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A3E47011-42C8-4B68-B62C-8977649C3E65}"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9" i="13" l="1"/>
  <c r="Z58" i="13"/>
  <c r="Z57" i="13"/>
  <c r="Z56" i="13"/>
  <c r="Z55" i="13"/>
  <c r="Z54" i="13"/>
  <c r="Z53" i="13"/>
  <c r="Z52" i="13"/>
  <c r="Z51" i="13"/>
  <c r="Z50" i="13"/>
  <c r="Z49" i="13"/>
  <c r="Z48" i="13"/>
  <c r="Z47" i="13"/>
  <c r="Z46" i="13"/>
  <c r="Z45" i="13"/>
  <c r="Z44" i="13"/>
  <c r="Z43" i="13"/>
  <c r="Z42" i="13"/>
  <c r="Z41" i="13"/>
  <c r="Z40"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Z5" i="13"/>
  <c r="Z4" i="13"/>
  <c r="P42" i="13"/>
  <c r="Q42" i="13"/>
  <c r="R42" i="13"/>
  <c r="R43" i="13" s="1"/>
  <c r="S42" i="13"/>
  <c r="T42" i="13" s="1"/>
  <c r="U42" i="13"/>
  <c r="W42" i="13"/>
  <c r="X42" i="13"/>
  <c r="X43" i="13" s="1"/>
  <c r="X44" i="13" s="1"/>
  <c r="X45" i="13" s="1"/>
  <c r="X46" i="13" s="1"/>
  <c r="X47" i="13" s="1"/>
  <c r="X48" i="13" s="1"/>
  <c r="X49" i="13" s="1"/>
  <c r="X50" i="13" s="1"/>
  <c r="X51" i="13" s="1"/>
  <c r="AA42" i="13"/>
  <c r="AB42" i="13"/>
  <c r="AB43" i="13" s="1"/>
  <c r="AB44" i="13" s="1"/>
  <c r="AB45" i="13" s="1"/>
  <c r="AB46" i="13" s="1"/>
  <c r="AB47" i="13" s="1"/>
  <c r="AB48" i="13" s="1"/>
  <c r="AB49" i="13" s="1"/>
  <c r="AB50" i="13" s="1"/>
  <c r="AB51" i="13" s="1"/>
  <c r="AC42" i="13"/>
  <c r="AP42" i="13" s="1"/>
  <c r="AD42" i="13"/>
  <c r="AE42" i="13"/>
  <c r="AF42" i="13"/>
  <c r="AF43" i="13" s="1"/>
  <c r="AF44" i="13" s="1"/>
  <c r="AF45" i="13" s="1"/>
  <c r="AF46" i="13" s="1"/>
  <c r="AF47" i="13" s="1"/>
  <c r="AF48" i="13" s="1"/>
  <c r="AF49" i="13" s="1"/>
  <c r="AF50" i="13" s="1"/>
  <c r="AF51" i="13" s="1"/>
  <c r="AG42" i="13"/>
  <c r="AH42" i="13"/>
  <c r="AI42" i="13"/>
  <c r="AJ42" i="13"/>
  <c r="AK42" i="13"/>
  <c r="AL42" i="13"/>
  <c r="AM42" i="13"/>
  <c r="AN42" i="13"/>
  <c r="AN43" i="13" s="1"/>
  <c r="AN44" i="13" s="1"/>
  <c r="AN45" i="13" s="1"/>
  <c r="AN46" i="13" s="1"/>
  <c r="AN47" i="13" s="1"/>
  <c r="AN48" i="13" s="1"/>
  <c r="AN49" i="13" s="1"/>
  <c r="AN50" i="13" s="1"/>
  <c r="AN51" i="13" s="1"/>
  <c r="AO42" i="13"/>
  <c r="AO43" i="13" s="1"/>
  <c r="AO44" i="13" s="1"/>
  <c r="AO45" i="13" s="1"/>
  <c r="AO46" i="13" s="1"/>
  <c r="AO47" i="13" s="1"/>
  <c r="AO48" i="13" s="1"/>
  <c r="AO49" i="13" s="1"/>
  <c r="AO50" i="13" s="1"/>
  <c r="AO51" i="13" s="1"/>
  <c r="P43" i="13"/>
  <c r="P44" i="13" s="1"/>
  <c r="Q43" i="13"/>
  <c r="S43" i="13"/>
  <c r="T43" i="13"/>
  <c r="U43" i="13"/>
  <c r="W43" i="13"/>
  <c r="AA43" i="13"/>
  <c r="AA44" i="13" s="1"/>
  <c r="AA45" i="13" s="1"/>
  <c r="AA46" i="13" s="1"/>
  <c r="AA47" i="13" s="1"/>
  <c r="AA48" i="13" s="1"/>
  <c r="AA49" i="13" s="1"/>
  <c r="AA50" i="13" s="1"/>
  <c r="AA51" i="13" s="1"/>
  <c r="AD43" i="13"/>
  <c r="AD44" i="13" s="1"/>
  <c r="AD45" i="13" s="1"/>
  <c r="AD46" i="13" s="1"/>
  <c r="AD47" i="13" s="1"/>
  <c r="AD48" i="13" s="1"/>
  <c r="AD49" i="13" s="1"/>
  <c r="AD50" i="13" s="1"/>
  <c r="AD51" i="13" s="1"/>
  <c r="AE43" i="13"/>
  <c r="AE44" i="13" s="1"/>
  <c r="AE45" i="13" s="1"/>
  <c r="AE46" i="13" s="1"/>
  <c r="AE47" i="13" s="1"/>
  <c r="AE48" i="13" s="1"/>
  <c r="AE49" i="13" s="1"/>
  <c r="AE50" i="13" s="1"/>
  <c r="AE51" i="13" s="1"/>
  <c r="AH43" i="13"/>
  <c r="AH44" i="13" s="1"/>
  <c r="AH45" i="13" s="1"/>
  <c r="AH46" i="13" s="1"/>
  <c r="AH47" i="13" s="1"/>
  <c r="AH48" i="13" s="1"/>
  <c r="AH49" i="13" s="1"/>
  <c r="AH50" i="13" s="1"/>
  <c r="AH51" i="13" s="1"/>
  <c r="AI43" i="13"/>
  <c r="AJ43" i="13"/>
  <c r="AK43" i="13"/>
  <c r="AL43" i="13"/>
  <c r="AL44" i="13" s="1"/>
  <c r="AM43" i="13"/>
  <c r="AM44" i="13" s="1"/>
  <c r="AM45" i="13" s="1"/>
  <c r="AM46" i="13" s="1"/>
  <c r="AM47" i="13" s="1"/>
  <c r="AM48" i="13" s="1"/>
  <c r="AM49" i="13" s="1"/>
  <c r="AM50" i="13" s="1"/>
  <c r="AM51" i="13" s="1"/>
  <c r="Q44" i="13"/>
  <c r="S44" i="13"/>
  <c r="T44" i="13" s="1"/>
  <c r="U44" i="13"/>
  <c r="W44" i="13"/>
  <c r="AI44" i="13"/>
  <c r="AJ44" i="13"/>
  <c r="AK44" i="13"/>
  <c r="Q45" i="13"/>
  <c r="S45" i="13"/>
  <c r="T45" i="13"/>
  <c r="U45" i="13"/>
  <c r="W45" i="13"/>
  <c r="AI45" i="13"/>
  <c r="AJ45" i="13"/>
  <c r="AK45" i="13"/>
  <c r="Q46" i="13"/>
  <c r="S46" i="13"/>
  <c r="T46" i="13" s="1"/>
  <c r="U46" i="13"/>
  <c r="W46" i="13"/>
  <c r="AI46" i="13"/>
  <c r="AJ46" i="13"/>
  <c r="AK46" i="13"/>
  <c r="Q47" i="13"/>
  <c r="S47" i="13"/>
  <c r="T47" i="13"/>
  <c r="U47" i="13"/>
  <c r="W47" i="13"/>
  <c r="AI47" i="13"/>
  <c r="AJ47" i="13"/>
  <c r="AK47" i="13"/>
  <c r="Q48" i="13"/>
  <c r="S48" i="13"/>
  <c r="T48" i="13" s="1"/>
  <c r="U48" i="13"/>
  <c r="W48" i="13"/>
  <c r="AI48" i="13"/>
  <c r="AJ48" i="13"/>
  <c r="AK48" i="13"/>
  <c r="Q49" i="13"/>
  <c r="S49" i="13"/>
  <c r="T49" i="13"/>
  <c r="U49" i="13"/>
  <c r="W49" i="13"/>
  <c r="AI49" i="13"/>
  <c r="AJ49" i="13"/>
  <c r="AK49" i="13"/>
  <c r="Q50" i="13"/>
  <c r="S50" i="13"/>
  <c r="T50" i="13"/>
  <c r="U50" i="13"/>
  <c r="W50" i="13"/>
  <c r="AI50" i="13"/>
  <c r="AJ50" i="13"/>
  <c r="AK50" i="13"/>
  <c r="Q51" i="13"/>
  <c r="S51" i="13"/>
  <c r="T51" i="13"/>
  <c r="U51" i="13"/>
  <c r="W51" i="13"/>
  <c r="AI51" i="13"/>
  <c r="AJ51" i="13"/>
  <c r="AK51" i="13"/>
  <c r="A42" i="13"/>
  <c r="A43" i="13"/>
  <c r="A44" i="13"/>
  <c r="A45" i="13"/>
  <c r="A46" i="13"/>
  <c r="A47" i="13"/>
  <c r="A48" i="13"/>
  <c r="A49" i="13"/>
  <c r="A50" i="13"/>
  <c r="A51" i="13"/>
  <c r="N51" i="13"/>
  <c r="N50" i="13"/>
  <c r="N49" i="13"/>
  <c r="N48" i="13"/>
  <c r="N47" i="13"/>
  <c r="N46" i="13"/>
  <c r="N45" i="13"/>
  <c r="N44" i="13"/>
  <c r="N43" i="13"/>
  <c r="N42" i="13"/>
  <c r="AL45" i="13" l="1"/>
  <c r="R44" i="13"/>
  <c r="AQ43" i="13"/>
  <c r="P45" i="13"/>
  <c r="AG44" i="13"/>
  <c r="AG43" i="13"/>
  <c r="AC43" i="13"/>
  <c r="AQ42" i="13"/>
  <c r="M57" i="13"/>
  <c r="M56" i="13"/>
  <c r="M55" i="13"/>
  <c r="M54" i="13"/>
  <c r="M53" i="13"/>
  <c r="M5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R45" i="13" l="1"/>
  <c r="AQ44" i="13"/>
  <c r="AL46" i="13"/>
  <c r="AP43" i="13"/>
  <c r="AC44" i="13"/>
  <c r="P46" i="13"/>
  <c r="AG45" i="13"/>
  <c r="P47" i="13" l="1"/>
  <c r="AG46" i="13"/>
  <c r="AL47" i="13"/>
  <c r="AP44" i="13"/>
  <c r="AC45" i="13"/>
  <c r="R46" i="13"/>
  <c r="AQ45" i="13"/>
  <c r="AP45" i="13" l="1"/>
  <c r="AC46" i="13"/>
  <c r="AL48" i="13"/>
  <c r="R47" i="13"/>
  <c r="AQ46" i="13"/>
  <c r="P48" i="13"/>
  <c r="AG47" i="13"/>
  <c r="AL49" i="13" l="1"/>
  <c r="AP46" i="13"/>
  <c r="AC47" i="13"/>
  <c r="P49" i="13"/>
  <c r="AG48" i="13"/>
  <c r="AQ47" i="13"/>
  <c r="R48" i="13"/>
  <c r="AC48" i="13" l="1"/>
  <c r="AP47" i="13"/>
  <c r="AL50" i="13"/>
  <c r="R49" i="13"/>
  <c r="AQ48" i="13"/>
  <c r="AG49" i="13"/>
  <c r="P50" i="13"/>
  <c r="P51" i="13" l="1"/>
  <c r="AG51" i="13" s="1"/>
  <c r="AG50" i="13"/>
  <c r="AL51" i="13"/>
  <c r="R50" i="13"/>
  <c r="AQ49" i="13"/>
  <c r="AP48" i="13"/>
  <c r="AC49" i="13"/>
  <c r="AQ50" i="13" l="1"/>
  <c r="R51" i="13"/>
  <c r="AQ51" i="13" s="1"/>
  <c r="AP49" i="13"/>
  <c r="AC50" i="13"/>
  <c r="AC51" i="13" l="1"/>
  <c r="AP51" i="13" s="1"/>
  <c r="AP50" i="13"/>
  <c r="S38" i="13" l="1"/>
  <c r="T38" i="13" s="1"/>
  <c r="S34" i="13"/>
  <c r="T34" i="13" s="1"/>
  <c r="S40" i="13"/>
  <c r="T40" i="13" s="1"/>
  <c r="S36" i="13"/>
  <c r="T36" i="13" s="1"/>
  <c r="S32" i="13"/>
  <c r="T32" i="13" s="1"/>
  <c r="S56" i="13"/>
  <c r="T56" i="13" s="1"/>
  <c r="N34" i="13"/>
  <c r="AI34" i="13" s="1"/>
  <c r="Q34" i="13"/>
  <c r="U34" i="13"/>
  <c r="W34" i="13"/>
  <c r="AJ34" i="13"/>
  <c r="AK34" i="13"/>
  <c r="N35" i="13"/>
  <c r="AI35" i="13" s="1"/>
  <c r="Q35" i="13"/>
  <c r="S35" i="13"/>
  <c r="T35" i="13" s="1"/>
  <c r="U35" i="13"/>
  <c r="W35" i="13"/>
  <c r="AJ35" i="13"/>
  <c r="AK35" i="13"/>
  <c r="N36" i="13"/>
  <c r="AI36" i="13" s="1"/>
  <c r="Q36" i="13"/>
  <c r="U36" i="13"/>
  <c r="W36" i="13"/>
  <c r="AJ36" i="13"/>
  <c r="AK36" i="13"/>
  <c r="N37" i="13"/>
  <c r="AI37" i="13" s="1"/>
  <c r="Q37" i="13"/>
  <c r="S37" i="13"/>
  <c r="T37" i="13" s="1"/>
  <c r="U37" i="13"/>
  <c r="W37" i="13"/>
  <c r="AJ37" i="13"/>
  <c r="AK37" i="13"/>
  <c r="N38" i="13"/>
  <c r="AI38" i="13" s="1"/>
  <c r="Q38" i="13"/>
  <c r="U38" i="13"/>
  <c r="W38" i="13"/>
  <c r="AJ38" i="13"/>
  <c r="AK38" i="13"/>
  <c r="N39" i="13"/>
  <c r="AI39" i="13" s="1"/>
  <c r="Q39" i="13"/>
  <c r="S39" i="13"/>
  <c r="T39" i="13" s="1"/>
  <c r="U39" i="13"/>
  <c r="W39" i="13"/>
  <c r="AJ39" i="13"/>
  <c r="AK39" i="13"/>
  <c r="N40" i="13"/>
  <c r="AI40" i="13" s="1"/>
  <c r="Q40" i="13"/>
  <c r="U40" i="13"/>
  <c r="W40" i="13"/>
  <c r="AJ40" i="13"/>
  <c r="AK40" i="13"/>
  <c r="N41" i="13"/>
  <c r="AI41" i="13" s="1"/>
  <c r="Q41" i="13"/>
  <c r="S41" i="13"/>
  <c r="T41" i="13" s="1"/>
  <c r="U41" i="13"/>
  <c r="W41" i="13"/>
  <c r="AJ41" i="13"/>
  <c r="AK41" i="13"/>
  <c r="N52" i="13"/>
  <c r="AI52" i="13" s="1"/>
  <c r="Q52" i="13"/>
  <c r="S52" i="13"/>
  <c r="T52" i="13" s="1"/>
  <c r="U52" i="13"/>
  <c r="W52" i="13"/>
  <c r="AJ52" i="13"/>
  <c r="AK52" i="13"/>
  <c r="N53" i="13"/>
  <c r="AI53" i="13" s="1"/>
  <c r="Q53" i="13"/>
  <c r="S53" i="13"/>
  <c r="T53" i="13" s="1"/>
  <c r="U53" i="13"/>
  <c r="W53" i="13"/>
  <c r="AJ53" i="13"/>
  <c r="AK53" i="13"/>
  <c r="N54" i="13"/>
  <c r="AI54" i="13" s="1"/>
  <c r="Q54" i="13"/>
  <c r="S54" i="13"/>
  <c r="T54" i="13" s="1"/>
  <c r="U54" i="13"/>
  <c r="W54" i="13"/>
  <c r="AJ54" i="13"/>
  <c r="AK54" i="13"/>
  <c r="N55" i="13"/>
  <c r="AI55" i="13" s="1"/>
  <c r="Q55" i="13"/>
  <c r="S55" i="13"/>
  <c r="T55" i="13" s="1"/>
  <c r="U55" i="13"/>
  <c r="W55" i="13"/>
  <c r="AJ55" i="13"/>
  <c r="AK55" i="13"/>
  <c r="N56" i="13"/>
  <c r="AI56" i="13" s="1"/>
  <c r="Q56" i="13"/>
  <c r="U56" i="13"/>
  <c r="W56" i="13"/>
  <c r="AJ56" i="13"/>
  <c r="AK56" i="13"/>
  <c r="N57" i="13"/>
  <c r="AI57" i="13" s="1"/>
  <c r="Q57" i="13"/>
  <c r="S57" i="13"/>
  <c r="T57" i="13" s="1"/>
  <c r="U57" i="13"/>
  <c r="W57" i="13"/>
  <c r="AJ57" i="13"/>
  <c r="AK57" i="13"/>
  <c r="N58" i="13"/>
  <c r="AI58" i="13" s="1"/>
  <c r="Q58" i="13"/>
  <c r="S58" i="13"/>
  <c r="T58" i="13" s="1"/>
  <c r="U58" i="13"/>
  <c r="W58" i="13"/>
  <c r="AJ58" i="13"/>
  <c r="AK58" i="13"/>
  <c r="N59" i="13"/>
  <c r="AI59" i="13" s="1"/>
  <c r="Q59" i="13"/>
  <c r="S59" i="13"/>
  <c r="T59" i="13" s="1"/>
  <c r="U59" i="13"/>
  <c r="W59" i="13"/>
  <c r="AJ59" i="13"/>
  <c r="AK59" i="13"/>
  <c r="A34" i="13"/>
  <c r="A35" i="13"/>
  <c r="A36" i="13"/>
  <c r="A37" i="13"/>
  <c r="A38" i="13"/>
  <c r="A39" i="13"/>
  <c r="A40" i="13"/>
  <c r="A41" i="13"/>
  <c r="A52" i="13"/>
  <c r="A53" i="13"/>
  <c r="A54" i="13"/>
  <c r="A55" i="13"/>
  <c r="A56" i="13"/>
  <c r="A57" i="13"/>
  <c r="A58" i="13"/>
  <c r="A59" i="13"/>
  <c r="N32" i="13"/>
  <c r="AI32" i="13" s="1"/>
  <c r="Q32" i="13"/>
  <c r="U32" i="13"/>
  <c r="W32" i="13"/>
  <c r="AJ32" i="13"/>
  <c r="AK32" i="13"/>
  <c r="AK33" i="13" l="1"/>
  <c r="AJ33" i="13"/>
  <c r="W33" i="13"/>
  <c r="U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AI30" i="13" s="1"/>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L7" i="13" s="1"/>
  <c r="AL8" i="13" s="1"/>
  <c r="AQ26" i="13"/>
  <c r="R27" i="13"/>
  <c r="AQ15" i="13"/>
  <c r="AQ27" i="13" l="1"/>
  <c r="R28" i="13"/>
  <c r="AQ16" i="13"/>
  <c r="AL9" i="13"/>
  <c r="AQ28" i="13" l="1"/>
  <c r="R29" i="13"/>
  <c r="AQ17" i="13"/>
  <c r="AL10" i="13"/>
  <c r="R30" i="13" l="1"/>
  <c r="AQ29" i="13"/>
  <c r="AQ18" i="13"/>
  <c r="AL11" i="13"/>
  <c r="AQ30" i="13" l="1"/>
  <c r="R31" i="13"/>
  <c r="AQ19" i="13"/>
  <c r="AL12" i="13"/>
  <c r="AQ31" i="13" l="1"/>
  <c r="R32" i="13"/>
  <c r="AQ20" i="13"/>
  <c r="AL13" i="13"/>
  <c r="AQ32" i="13" l="1"/>
  <c r="R33" i="13"/>
  <c r="AQ21" i="13"/>
  <c r="AL14" i="13"/>
  <c r="AL15" i="13" l="1"/>
  <c r="AQ33" i="13"/>
  <c r="R34" i="13"/>
  <c r="AQ22" i="13"/>
  <c r="R35" i="13" l="1"/>
  <c r="AQ34" i="13"/>
  <c r="AL16" i="13"/>
  <c r="AQ23" i="13"/>
  <c r="AL17" i="13" l="1"/>
  <c r="AQ35" i="13"/>
  <c r="R36" i="13"/>
  <c r="AQ25" i="13"/>
  <c r="AQ24" i="13"/>
  <c r="AL18" i="13" l="1"/>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Q37" i="13" l="1"/>
  <c r="R38" i="13"/>
  <c r="AL19"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R39" i="13"/>
  <c r="AQ38"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R40" i="13" l="1"/>
  <c r="AQ39" i="13"/>
  <c r="AL21" i="13"/>
  <c r="Q4" i="13"/>
  <c r="AL22" i="13" l="1"/>
  <c r="AQ40" i="13"/>
  <c r="R4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R52" i="13" l="1"/>
  <c r="AQ41" i="13"/>
  <c r="AL23" i="13"/>
  <c r="AJ6" i="13"/>
  <c r="AJ7" i="13"/>
  <c r="AJ5" i="13"/>
  <c r="AJ10" i="13"/>
  <c r="AJ9" i="13"/>
  <c r="AJ11" i="13"/>
  <c r="AJ8" i="13"/>
  <c r="C3" i="9"/>
  <c r="C4" i="9"/>
  <c r="C5" i="9"/>
  <c r="C6" i="9"/>
  <c r="C7" i="9"/>
  <c r="C8" i="9"/>
  <c r="C9" i="9"/>
  <c r="C10" i="9"/>
  <c r="C11" i="9"/>
  <c r="C12" i="9"/>
  <c r="C13" i="9"/>
  <c r="C14" i="9"/>
  <c r="C15" i="9"/>
  <c r="C16" i="9"/>
  <c r="C17" i="9"/>
  <c r="C18" i="9"/>
  <c r="AL24" i="13" l="1"/>
  <c r="R53" i="13"/>
  <c r="AQ52" i="13"/>
  <c r="P1" i="9"/>
  <c r="T1" i="9"/>
  <c r="R54" i="13" l="1"/>
  <c r="AQ53" i="13"/>
  <c r="AL25" i="13"/>
  <c r="P5" i="13"/>
  <c r="AL26" i="13" l="1"/>
  <c r="R55" i="13"/>
  <c r="AQ54"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R56" i="13" l="1"/>
  <c r="AQ55" i="13"/>
  <c r="AL27"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B5" i="13"/>
  <c r="W5" i="13" s="1"/>
  <c r="B4" i="13"/>
  <c r="W4" i="13" s="1"/>
  <c r="AQ6" i="13"/>
  <c r="AG6" i="13"/>
  <c r="P7" i="13"/>
  <c r="AQ5" i="13"/>
  <c r="AL28" i="13" l="1"/>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Q57" i="13" l="1"/>
  <c r="R58" i="13"/>
  <c r="AL29"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AL30" i="13" l="1"/>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AG10" i="13"/>
  <c r="P11" i="13"/>
  <c r="AQ11" i="13"/>
  <c r="AQ10" i="13"/>
  <c r="AP7" i="13"/>
  <c r="AC8" i="13"/>
  <c r="AL32" i="13" l="1"/>
  <c r="AG11" i="13"/>
  <c r="P12" i="13"/>
  <c r="AP8" i="13"/>
  <c r="AC9" i="13"/>
  <c r="AL33" i="13" l="1"/>
  <c r="AG12" i="13"/>
  <c r="P13" i="13"/>
  <c r="AP9" i="13"/>
  <c r="AC10" i="13"/>
  <c r="AL34" i="13" l="1"/>
  <c r="AG13" i="13"/>
  <c r="P14" i="13"/>
  <c r="AC11" i="13"/>
  <c r="AP10" i="13"/>
  <c r="AL35" i="13" l="1"/>
  <c r="AG14" i="13"/>
  <c r="P15" i="13"/>
  <c r="AP11" i="13"/>
  <c r="AC12" i="13"/>
  <c r="AL36" i="13" l="1"/>
  <c r="P16" i="13"/>
  <c r="AG15" i="13"/>
  <c r="AP12" i="13"/>
  <c r="AC13" i="13"/>
  <c r="AL37" i="13" l="1"/>
  <c r="P17" i="13"/>
  <c r="AG16" i="13"/>
  <c r="AP13" i="13"/>
  <c r="AC14" i="13"/>
  <c r="AP14" i="13" l="1"/>
  <c r="AC15" i="13"/>
  <c r="AL38" i="13"/>
  <c r="P18" i="13"/>
  <c r="AG17" i="13"/>
  <c r="AL39" i="13" l="1"/>
  <c r="AC16" i="13"/>
  <c r="AP15" i="13"/>
  <c r="P19" i="13"/>
  <c r="AG18" i="13"/>
  <c r="AC17" i="13" l="1"/>
  <c r="AP16" i="13"/>
  <c r="AL40" i="13"/>
  <c r="P20" i="13"/>
  <c r="AG19" i="13"/>
  <c r="AL41" i="13" l="1"/>
  <c r="AC18" i="13"/>
  <c r="AP17" i="13"/>
  <c r="P21" i="13"/>
  <c r="AG20" i="13"/>
  <c r="AP18" i="13" l="1"/>
  <c r="AC19" i="13"/>
  <c r="AL52" i="13"/>
  <c r="P22" i="13"/>
  <c r="AG21" i="13"/>
  <c r="AL53" i="13" l="1"/>
  <c r="AP19" i="13"/>
  <c r="AC20" i="13"/>
  <c r="P23" i="13"/>
  <c r="AG22" i="13"/>
  <c r="AP20" i="13" l="1"/>
  <c r="AC21" i="13"/>
  <c r="AL54" i="13"/>
  <c r="P24" i="13"/>
  <c r="AG23" i="13"/>
  <c r="AL55" i="13" l="1"/>
  <c r="AC22" i="13"/>
  <c r="AP21" i="13"/>
  <c r="P25" i="13"/>
  <c r="AG24" i="13"/>
  <c r="AC23" i="13" l="1"/>
  <c r="AP22" i="13"/>
  <c r="AG25" i="13"/>
  <c r="P26" i="13"/>
  <c r="AL56" i="13"/>
  <c r="AL57" i="13" l="1"/>
  <c r="AG26" i="13"/>
  <c r="P27" i="13"/>
  <c r="AP23" i="13"/>
  <c r="AC24" i="13"/>
  <c r="AC25" i="13" l="1"/>
  <c r="AP24" i="13"/>
  <c r="AG27" i="13"/>
  <c r="P28" i="13"/>
  <c r="AL58" i="13"/>
  <c r="AG28" i="13" l="1"/>
  <c r="P29" i="13"/>
  <c r="AL59" i="13"/>
  <c r="AP25" i="13"/>
  <c r="AC26" i="13"/>
  <c r="AC27" i="13" l="1"/>
  <c r="AP26" i="13"/>
  <c r="AG29" i="13"/>
  <c r="P30" i="13"/>
  <c r="AG30" i="13" l="1"/>
  <c r="P31" i="13"/>
  <c r="AP27" i="13"/>
  <c r="AC28" i="13"/>
  <c r="AP28" i="13" l="1"/>
  <c r="AC29" i="13"/>
  <c r="AG31" i="13"/>
  <c r="P32" i="13"/>
  <c r="AP29" i="13" l="1"/>
  <c r="AC30" i="13"/>
  <c r="AG32" i="13"/>
  <c r="P33" i="13"/>
  <c r="AC31" i="13" l="1"/>
  <c r="AP30" i="13"/>
  <c r="AG33" i="13"/>
  <c r="P34" i="13"/>
  <c r="AG34" i="13" l="1"/>
  <c r="P35" i="13"/>
  <c r="AP31" i="13"/>
  <c r="AC32" i="13"/>
  <c r="AP32" i="13" l="1"/>
  <c r="AC33" i="13"/>
  <c r="P36" i="13"/>
  <c r="AG35" i="13"/>
  <c r="P37" i="13" l="1"/>
  <c r="AG36" i="13"/>
  <c r="AP33" i="13"/>
  <c r="AC34" i="13"/>
  <c r="AP34" i="13" l="1"/>
  <c r="AC35" i="13"/>
  <c r="AG37" i="13"/>
  <c r="P38" i="13"/>
  <c r="AP35" i="13" l="1"/>
  <c r="AC36" i="13"/>
  <c r="AG38" i="13"/>
  <c r="P39" i="13"/>
  <c r="AC37" i="13" l="1"/>
  <c r="AP36" i="13"/>
  <c r="P40" i="13"/>
  <c r="AG39" i="13"/>
  <c r="P41" i="13" l="1"/>
  <c r="AG40" i="13"/>
  <c r="AC38" i="13"/>
  <c r="AP37" i="13"/>
  <c r="AP38" i="13" l="1"/>
  <c r="AC39" i="13"/>
  <c r="AG41" i="13"/>
  <c r="P52" i="13"/>
  <c r="AG52" i="13" l="1"/>
  <c r="P53" i="13"/>
  <c r="AP39" i="13"/>
  <c r="AC40" i="13"/>
  <c r="AC41" i="13" l="1"/>
  <c r="AP40" i="13"/>
  <c r="P54" i="13"/>
  <c r="AG53" i="13"/>
  <c r="P55" i="13" l="1"/>
  <c r="AG54" i="13"/>
  <c r="AP41" i="13"/>
  <c r="AC52" i="13"/>
  <c r="AP52" i="13" l="1"/>
  <c r="AC53" i="13"/>
  <c r="P56" i="13"/>
  <c r="AG55" i="13"/>
  <c r="AG56" i="13" l="1"/>
  <c r="P57" i="13"/>
  <c r="AC54" i="13"/>
  <c r="AP53" i="13"/>
  <c r="AC55" i="13" l="1"/>
  <c r="AP54" i="13"/>
  <c r="P58" i="13"/>
  <c r="AG57" i="13"/>
  <c r="AG58" i="13" l="1"/>
  <c r="P59" i="13"/>
  <c r="AG59" i="13" s="1"/>
  <c r="AC56" i="13"/>
  <c r="AP55" i="13"/>
  <c r="AP56" i="13" l="1"/>
  <c r="AC57" i="13"/>
  <c r="AC58" i="13" l="1"/>
  <c r="AP57" i="13"/>
  <c r="AC59" i="13" l="1"/>
  <c r="AP59" i="13" s="1"/>
  <c r="AP5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<sst xmlns="http://schemas.openxmlformats.org/spreadsheetml/2006/main" count="55085" uniqueCount="13860">
  <si>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</si>
  <si>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</si>
  <si>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</si>
  <si>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</si>
  <si>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</si>
  <si>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</si>
  <si>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</si>
  <si>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</si>
  <si>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</si>
  <si>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</si>
  <si>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</si>
  <si>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</si>
  <si>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</si>
  <si>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</si>
  <si>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</si>
  <si>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</si>
  <si>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</si>
  <si>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</si>
  <si>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</si>
  <si>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</si>
  <si>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</si>
  <si>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</si>
  <si>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</si>
  <si>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</si>
  <si>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</si>
  <si>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</si>
  <si>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</si>
  <si>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</si>
  <si>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</si>
  <si>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</si>
  <si>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</si>
  <si>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</si>
  <si>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</si>
  <si>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</si>
  <si>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</si>
  <si>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</si>
  <si>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</si>
  <si>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</si>
  <si>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</si>
  <si>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</si>
  <si>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</si>
  <si>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</si>
  <si>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</si>
  <si>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</si>
  <si>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</si>
  <si>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</si>
  <si>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</si>
  <si>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</si>
  <si>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</si>
  <si>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</si>
  <si>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</si>
  <si>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</si>
  <si>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</si>
  <si>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</si>
  <si>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</si>
  <si>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</si>
  <si>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</si>
  <si>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</si>
  <si>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</si>
  <si>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</si>
  <si>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</si>
  <si>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</si>
  <si>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</si>
  <si>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</si>
  <si>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</si>
  <si>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</si>
  <si>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</si>
  <si>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</si>
  <si>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</si>
  <si>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</si>
  <si>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</si>
  <si>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</si>
  <si>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</si>
  <si>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</si>
  <si>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</si>
  <si>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</si>
  <si>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</si>
  <si>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</si>
  <si>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</si>
  <si>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</si>
  <si>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</si>
  <si>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</si>
  <si>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</si>
  <si>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</si>
  <si>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</si>
  <si>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</si>
  <si>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</si>
  <si>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</si>
  <si>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</si>
  <si>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</si>
  <si>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</si>
  <si>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</si>
  <si>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</si>
  <si>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</si>
  <si>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</si>
  <si>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</si>
  <si>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</si>
  <si>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</si>
  <si>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</si>
  <si>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</si>
  <si>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</si>
  <si>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</si>
  <si>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</si>
  <si>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</si>
  <si>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</si>
  <si>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</si>
  <si>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</si>
  <si>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</si>
  <si>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</si>
  <si>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</si>
  <si>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</si>
  <si>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</si>
  <si>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</si>
  <si>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</si>
  <si>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</si>
  <si>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</si>
  <si>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</si>
  <si>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</si>
  <si>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</si>
  <si>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</si>
  <si>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</si>
  <si>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</si>
  <si>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</si>
  <si>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</si>
  <si>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</si>
  <si>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</si>
  <si>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</si>
  <si>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</si>
  <si>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</si>
  <si>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</si>
  <si>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</si>
  <si>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</si>
  <si>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</si>
  <si>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</si>
  <si>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</si>
  <si>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</si>
  <si>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</si>
  <si>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</si>
  <si>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</si>
  <si>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</si>
  <si>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</si>
  <si>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</si>
  <si>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</si>
  <si>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</si>
  <si>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</si>
  <si>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</si>
  <si>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</si>
  <si>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</si>
  <si>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</si>
  <si>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</si>
  <si>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</si>
  <si>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</si>
  <si>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</si>
  <si>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</si>
  <si>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</si>
  <si>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</si>
  <si>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</si>
  <si>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</si>
  <si>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</si>
  <si>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</si>
  <si>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</si>
  <si>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</si>
  <si>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</si>
  <si>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</si>
  <si>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</si>
  <si>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</si>
  <si>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</si>
  <si>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</si>
  <si>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</si>
  <si>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</si>
  <si>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</si>
  <si>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</si>
  <si>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</si>
  <si>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</si>
  <si>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</si>
  <si>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</si>
  <si>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</si>
  <si>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</si>
  <si>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</si>
  <si>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</si>
  <si>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</si>
  <si>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</si>
  <si>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</si>
  <si>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</si>
  <si>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</si>
  <si>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</si>
  <si>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</si>
  <si>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</si>
  <si>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</si>
  <si>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</si>
  <si>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</si>
  <si>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</si>
  <si>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</si>
  <si>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</si>
  <si>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</si>
  <si>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</si>
  <si>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</si>
  <si>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</si>
  <si>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</si>
  <si>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</si>
  <si>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</si>
  <si>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</si>
  <si>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</si>
  <si>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</si>
  <si>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</si>
  <si>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</si>
  <si>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</si>
  <si>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</si>
  <si>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</si>
  <si>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</si>
  <si>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</si>
  <si>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</si>
  <si>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</si>
  <si>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</si>
  <si>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</si>
  <si>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</si>
  <si>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</si>
  <si>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</si>
  <si>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</si>
  <si>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</si>
  <si>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</si>
  <si>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</si>
  <si>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</si>
  <si>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</si>
  <si>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</si>
  <si>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</si>
  <si>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</si>
  <si>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</si>
  <si>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</si>
  <si>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</si>
  <si>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</si>
  <si>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</si>
  <si>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</si>
  <si>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</si>
  <si>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</si>
  <si>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</si>
  <si>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</si>
  <si>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</si>
  <si>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</si>
  <si>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</si>
  <si>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</si>
  <si>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</si>
  <si>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</si>
  <si>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</si>
  <si>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</si>
  <si>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</si>
  <si>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</si>
  <si>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</si>
  <si>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</si>
  <si>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</si>
  <si>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</si>
  <si>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</si>
  <si>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</si>
  <si>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</si>
  <si>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</si>
  <si>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</si>
  <si>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</si>
  <si>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</si>
  <si>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</si>
  <si>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</si>
  <si>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</si>
  <si>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</si>
  <si>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</si>
  <si>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</si>
  <si>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</si>
  <si>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</si>
  <si>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</si>
  <si>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</si>
  <si>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</si>
  <si>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</si>
  <si>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</si>
  <si>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</si>
  <si>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</si>
  <si>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</si>
  <si>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</si>
  <si>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</si>
  <si>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</si>
  <si>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</si>
  <si>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</si>
  <si>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</si>
  <si>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</si>
  <si>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</si>
  <si>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</si>
  <si>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</si>
  <si>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</si>
  <si>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</si>
  <si>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</si>
  <si>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</si>
  <si>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</si>
  <si>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</si>
  <si>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</si>
  <si>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</si>
  <si>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</si>
  <si>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</si>
  <si>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</si>
  <si>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</si>
  <si>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</si>
  <si>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</si>
  <si>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</si>
  <si>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</si>
  <si>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</si>
  <si>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</si>
  <si>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</si>
  <si>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</si>
  <si>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</si>
  <si>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</si>
  <si>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</si>
  <si>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</si>
  <si>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</si>
  <si>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</si>
  <si>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</si>
  <si>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</si>
  <si>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</si>
  <si>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</si>
  <si>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</si>
  <si>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</si>
  <si>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</si>
  <si>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</si>
  <si>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</si>
  <si>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</si>
  <si>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</si>
  <si>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</si>
  <si>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</si>
  <si>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</si>
  <si>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</si>
  <si>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</si>
  <si>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</si>
  <si>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</si>
  <si>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</si>
  <si>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</si>
  <si>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</si>
  <si>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</si>
  <si>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</si>
  <si>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</si>
  <si>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</si>
  <si>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</si>
  <si>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</si>
  <si>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</si>
  <si>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</si>
  <si>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</si>
  <si>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</si>
  <si>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</si>
  <si>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</si>
  <si>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</si>
  <si>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</si>
  <si>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</si>
  <si>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</si>
  <si>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</si>
  <si>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</si>
  <si>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</si>
  <si>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</si>
  <si>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</si>
  <si>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</si>
  <si>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</si>
  <si>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</si>
  <si>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</si>
  <si>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</si>
  <si>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</si>
  <si>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</si>
  <si>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</si>
  <si>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</si>
  <si>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</si>
  <si>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</si>
  <si>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</si>
  <si>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</si>
  <si>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</si>
  <si>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</si>
  <si>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</si>
  <si>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</si>
  <si>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</si>
  <si>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</si>
  <si>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</si>
  <si>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</si>
  <si>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</si>
  <si>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</si>
  <si>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</si>
  <si>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</si>
  <si>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</si>
  <si>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</si>
  <si>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</si>
  <si>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</si>
  <si>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</si>
  <si>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</si>
  <si>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</si>
  <si>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</si>
  <si>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</si>
  <si>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</si>
  <si>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</si>
  <si>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</si>
  <si>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</si>
  <si>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</si>
  <si>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</si>
  <si>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</si>
  <si>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</si>
  <si>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</si>
  <si>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</si>
  <si>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</si>
  <si>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</si>
  <si>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</si>
  <si>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</si>
  <si>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</si>
  <si>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</si>
  <si>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</si>
  <si>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</si>
  <si>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</si>
  <si>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</si>
  <si>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</si>
  <si>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</si>
  <si>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</si>
  <si>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</si>
  <si>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</si>
  <si>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</si>
  <si>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</si>
  <si>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</si>
  <si>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</si>
  <si>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</si>
  <si>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</si>
  <si>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</si>
  <si>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</si>
  <si>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</si>
  <si>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</si>
  <si>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</si>
  <si>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</si>
  <si>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</si>
  <si>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</si>
  <si>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</si>
  <si>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</si>
  <si>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</si>
  <si>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</si>
  <si>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</si>
  <si>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</si>
  <si>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</si>
  <si>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</si>
  <si>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</si>
  <si>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</si>
  <si>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</si>
  <si>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</si>
  <si>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</si>
  <si>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</si>
  <si>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</si>
  <si>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</si>
  <si>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</si>
  <si>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</si>
  <si>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</si>
  <si>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</si>
  <si>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</si>
  <si>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</si>
  <si>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</si>
  <si>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</si>
  <si>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</si>
  <si>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</si>
  <si>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</si>
  <si>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</si>
  <si>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</si>
  <si>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</si>
  <si>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</si>
  <si>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</si>
  <si>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</si>
  <si>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</si>
  <si>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</si>
  <si>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</si>
  <si>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</si>
  <si>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</si>
  <si>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</si>
  <si>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</si>
  <si>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</si>
  <si>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</si>
  <si>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</si>
  <si>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</si>
  <si>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</si>
  <si>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</si>
  <si>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</si>
  <si>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</si>
  <si>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</si>
  <si>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</si>
  <si>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</si>
  <si>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</si>
  <si>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</si>
  <si>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</si>
  <si>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</si>
  <si>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</si>
  <si>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</si>
  <si>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</si>
  <si>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</si>
  <si>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</si>
  <si>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</si>
  <si>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</si>
  <si>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</si>
  <si>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</si>
  <si>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</si>
  <si>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</si>
  <si>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</si>
  <si>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</si>
  <si>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</si>
  <si>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</si>
  <si>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</si>
  <si>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</si>
  <si>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</si>
  <si>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</si>
  <si>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</si>
  <si>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</si>
  <si>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</si>
  <si>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</si>
  <si>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</si>
  <si>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</si>
  <si>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</si>
  <si>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</si>
  <si>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</si>
  <si>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</si>
  <si>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</si>
  <si>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</si>
  <si>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</si>
  <si>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</si>
  <si>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</si>
  <si>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</si>
  <si>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</si>
  <si>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</si>
  <si>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</si>
  <si>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</si>
  <si>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</si>
  <si>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</si>
  <si>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</si>
  <si>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</si>
  <si>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</si>
  <si>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</si>
  <si>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</si>
  <si>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</si>
  <si>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</si>
  <si>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</si>
  <si>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</si>
  <si>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</si>
  <si>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</si>
  <si>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</si>
  <si>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</si>
  <si>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</si>
  <si>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</si>
  <si>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</si>
  <si>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</si>
  <si>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</si>
  <si>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</si>
  <si>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</si>
  <si>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</si>
  <si>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</si>
  <si>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</si>
  <si>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</si>
  <si>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</si>
  <si>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</si>
  <si>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</si>
  <si>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</si>
  <si>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</si>
  <si>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</si>
  <si>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</si>
  <si>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</si>
  <si>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</si>
  <si>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</si>
  <si>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</si>
  <si>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</si>
  <si>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</si>
  <si>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</si>
  <si>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</si>
  <si>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</si>
  <si>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</si>
  <si>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</si>
  <si>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</si>
  <si>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</si>
  <si>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</si>
  <si>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</si>
  <si>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</si>
  <si>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</si>
  <si>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</si>
  <si>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</si>
  <si>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</si>
  <si>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</si>
  <si>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</si>
  <si>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</si>
  <si>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</si>
  <si>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</si>
  <si>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</si>
  <si>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</si>
  <si>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</si>
  <si>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</si>
  <si>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</si>
  <si>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</si>
  <si>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</si>
  <si>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</si>
  <si>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</si>
  <si>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</si>
  <si>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</si>
  <si>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</si>
  <si>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</si>
  <si>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</si>
  <si>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</si>
  <si>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</si>
  <si>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</si>
  <si>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</si>
  <si>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</si>
  <si>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</si>
  <si>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</si>
  <si>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</si>
  <si>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</si>
  <si>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</si>
  <si>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</si>
  <si>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</si>
  <si>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</si>
  <si>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</si>
  <si>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</si>
  <si>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</si>
  <si>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</si>
  <si>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</si>
  <si>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</si>
  <si>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</si>
  <si>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</si>
  <si>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</si>
  <si>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</si>
  <si>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</si>
  <si>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</si>
  <si>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</si>
  <si>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</si>
  <si>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</si>
  <si>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</si>
  <si>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</si>
  <si>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</si>
  <si>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</si>
  <si>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</si>
  <si>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</si>
  <si>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</si>
  <si>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</si>
  <si>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</si>
  <si>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</si>
  <si>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</si>
  <si>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</si>
  <si>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</si>
  <si>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</si>
  <si>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</si>
  <si>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</si>
  <si>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</si>
  <si>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</si>
  <si>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</si>
  <si>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</si>
  <si>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</si>
  <si>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</si>
  <si>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</si>
  <si>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</si>
  <si>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</si>
  <si>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</si>
  <si>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</si>
  <si>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</si>
  <si>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</si>
  <si>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</si>
  <si>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</si>
  <si>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</si>
  <si>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</si>
  <si>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</si>
  <si>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</si>
  <si>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</si>
  <si>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</si>
  <si>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</si>
  <si>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</si>
  <si>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</si>
  <si>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</si>
  <si>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</si>
  <si>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</si>
  <si>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</si>
  <si>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</si>
  <si>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</si>
  <si>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</si>
  <si>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</si>
  <si>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</si>
  <si>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</si>
  <si>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</si>
  <si>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</si>
  <si>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</si>
  <si>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</si>
  <si>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</si>
  <si>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</si>
  <si>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</si>
  <si>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</si>
  <si>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</si>
  <si>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</si>
  <si>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</si>
  <si>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</si>
  <si>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</si>
  <si>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</si>
  <si>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</si>
  <si>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</si>
  <si>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</si>
  <si>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</si>
  <si>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</si>
  <si>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</si>
  <si>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</si>
  <si>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</si>
  <si>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</si>
  <si>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</si>
  <si>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</si>
  <si>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</si>
  <si>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</si>
  <si>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</si>
  <si>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</si>
  <si>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</si>
  <si>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</si>
  <si>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</si>
  <si>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</si>
  <si>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</si>
  <si>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</si>
  <si>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</si>
  <si>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</si>
  <si>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</si>
  <si>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</si>
  <si>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</si>
  <si>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</si>
  <si>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</si>
  <si>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</si>
  <si>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</si>
  <si>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</si>
  <si>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</si>
  <si>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</si>
  <si>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</si>
  <si>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</si>
  <si>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</si>
  <si>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</si>
  <si>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</si>
  <si>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</si>
  <si>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</si>
  <si>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</si>
  <si>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</si>
  <si>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</si>
  <si>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</si>
  <si>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</si>
  <si>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</si>
  <si>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</si>
  <si>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</si>
  <si>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</si>
  <si>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</si>
  <si>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</si>
  <si>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</si>
  <si>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</si>
  <si>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</si>
  <si>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</si>
  <si>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</si>
  <si>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</si>
  <si>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</si>
  <si>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</si>
  <si>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</si>
  <si>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</si>
  <si>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</si>
  <si>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</si>
  <si>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</si>
  <si>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</si>
  <si>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</si>
  <si>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</si>
  <si>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</si>
  <si>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</si>
  <si>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</si>
  <si>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</si>
  <si>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</si>
  <si>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</si>
  <si>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</si>
  <si>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</si>
  <si>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</si>
  <si>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</si>
  <si>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</si>
  <si>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</si>
  <si>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</si>
  <si>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</si>
  <si>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</si>
  <si>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</si>
  <si>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</si>
  <si>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</si>
  <si>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</si>
  <si>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</si>
  <si>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</si>
  <si>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</si>
  <si>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</si>
  <si>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</si>
  <si>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</si>
  <si>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</si>
  <si>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</si>
  <si>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</si>
  <si>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</si>
  <si>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</si>
  <si>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</si>
  <si>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</si>
  <si>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</si>
  <si>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</si>
  <si>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</si>
  <si>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</si>
  <si>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</si>
  <si>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</si>
  <si>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</si>
  <si>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</si>
  <si>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</si>
  <si>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</si>
  <si>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</si>
  <si>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</si>
  <si>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</si>
  <si>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</si>
  <si>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</si>
  <si>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</si>
  <si>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</si>
  <si>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</si>
  <si>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</si>
  <si>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</si>
  <si>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</si>
  <si>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</si>
  <si>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</si>
  <si>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</si>
  <si>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</si>
  <si>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</si>
  <si>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</si>
  <si>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</si>
  <si>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</si>
  <si>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</si>
  <si>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</si>
  <si>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</si>
  <si>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</si>
  <si>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</si>
  <si>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</si>
  <si>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</si>
  <si>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</si>
  <si>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</si>
  <si>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</si>
  <si>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</si>
  <si>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</si>
  <si>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</si>
  <si>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</si>
  <si>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</si>
  <si>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</si>
  <si>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</si>
  <si>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</si>
  <si>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</si>
  <si>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</si>
  <si>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</si>
  <si>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</si>
  <si>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</si>
  <si>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</si>
  <si>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</si>
  <si>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</si>
  <si>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</si>
  <si>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</si>
  <si>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</si>
  <si>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</si>
  <si>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</si>
  <si>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</si>
  <si>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</si>
  <si>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</si>
  <si>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</si>
  <si>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</si>
  <si>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</si>
  <si>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</si>
  <si>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</si>
  <si>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</si>
  <si>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</si>
  <si>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</si>
  <si>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</si>
  <si>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</si>
  <si>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</si>
  <si>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</si>
  <si>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</si>
  <si>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</si>
  <si>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</si>
  <si>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</si>
  <si>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</si>
  <si>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</si>
  <si>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</si>
  <si>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</si>
  <si>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</si>
  <si>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</si>
  <si>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</si>
  <si>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</si>
  <si>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</si>
  <si>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</si>
  <si>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</si>
  <si>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</si>
  <si>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</si>
  <si>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</si>
  <si>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</si>
  <si>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</si>
  <si>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</si>
  <si>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</si>
  <si>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</si>
  <si>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</si>
  <si>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</si>
  <si>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</si>
  <si>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</si>
  <si>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</si>
  <si>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</si>
  <si>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</si>
  <si>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</si>
  <si>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</si>
  <si>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</si>
  <si>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</si>
  <si>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</si>
  <si>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</si>
  <si>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</si>
  <si>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</si>
  <si>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</si>
  <si>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</si>
  <si>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</si>
  <si>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</si>
  <si>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</si>
  <si>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</si>
  <si>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</si>
  <si>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</si>
  <si>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</si>
  <si>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</si>
  <si>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</si>
  <si>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</si>
  <si>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</si>
  <si>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</si>
  <si>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</si>
  <si>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</si>
  <si>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</si>
  <si>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</si>
  <si>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</si>
  <si>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</si>
  <si>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</si>
  <si>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</si>
  <si>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</si>
  <si>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</si>
  <si>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</si>
  <si>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</si>
  <si>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</si>
  <si>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</si>
  <si>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</si>
  <si>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</si>
  <si>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</si>
  <si>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</si>
  <si>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</si>
  <si>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</si>
  <si>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</si>
  <si>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</si>
  <si>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</si>
  <si>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</si>
  <si>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</si>
  <si>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</si>
  <si>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</si>
  <si>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</si>
  <si>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</si>
  <si>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</si>
  <si>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</si>
  <si>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</si>
  <si>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</si>
  <si>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</si>
  <si>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</si>
  <si>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</si>
  <si>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</si>
  <si>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</si>
  <si>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</si>
  <si>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</si>
  <si>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</si>
  <si>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</si>
  <si>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</si>
  <si>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</si>
  <si>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</si>
  <si>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</si>
  <si>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</si>
  <si>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</si>
  <si>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</si>
  <si>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</si>
  <si>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</si>
  <si>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</si>
  <si>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</si>
  <si>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</si>
  <si>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</si>
  <si>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</si>
  <si>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</si>
  <si>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</si>
  <si>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</si>
  <si>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</si>
  <si>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</si>
  <si>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</si>
  <si>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</si>
  <si>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</si>
  <si>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</si>
  <si>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</si>
  <si>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</si>
  <si>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</si>
  <si>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</si>
  <si>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</si>
  <si>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</si>
  <si>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</si>
  <si>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</si>
  <si>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</si>
  <si>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</si>
  <si>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</si>
  <si>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</si>
  <si>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</si>
  <si>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</si>
  <si>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</si>
  <si>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</si>
  <si>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</si>
  <si>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</si>
  <si>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</si>
  <si>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</si>
  <si>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</si>
  <si>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</si>
  <si>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</si>
  <si>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</si>
  <si>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</si>
  <si>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</si>
  <si>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</si>
  <si>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</si>
  <si>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</si>
  <si>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</si>
  <si>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</si>
  <si>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</si>
  <si>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</si>
  <si>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</si>
  <si>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</si>
  <si>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</si>
  <si>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</si>
  <si>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</si>
  <si>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</si>
  <si>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</si>
  <si>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</si>
  <si>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</si>
  <si>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</si>
  <si>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</si>
  <si>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</si>
  <si>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</si>
  <si>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</si>
  <si>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</si>
  <si>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</si>
  <si>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</si>
  <si>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</si>
  <si>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</si>
  <si>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</si>
  <si>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</si>
  <si>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</si>
  <si>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</si>
  <si>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</si>
  <si>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</si>
  <si>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</si>
  <si>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</si>
  <si>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</si>
  <si>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</si>
  <si>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</si>
  <si>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</si>
  <si>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</si>
  <si>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</si>
  <si>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</si>
  <si>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</si>
  <si>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</si>
  <si>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</si>
  <si>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</si>
  <si>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</si>
  <si>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</si>
  <si>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</si>
  <si>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</si>
  <si>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</si>
  <si>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</si>
  <si>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</si>
  <si>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</si>
  <si>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</si>
  <si>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</si>
  <si>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</si>
  <si>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</si>
  <si>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</si>
  <si>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</si>
  <si>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</si>
  <si>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</si>
  <si>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</si>
  <si>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</si>
  <si>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</si>
  <si>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</si>
  <si>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</si>
  <si>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</si>
  <si>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</si>
  <si>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</si>
  <si>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</si>
  <si>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</si>
  <si>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</si>
  <si>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</si>
  <si>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</si>
  <si>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</si>
  <si>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</si>
  <si>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</si>
  <si>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</si>
  <si>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</si>
  <si>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</si>
  <si>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</si>
  <si>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</si>
  <si>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</si>
  <si>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</si>
  <si>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</si>
  <si>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</si>
  <si>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</si>
  <si>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</si>
  <si>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</si>
  <si>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</si>
  <si>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</si>
  <si>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</si>
  <si>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</si>
  <si>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</si>
  <si>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</si>
  <si>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</si>
  <si>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</si>
  <si>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</si>
  <si>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</si>
  <si>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</si>
  <si>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</si>
  <si>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</si>
  <si>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</si>
  <si>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</si>
  <si>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</si>
  <si>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</si>
  <si>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</si>
  <si>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</si>
  <si>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</si>
  <si>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</si>
  <si>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</si>
  <si>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</si>
  <si>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</si>
  <si>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</si>
  <si>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</si>
  <si>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</si>
  <si>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</si>
  <si>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</si>
  <si>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</si>
  <si>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</si>
  <si>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</si>
  <si>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</si>
  <si>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</si>
  <si>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</si>
  <si>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</si>
  <si>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</si>
  <si>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</si>
  <si>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</si>
  <si>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</si>
  <si>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</si>
  <si>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</si>
  <si>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</si>
  <si>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</si>
  <si>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</si>
  <si>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</si>
  <si>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</si>
  <si>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</si>
  <si>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</si>
  <si>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</si>
  <si>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</si>
  <si>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</si>
  <si>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</si>
  <si>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</si>
  <si>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</si>
  <si>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</si>
  <si>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</si>
  <si>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</si>
  <si>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</si>
  <si>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</si>
  <si>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</si>
  <si>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</si>
  <si>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</si>
  <si>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</si>
  <si>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</si>
  <si>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</si>
  <si>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</si>
  <si>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</si>
  <si>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</si>
  <si>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</si>
  <si>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</si>
  <si>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</si>
  <si>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</si>
  <si>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</si>
  <si>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</si>
  <si>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</si>
  <si>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</si>
  <si>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</si>
  <si>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</si>
  <si>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</si>
  <si>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</si>
  <si>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</si>
  <si>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</si>
  <si>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</si>
  <si>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</si>
  <si>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</si>
  <si>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</si>
  <si>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</si>
  <si>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</si>
  <si>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</si>
  <si>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</si>
  <si>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</si>
  <si>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</si>
  <si>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</si>
  <si>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</si>
  <si>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</si>
  <si>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</si>
  <si>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</si>
  <si>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</si>
  <si>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</si>
  <si>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</si>
  <si>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</si>
  <si>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</si>
  <si>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</si>
  <si>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</si>
  <si>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</si>
  <si>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</si>
  <si>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</si>
  <si>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</si>
  <si>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</si>
  <si>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</si>
  <si>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</si>
  <si>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</si>
  <si>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</si>
  <si>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</si>
  <si>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</si>
  <si>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</si>
  <si>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</si>
  <si>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</si>
  <si>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</si>
  <si>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</si>
  <si>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</si>
  <si>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</si>
  <si>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</si>
  <si>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</si>
  <si>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</si>
  <si>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</si>
  <si>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</si>
  <si>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</si>
  <si>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</si>
  <si>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</si>
  <si>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</si>
  <si>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</si>
  <si>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</si>
  <si>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</si>
  <si>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</si>
  <si>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</si>
  <si>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</si>
  <si>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</si>
  <si>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</si>
  <si>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</si>
  <si>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</si>
  <si>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</si>
  <si>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</si>
  <si>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</si>
  <si>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</si>
  <si>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</si>
  <si>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</si>
  <si>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</si>
  <si>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</si>
  <si>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</si>
  <si>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</si>
  <si>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</si>
  <si>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</si>
  <si>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</si>
  <si>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</si>
  <si>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</si>
  <si>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</si>
  <si>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</si>
  <si>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</si>
  <si>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</si>
  <si>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</si>
  <si>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</si>
  <si>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</si>
  <si>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</si>
  <si>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</si>
  <si>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</si>
  <si>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</si>
  <si>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</si>
  <si>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</si>
  <si>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</si>
  <si>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</si>
  <si>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</si>
  <si>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</si>
  <si>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</si>
  <si>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</si>
  <si>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</si>
  <si>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</si>
  <si>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</si>
  <si>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</si>
  <si>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</si>
  <si>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</si>
  <si>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</si>
  <si>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</si>
  <si>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</si>
  <si>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</si>
  <si>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</si>
  <si>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</si>
  <si>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</si>
  <si>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</si>
  <si>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</si>
  <si>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</si>
  <si>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</si>
  <si>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</si>
  <si>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</si>
  <si>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</si>
  <si>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</si>
  <si>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</si>
  <si>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</si>
  <si>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</si>
  <si>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</si>
  <si>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</si>
  <si>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</si>
  <si>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</si>
  <si>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</si>
  <si>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</si>
  <si>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</si>
  <si>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</si>
  <si>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</si>
  <si>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</si>
  <si>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</si>
  <si>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</si>
  <si>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</si>
  <si>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</si>
  <si>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</si>
  <si>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</si>
  <si>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</si>
  <si>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</si>
  <si>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</si>
  <si>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</si>
  <si>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</si>
  <si>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</si>
  <si>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</si>
  <si>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</si>
  <si>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</si>
  <si>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</si>
  <si>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</si>
  <si>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</si>
  <si>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</si>
  <si>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</si>
  <si>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</si>
  <si>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</si>
  <si>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</si>
  <si>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</si>
  <si>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</si>
  <si>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</si>
  <si>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</si>
  <si>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</si>
  <si>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</si>
  <si>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</si>
  <si>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</si>
  <si>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</si>
  <si>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</si>
  <si>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</si>
  <si>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</si>
  <si>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</si>
  <si>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</si>
  <si>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</si>
  <si>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</si>
  <si>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</si>
  <si>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</si>
  <si>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</si>
  <si>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</si>
  <si>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</si>
  <si>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</si>
  <si>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</si>
  <si>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</si>
  <si>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</si>
  <si>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</si>
  <si>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</si>
  <si>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</si>
  <si>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</si>
  <si>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</si>
  <si>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</si>
  <si>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</si>
  <si>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</si>
  <si>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</si>
  <si>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</si>
  <si>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</si>
  <si>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</si>
  <si>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</si>
  <si>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</si>
  <si>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</si>
  <si>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</si>
  <si>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</si>
  <si>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</si>
  <si>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</si>
  <si>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</si>
  <si>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</si>
  <si>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</si>
  <si>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</si>
  <si>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</si>
  <si>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</si>
  <si>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</si>
  <si>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</si>
  <si>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</si>
  <si>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</si>
  <si>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</si>
  <si>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</si>
  <si>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</si>
  <si>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</si>
  <si>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</si>
  <si>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</si>
  <si>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</si>
  <si>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</si>
  <si>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</si>
  <si>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</si>
  <si>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</si>
  <si>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</si>
  <si>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</si>
  <si>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</si>
  <si>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</si>
  <si>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</si>
  <si>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</si>
  <si>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</si>
  <si>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</si>
  <si>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</si>
  <si>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</si>
  <si>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</si>
  <si>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</si>
  <si>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</si>
  <si>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</si>
  <si>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</si>
  <si>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</si>
  <si>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</si>
  <si>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</si>
  <si>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</si>
  <si>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</si>
  <si>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</si>
  <si>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</si>
  <si>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</si>
  <si>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</si>
  <si>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</si>
  <si>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</si>
  <si>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</si>
  <si>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</si>
  <si>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</si>
  <si>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</si>
  <si>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</si>
  <si>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</si>
  <si>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</si>
  <si>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</si>
  <si>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</si>
  <si>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</si>
  <si>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</si>
  <si>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</si>
  <si>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</si>
  <si>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</si>
  <si>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</si>
  <si>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</si>
  <si>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</si>
  <si>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</si>
  <si>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</si>
  <si>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</si>
  <si>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</si>
  <si>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</si>
  <si>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</si>
  <si>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</si>
  <si>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</si>
  <si>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</si>
  <si>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</si>
  <si>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</si>
  <si>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</si>
  <si>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</si>
  <si>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</si>
  <si>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</si>
  <si>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</si>
  <si>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</si>
  <si>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</si>
  <si>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</si>
  <si>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</si>
  <si>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</si>
  <si>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</si>
  <si>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</si>
  <si>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</si>
  <si>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</si>
  <si>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</si>
  <si>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</si>
  <si>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</si>
  <si>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</si>
  <si>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</si>
  <si>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</si>
  <si>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</si>
  <si>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</si>
  <si>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</si>
  <si>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</si>
  <si>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</si>
  <si>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</si>
  <si>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</si>
  <si>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</si>
  <si>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</si>
  <si>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</si>
  <si>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</si>
  <si>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</si>
  <si>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</si>
  <si>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</si>
  <si>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</si>
  <si>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</si>
  <si>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</si>
  <si>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</si>
  <si>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</si>
  <si>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</si>
  <si>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</si>
  <si>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</si>
  <si>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</si>
  <si>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</si>
  <si>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</si>
  <si>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</si>
  <si>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</si>
  <si>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</si>
  <si>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</si>
  <si>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</si>
  <si>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</si>
  <si>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</si>
  <si>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</si>
  <si>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</si>
  <si>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</si>
  <si>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</si>
  <si>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</si>
  <si>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</si>
  <si>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</si>
  <si>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</si>
  <si>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</si>
  <si>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</si>
  <si>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</si>
  <si>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</si>
  <si>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</si>
  <si>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</si>
  <si>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</si>
  <si>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</si>
  <si>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</si>
  <si>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</si>
  <si>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</si>
  <si>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</si>
  <si>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</si>
  <si>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</si>
  <si>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</si>
  <si>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</si>
  <si>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</si>
  <si>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</si>
  <si>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</si>
  <si>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</si>
  <si>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</si>
  <si>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</si>
  <si>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</si>
  <si>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</si>
  <si>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</si>
  <si>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</si>
  <si>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</si>
  <si>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</si>
  <si>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</si>
  <si>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</si>
  <si>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</si>
  <si>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</si>
  <si>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</si>
  <si>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</si>
  <si>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</si>
  <si>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</si>
  <si>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</si>
  <si>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</si>
  <si>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</si>
  <si>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</si>
  <si>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</si>
  <si>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</si>
  <si>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</si>
  <si>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</si>
  <si>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</si>
  <si>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</si>
  <si>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</si>
  <si>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</si>
  <si>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</si>
  <si>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</si>
  <si>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</si>
  <si>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</si>
  <si>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</si>
  <si>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</si>
  <si>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</si>
  <si>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</si>
  <si>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</si>
  <si>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</si>
  <si>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</si>
  <si>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</si>
  <si>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</si>
  <si>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</si>
  <si>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</si>
  <si>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</si>
  <si>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</si>
  <si>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</si>
  <si>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</si>
  <si>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</si>
  <si>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</si>
  <si>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</si>
  <si>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</si>
  <si>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</si>
  <si>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</si>
  <si>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</si>
  <si>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</si>
  <si>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</si>
  <si>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</si>
  <si>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</si>
  <si>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</si>
  <si>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</si>
  <si>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</si>
  <si>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</si>
  <si>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</si>
  <si>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</si>
  <si>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</si>
  <si>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</si>
  <si>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</si>
  <si>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</si>
  <si>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</si>
  <si>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</si>
  <si>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</si>
  <si>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</si>
  <si>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</si>
  <si>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</si>
  <si>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</si>
  <si>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</si>
  <si>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</si>
  <si>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</si>
  <si>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</si>
  <si>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</si>
  <si>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</si>
  <si>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</si>
  <si>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</si>
  <si>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</si>
  <si>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</si>
  <si>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</si>
  <si>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</si>
  <si>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</si>
  <si>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</si>
  <si>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</si>
  <si>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</si>
  <si>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</si>
  <si>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</si>
  <si>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</si>
  <si>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</si>
  <si>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</si>
  <si>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</si>
  <si>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</si>
  <si>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</si>
  <si>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</si>
  <si>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</si>
  <si>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</si>
  <si>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</si>
  <si>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</si>
  <si>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</si>
  <si>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</si>
  <si>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</si>
  <si>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</si>
  <si>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</si>
  <si>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</si>
  <si>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</si>
  <si>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</si>
  <si>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</si>
  <si>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</si>
  <si>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</si>
  <si>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</si>
  <si>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</si>
  <si>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</si>
  <si>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</si>
  <si>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</si>
  <si>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</si>
  <si>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</si>
  <si>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</si>
  <si>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</si>
  <si>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</si>
  <si>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</si>
  <si>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</si>
  <si>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</si>
  <si>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</si>
  <si>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</si>
  <si>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</si>
  <si>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</si>
  <si>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</si>
  <si>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</si>
  <si>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</si>
  <si>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</si>
  <si>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</si>
  <si>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</si>
  <si>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</si>
  <si>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</si>
  <si>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</si>
  <si>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</si>
  <si>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</si>
  <si>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</si>
  <si>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</si>
  <si>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</si>
  <si>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</si>
  <si>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</si>
  <si>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</si>
  <si>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</si>
  <si>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</si>
  <si>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</si>
  <si>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</si>
  <si>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</si>
  <si>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</si>
  <si>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</si>
  <si>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</si>
  <si>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</si>
  <si>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</si>
  <si>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</si>
  <si>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</si>
  <si>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</si>
  <si>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</si>
  <si>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</si>
  <si>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</si>
  <si>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</si>
  <si>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</si>
  <si>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</si>
  <si>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</si>
  <si>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</si>
  <si>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</si>
  <si>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</si>
  <si>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</si>
  <si>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</si>
  <si>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</si>
  <si>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</si>
  <si>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</si>
  <si>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</si>
  <si>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</si>
  <si>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</si>
  <si>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</si>
  <si>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</si>
  <si>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</si>
  <si>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</si>
  <si>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</si>
  <si>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</si>
  <si>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</si>
  <si>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</si>
  <si>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</si>
  <si>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</si>
  <si>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</si>
  <si>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</si>
  <si>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</si>
  <si>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</si>
  <si>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</si>
  <si>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</si>
  <si>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</si>
  <si>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</si>
  <si>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</si>
  <si>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</si>
  <si>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</si>
  <si>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</si>
  <si>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</si>
  <si>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</si>
  <si>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</si>
  <si>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</si>
  <si>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</si>
  <si>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</si>
  <si>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</si>
  <si>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</si>
  <si>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</si>
  <si>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</si>
  <si>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</si>
  <si>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</si>
  <si>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</si>
  <si>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</si>
  <si>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</si>
  <si>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</si>
  <si>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</si>
  <si>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</si>
  <si>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</si>
  <si>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</si>
  <si>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</si>
  <si>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</si>
  <si>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</si>
  <si>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</si>
  <si>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</si>
  <si>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</si>
  <si>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</si>
  <si>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</si>
  <si>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</si>
  <si>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</si>
  <si>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</si>
  <si>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</si>
  <si>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</si>
  <si>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</si>
  <si>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</si>
  <si>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</si>
  <si>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</si>
  <si>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</si>
  <si>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</si>
  <si>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</si>
  <si>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</si>
  <si>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</si>
  <si>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</si>
  <si>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</si>
  <si>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</si>
  <si>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</si>
  <si>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</si>
  <si>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</si>
  <si>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</si>
  <si>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</si>
  <si>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</si>
  <si>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</si>
  <si>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</si>
  <si>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</si>
  <si>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</si>
  <si>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</si>
  <si>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</si>
  <si>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</si>
  <si>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</si>
  <si>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</si>
  <si>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</si>
  <si>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</si>
  <si>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</si>
  <si>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</si>
  <si>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</si>
  <si>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</si>
  <si>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</si>
  <si>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</si>
  <si>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</si>
  <si>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</si>
  <si>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</si>
  <si>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</si>
  <si>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</si>
  <si>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</si>
  <si>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</si>
  <si>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</si>
  <si>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</si>
  <si>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</si>
  <si>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</si>
  <si>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</si>
  <si>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</si>
  <si>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</si>
  <si>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</si>
  <si>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</si>
  <si>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</si>
  <si>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</si>
  <si>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</si>
  <si>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</si>
  <si>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</si>
  <si>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</si>
  <si>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</si>
  <si>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</si>
  <si>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</si>
  <si>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</si>
  <si>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</si>
  <si>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</si>
  <si>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</si>
  <si>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</si>
  <si>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</si>
  <si>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</si>
  <si>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</si>
  <si>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</si>
  <si>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</si>
  <si>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</si>
  <si>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</si>
  <si>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</si>
  <si>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</si>
  <si>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</si>
  <si>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</si>
  <si>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</si>
  <si>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</si>
  <si>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</si>
  <si>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</si>
  <si>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</si>
  <si>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</si>
  <si>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</si>
  <si>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</si>
  <si>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</si>
  <si>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</si>
  <si>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</si>
  <si>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</si>
  <si>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</si>
  <si>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</si>
  <si>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</si>
  <si>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</si>
  <si>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</si>
  <si>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</si>
  <si>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</si>
  <si>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</si>
  <si>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</si>
  <si>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</si>
  <si>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</si>
  <si>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</si>
  <si>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</si>
  <si>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</si>
  <si>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</si>
  <si>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</si>
  <si>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</si>
  <si>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</si>
  <si>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</si>
  <si>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</si>
  <si>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</si>
  <si>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</si>
  <si>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</si>
  <si>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</si>
  <si>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</si>
  <si>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</si>
  <si>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</si>
  <si>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</si>
  <si>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</si>
  <si>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</si>
  <si>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</si>
  <si>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</si>
  <si>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</si>
  <si>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</si>
  <si>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</si>
  <si>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</si>
  <si>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</si>
  <si>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</si>
  <si>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</si>
  <si>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</si>
  <si>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</si>
  <si>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</si>
  <si>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</si>
  <si>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</si>
  <si>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</si>
  <si>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</si>
  <si>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</si>
  <si>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</si>
  <si>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</si>
  <si>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</si>
  <si>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</si>
  <si>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</si>
  <si>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</si>
  <si>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</si>
  <si>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</si>
  <si>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</si>
  <si>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</si>
  <si>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</si>
  <si>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</si>
  <si>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</si>
  <si>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</si>
  <si>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</si>
  <si>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</si>
  <si>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</si>
  <si>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</si>
  <si>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</si>
  <si>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</si>
  <si>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</si>
  <si>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</si>
  <si>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</si>
  <si>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</si>
  <si>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</si>
  <si>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</si>
  <si>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</si>
  <si>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</si>
  <si>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</si>
  <si>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</si>
  <si>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</si>
  <si>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</si>
  <si>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</si>
  <si>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</si>
  <si>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</si>
  <si>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</si>
  <si>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</si>
  <si>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</si>
  <si>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</si>
  <si>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</si>
  <si>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</si>
  <si>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</si>
  <si>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</si>
  <si>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</si>
  <si>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</si>
  <si>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</si>
  <si>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</si>
  <si>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</si>
  <si>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</si>
  <si>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</si>
  <si>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</si>
  <si>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</si>
  <si>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</si>
  <si>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</si>
  <si>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</si>
  <si>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</si>
  <si>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</si>
  <si>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</si>
  <si>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</si>
  <si>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</si>
  <si>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</si>
  <si>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</si>
  <si>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</si>
  <si>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</si>
  <si>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</si>
  <si>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</si>
  <si>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</si>
  <si>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</si>
  <si>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</si>
  <si>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</si>
  <si>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</si>
  <si>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</si>
  <si>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</si>
  <si>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</si>
  <si>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</si>
  <si>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</si>
  <si>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</si>
  <si>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</si>
  <si>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</si>
  <si>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</si>
  <si>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</si>
  <si>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</si>
  <si>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</si>
  <si>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</si>
  <si>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</si>
  <si>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</si>
  <si>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</si>
  <si>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</si>
  <si>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</si>
  <si>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</si>
  <si>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</si>
  <si>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</si>
  <si>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</si>
  <si>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</si>
  <si>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</si>
  <si>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</si>
  <si>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</si>
  <si>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</si>
  <si>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</si>
  <si>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</si>
  <si>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</si>
  <si>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</si>
  <si>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</si>
  <si>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</si>
  <si>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</si>
  <si>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</si>
  <si>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</si>
  <si>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</si>
  <si>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</si>
  <si>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</si>
  <si>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</si>
  <si>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</si>
  <si>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</si>
  <si>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</si>
  <si>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</si>
  <si>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</si>
  <si>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</si>
  <si>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</si>
  <si>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</si>
  <si>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</si>
  <si>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</si>
  <si>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</si>
  <si>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</si>
  <si>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</si>
  <si>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</si>
  <si>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</si>
  <si>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</si>
  <si>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</si>
  <si>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</si>
  <si>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</si>
  <si>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</si>
  <si>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</si>
  <si>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</si>
  <si>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</si>
  <si>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</si>
  <si>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</si>
  <si>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</si>
  <si>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</si>
  <si>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</si>
  <si>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</si>
  <si>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</si>
  <si>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</si>
  <si>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</si>
  <si>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</si>
  <si>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</si>
  <si>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</si>
  <si>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</si>
  <si>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</si>
  <si>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</si>
  <si>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</si>
  <si>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</si>
  <si>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</si>
  <si>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</si>
  <si>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</si>
  <si>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</si>
  <si>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</si>
  <si>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</si>
  <si>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</si>
  <si>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</si>
  <si>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</si>
  <si>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</si>
  <si>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</si>
  <si>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</si>
  <si>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</si>
  <si>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</si>
  <si>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</si>
  <si>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</si>
  <si>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</si>
  <si>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</si>
  <si>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</si>
  <si>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</si>
  <si>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</si>
  <si>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</si>
  <si>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</si>
  <si>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</si>
  <si>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</si>
  <si>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</si>
  <si>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</si>
  <si>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</si>
  <si>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</si>
  <si>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</si>
  <si>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</si>
  <si>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</si>
  <si>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</si>
  <si>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</si>
  <si>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</si>
  <si>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</si>
  <si>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</si>
  <si>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</si>
  <si>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</si>
  <si>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</si>
  <si>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</si>
  <si>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</si>
  <si>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</si>
  <si>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</si>
  <si>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</si>
  <si>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</si>
  <si>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</si>
  <si>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</si>
  <si>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</si>
  <si>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</si>
  <si>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</si>
  <si>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</si>
  <si>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</si>
  <si>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</si>
  <si>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</si>
  <si>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</si>
  <si>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</si>
  <si>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</si>
  <si>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</si>
  <si>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</si>
  <si>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</si>
  <si>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</si>
  <si>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</si>
  <si>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</si>
  <si>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</si>
  <si>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</si>
  <si>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</si>
  <si>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</si>
  <si>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</si>
  <si>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</si>
  <si>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</si>
  <si>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</si>
  <si>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</si>
  <si>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</si>
  <si>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</si>
  <si>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</si>
  <si>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</si>
  <si>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</si>
  <si>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</si>
  <si>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</si>
  <si>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</si>
  <si>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</si>
  <si>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</si>
  <si>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</si>
  <si>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</si>
  <si>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</si>
  <si>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</si>
  <si>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</si>
  <si>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</si>
  <si>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</si>
  <si>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</si>
  <si>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</si>
  <si>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</si>
  <si>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</si>
  <si>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</si>
  <si>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</si>
  <si>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</si>
  <si>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</si>
  <si>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</si>
  <si>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</si>
  <si>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</si>
  <si>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</si>
  <si>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</si>
  <si>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</si>
  <si>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</si>
  <si>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</si>
  <si>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</si>
  <si>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</si>
  <si>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</si>
  <si>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</si>
  <si>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</si>
  <si>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</si>
  <si>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</si>
  <si>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</si>
  <si>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</si>
  <si>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</si>
  <si>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</si>
  <si>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</si>
  <si>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</si>
  <si>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</si>
  <si>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</si>
  <si>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</si>
  <si>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</si>
  <si>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</si>
  <si>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</si>
  <si>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</si>
  <si>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</si>
  <si>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</si>
  <si>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</si>
  <si>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</si>
  <si>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</si>
  <si>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</si>
  <si>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</si>
  <si>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</si>
  <si>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</si>
  <si>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</si>
  <si>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</si>
  <si>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</si>
  <si>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</si>
  <si>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</si>
  <si>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</si>
  <si>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</si>
  <si>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</si>
  <si>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</si>
  <si>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</si>
  <si>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</si>
  <si>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</si>
  <si>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</si>
  <si>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</si>
  <si>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</si>
  <si>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</si>
  <si>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</si>
  <si>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</si>
  <si>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</si>
  <si>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</si>
  <si>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</si>
  <si>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</si>
  <si>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</si>
  <si>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</si>
  <si>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</si>
  <si>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</si>
  <si>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</si>
  <si>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</si>
  <si>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</si>
  <si>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</si>
  <si>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</si>
  <si>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</si>
  <si>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</si>
  <si>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</si>
  <si>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</si>
  <si>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</si>
  <si>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</si>
  <si>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</si>
  <si>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</si>
  <si>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</si>
  <si>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</si>
  <si>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</si>
  <si>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</si>
  <si>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</si>
  <si>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</si>
  <si>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</si>
  <si>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</si>
  <si>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</si>
  <si>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</si>
  <si>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</si>
  <si>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</si>
  <si>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</si>
  <si>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</si>
  <si>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</si>
  <si>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</si>
  <si>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</si>
  <si>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</si>
  <si>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</si>
  <si>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</si>
  <si>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</si>
  <si>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</si>
  <si>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</si>
  <si>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</si>
  <si>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</si>
  <si>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</si>
  <si>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</si>
  <si>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</si>
  <si>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</si>
  <si>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</si>
  <si>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</si>
  <si>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</si>
  <si>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</si>
  <si>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</si>
  <si>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</si>
  <si>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</si>
  <si>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</si>
  <si>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</si>
  <si>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</si>
  <si>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</si>
  <si>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</si>
  <si>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</si>
  <si>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</si>
  <si>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</si>
  <si>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</si>
  <si>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</si>
  <si>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</si>
  <si>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</si>
  <si>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</si>
  <si>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</si>
  <si>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</si>
  <si>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</si>
  <si>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</si>
  <si>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</si>
  <si>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</si>
  <si>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</si>
  <si>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</si>
  <si>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</si>
  <si>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</si>
  <si>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</si>
  <si>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</si>
  <si>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</si>
  <si>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</si>
  <si>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</si>
  <si>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</si>
  <si>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</si>
  <si>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</si>
  <si>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</si>
  <si>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</si>
  <si>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</si>
  <si>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</si>
  <si>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</si>
  <si>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</si>
  <si>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</si>
  <si>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</si>
  <si>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</si>
  <si>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</si>
  <si>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</si>
  <si>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</si>
  <si>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</si>
  <si>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</si>
  <si>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</si>
  <si>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</si>
  <si>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</si>
  <si>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</si>
  <si>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</si>
  <si>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</si>
  <si>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</si>
  <si>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</si>
  <si>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</si>
  <si>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</si>
  <si>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</si>
  <si>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</si>
  <si>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</si>
  <si>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</si>
  <si>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</si>
  <si>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</si>
  <si>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</si>
  <si>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</si>
  <si>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</si>
  <si>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</si>
  <si>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</si>
  <si>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</si>
  <si>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</si>
  <si>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</si>
  <si>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</si>
  <si>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</si>
  <si>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</si>
  <si>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</si>
  <si>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</si>
  <si>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</si>
  <si>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</si>
  <si>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</si>
  <si>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</si>
  <si>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</si>
  <si>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</si>
  <si>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</si>
  <si>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</si>
  <si>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</si>
  <si>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</si>
  <si>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</si>
  <si>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</si>
  <si>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</si>
  <si>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</si>
  <si>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</si>
  <si>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</si>
  <si>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</si>
  <si>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</si>
  <si>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</si>
  <si>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</si>
  <si>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</si>
  <si>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</si>
  <si>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</si>
  <si>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</si>
  <si>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</si>
  <si>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</si>
  <si>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</si>
  <si>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</si>
  <si>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</si>
  <si>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</si>
  <si>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</si>
  <si>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</si>
  <si>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</si>
  <si>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</si>
  <si>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</si>
  <si>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</si>
  <si>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</si>
  <si>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</si>
  <si>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</si>
  <si>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</si>
  <si>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</si>
  <si>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</si>
  <si>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</si>
  <si>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</si>
  <si>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</si>
  <si>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</si>
  <si>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</si>
  <si>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</si>
  <si>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</si>
  <si>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</si>
  <si>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</si>
  <si>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</si>
  <si>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</si>
  <si>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</si>
  <si>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</si>
  <si>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</si>
  <si>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</si>
  <si>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</si>
  <si>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</si>
  <si>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</si>
  <si>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</si>
  <si>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</si>
  <si>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</si>
  <si>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</si>
  <si>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</si>
  <si>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</si>
  <si>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</si>
  <si>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</si>
  <si>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</si>
  <si>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</si>
  <si>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</si>
  <si>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</si>
  <si>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</si>
  <si>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</si>
  <si>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</si>
  <si>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</si>
  <si>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</si>
  <si>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</si>
  <si>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</si>
  <si>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</si>
  <si>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</si>
  <si>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</si>
  <si>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</si>
  <si>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</si>
  <si>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</si>
  <si>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</si>
  <si>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</si>
  <si>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</si>
  <si>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</si>
  <si>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</si>
  <si>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</si>
  <si>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</si>
  <si>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</si>
  <si>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</si>
  <si>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</si>
  <si>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</si>
  <si>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</si>
  <si>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</si>
  <si>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</si>
  <si>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</si>
  <si>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</si>
  <si>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</si>
  <si>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</si>
  <si>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</si>
  <si>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</si>
  <si>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</si>
  <si>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</si>
  <si>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</si>
  <si>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</si>
  <si>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</si>
  <si>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</si>
  <si>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</si>
  <si>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</si>
  <si>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</si>
  <si>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</si>
  <si>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</si>
  <si>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</si>
  <si>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</si>
  <si>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</si>
  <si>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</si>
  <si>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</si>
  <si>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</si>
  <si>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</si>
  <si>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</si>
  <si>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</si>
  <si>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</si>
  <si>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</si>
  <si>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</si>
  <si>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</si>
  <si>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</si>
  <si>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</si>
  <si>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</si>
  <si>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</si>
  <si>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</si>
  <si>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</si>
  <si>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</si>
  <si>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</si>
  <si>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</si>
  <si>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</si>
  <si>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</si>
  <si>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</si>
  <si>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</si>
  <si>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</si>
  <si>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</si>
  <si>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</si>
  <si>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</si>
  <si>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</si>
  <si>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</si>
  <si>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</si>
  <si>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</si>
  <si>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</si>
  <si>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</si>
  <si>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</si>
  <si>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</si>
  <si>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</si>
  <si>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</si>
  <si>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</si>
  <si>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</si>
  <si>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</si>
  <si>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</si>
  <si>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</si>
  <si>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</si>
  <si>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</si>
  <si>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</si>
  <si>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</si>
  <si>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</si>
  <si>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</si>
  <si>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</si>
  <si>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</si>
  <si>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</si>
  <si>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</si>
  <si>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</si>
  <si>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</si>
  <si>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</si>
  <si>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</si>
  <si>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</si>
  <si>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</si>
  <si>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</si>
  <si>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</si>
  <si>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</si>
  <si>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</si>
  <si>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</si>
  <si>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</si>
  <si>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</si>
  <si>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</si>
  <si>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</si>
  <si>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</si>
  <si>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</si>
  <si>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</si>
  <si>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</si>
  <si>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</si>
  <si>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</si>
  <si>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</si>
  <si>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</si>
  <si>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</si>
  <si>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</si>
  <si>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</si>
  <si>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</si>
  <si>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</si>
  <si>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</si>
  <si>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</si>
  <si>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</si>
  <si>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</si>
  <si>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</si>
  <si>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</si>
  <si>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</si>
  <si>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</si>
  <si>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</si>
  <si>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</si>
  <si>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</si>
  <si>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</si>
  <si>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</si>
  <si>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</si>
  <si>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</si>
  <si>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</si>
  <si>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</si>
  <si>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</si>
  <si>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</si>
  <si>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</si>
  <si>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</si>
  <si>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</si>
  <si>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</si>
  <si>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</si>
  <si>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</si>
  <si>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</si>
  <si>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</si>
  <si>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</si>
  <si>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</si>
  <si>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</si>
  <si>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</si>
  <si>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</si>
  <si>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</si>
  <si>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</si>
  <si>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</si>
  <si>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</si>
  <si>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</si>
  <si>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</si>
  <si>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</si>
  <si>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</si>
  <si>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</si>
  <si>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</si>
  <si>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</si>
  <si>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</si>
  <si>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</si>
  <si>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</si>
  <si>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</si>
  <si>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</si>
  <si>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</si>
  <si>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</si>
  <si>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</si>
  <si>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</si>
  <si>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</si>
  <si>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</si>
  <si>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</si>
  <si>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</si>
  <si>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</si>
  <si>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</si>
  <si>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</si>
  <si>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</si>
  <si>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</si>
  <si>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</si>
  <si>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</si>
  <si>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</si>
  <si>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</si>
  <si>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</si>
  <si>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</si>
  <si>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</si>
  <si>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</si>
  <si>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</si>
  <si>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</si>
  <si>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</si>
  <si>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</si>
  <si>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</si>
  <si>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</si>
  <si>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</si>
  <si>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</si>
  <si>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</si>
  <si>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</si>
  <si>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</si>
  <si>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</si>
  <si>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</si>
  <si>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</si>
  <si>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</si>
  <si>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</si>
  <si>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</si>
  <si>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</si>
  <si>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</si>
  <si>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</si>
  <si>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</si>
  <si>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</si>
  <si>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</si>
  <si>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</si>
  <si>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</si>
  <si>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</si>
  <si>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</si>
  <si>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</si>
  <si>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</si>
  <si>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</si>
  <si>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</si>
  <si>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</si>
  <si>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</si>
  <si>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</si>
  <si>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</si>
  <si>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</si>
  <si>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</si>
  <si>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</si>
  <si>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</si>
  <si>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</si>
  <si>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</si>
  <si>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</si>
  <si>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</si>
  <si>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</si>
  <si>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</si>
  <si>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</si>
  <si>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</si>
  <si>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</si>
  <si>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</si>
  <si>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</si>
  <si>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</si>
  <si>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</si>
  <si>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</si>
  <si>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</si>
  <si>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</si>
  <si>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</si>
  <si>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</si>
  <si>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</si>
  <si>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</si>
  <si>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</si>
  <si>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</si>
  <si>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</si>
  <si>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</si>
  <si>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</si>
  <si>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</si>
  <si>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</si>
  <si>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</si>
  <si>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</si>
  <si>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</si>
  <si>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</si>
  <si>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</si>
  <si>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</si>
  <si>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</si>
  <si>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</si>
  <si>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</si>
  <si>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</si>
  <si>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</si>
  <si>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</si>
  <si>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</si>
  <si>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</si>
  <si>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</si>
  <si>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</si>
  <si>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</si>
  <si>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</si>
  <si>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</si>
  <si>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</si>
  <si>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</si>
  <si>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</si>
  <si>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</si>
  <si>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</si>
  <si>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</si>
  <si>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</si>
  <si>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</si>
  <si>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</si>
  <si>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</si>
  <si>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</si>
  <si>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</si>
  <si>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</si>
  <si>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</si>
  <si>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</si>
  <si>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</si>
  <si>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</si>
  <si>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</si>
  <si>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</si>
  <si>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</si>
  <si>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</si>
  <si>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</si>
  <si>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</si>
  <si>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</si>
  <si>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</si>
  <si>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</si>
  <si>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</si>
  <si>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</si>
  <si>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</si>
  <si>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</si>
  <si>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</si>
  <si>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</si>
  <si>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</si>
  <si>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</si>
  <si>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</si>
  <si>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</si>
  <si>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</si>
  <si>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</si>
  <si>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</si>
  <si>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</si>
  <si>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</si>
  <si>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</si>
  <si>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</si>
  <si>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</si>
  <si>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</si>
  <si>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</si>
  <si>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</si>
  <si>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</si>
  <si>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</si>
  <si>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</si>
  <si>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</si>
  <si>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</si>
  <si>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</si>
  <si>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</si>
  <si>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</si>
  <si>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</si>
  <si>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</si>
  <si>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</si>
  <si>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</si>
  <si>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</si>
  <si>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</si>
  <si>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</si>
  <si>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</si>
  <si>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</si>
  <si>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</si>
  <si>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</si>
  <si>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</si>
  <si>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</si>
  <si>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</si>
  <si>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</si>
  <si>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</si>
  <si>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</si>
  <si>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</si>
  <si>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</si>
  <si>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</si>
  <si>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</si>
  <si>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</si>
  <si>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</si>
  <si>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</si>
  <si>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</si>
  <si>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</si>
  <si>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</si>
  <si>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</si>
  <si>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</si>
  <si>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</si>
  <si>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</si>
  <si>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</si>
  <si>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</si>
  <si>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</si>
  <si>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</si>
  <si>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</si>
  <si>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</si>
  <si>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</si>
  <si>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</si>
  <si>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</si>
  <si>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</si>
  <si>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</si>
  <si>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</si>
  <si>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</si>
  <si>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</si>
  <si>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</si>
  <si>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</si>
  <si>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</si>
  <si>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</si>
  <si>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</si>
  <si>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</si>
  <si>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</si>
  <si>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</si>
  <si>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</si>
  <si>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</si>
  <si>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</si>
  <si>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</si>
  <si>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</si>
  <si>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</si>
  <si>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</si>
  <si>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</si>
  <si>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</si>
  <si>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</si>
  <si>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</si>
  <si>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</si>
  <si>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</si>
  <si>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</si>
  <si>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</si>
  <si>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</si>
  <si>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</si>
  <si>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</si>
  <si>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</si>
  <si>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</si>
  <si>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</si>
  <si>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</si>
  <si>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</si>
  <si>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</si>
  <si>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</si>
  <si>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</si>
  <si>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</si>
  <si>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</si>
  <si>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</si>
  <si>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</si>
  <si>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</si>
  <si>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</si>
  <si>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</si>
  <si>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</si>
  <si>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</si>
  <si>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</si>
  <si>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</si>
  <si>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</si>
  <si>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</si>
  <si>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</si>
  <si>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</si>
  <si>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</si>
  <si>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</si>
  <si>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</si>
  <si>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</si>
  <si>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</si>
  <si>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</si>
  <si>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</si>
  <si>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</si>
  <si>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</si>
  <si>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</si>
  <si>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</si>
  <si>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</si>
  <si>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</si>
  <si>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</si>
  <si>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</si>
  <si>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</si>
  <si>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</si>
  <si>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</si>
  <si>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</si>
  <si>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</si>
  <si>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</si>
  <si>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</si>
  <si>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</si>
  <si>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</si>
  <si>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</si>
  <si>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</si>
  <si>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</si>
  <si>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</si>
  <si>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</si>
  <si>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</si>
  <si>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</si>
  <si>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</si>
  <si>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</si>
  <si>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</si>
  <si>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</si>
  <si>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</si>
  <si>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</si>
  <si>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</si>
  <si>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</si>
  <si>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</si>
  <si>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</si>
  <si>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</si>
  <si>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</si>
  <si>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</si>
  <si>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</si>
  <si>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</si>
  <si>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</si>
  <si>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</si>
  <si>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</si>
  <si>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</si>
  <si>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</si>
  <si>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</si>
  <si>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</si>
  <si>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</si>
  <si>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</si>
  <si>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</si>
  <si>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</si>
  <si>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</si>
  <si>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</si>
  <si>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</si>
  <si>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</si>
  <si>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</si>
  <si>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</si>
  <si>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</si>
  <si>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</si>
  <si>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</si>
  <si>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</si>
  <si>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</si>
  <si>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</si>
  <si>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</si>
  <si>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</si>
  <si>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</si>
  <si>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</si>
  <si>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</si>
  <si>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</si>
  <si>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</si>
  <si>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</si>
  <si>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</si>
  <si>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</si>
  <si>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</si>
  <si>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</si>
  <si>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</si>
  <si>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</si>
  <si>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</si>
  <si>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</si>
  <si>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</si>
  <si>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</si>
  <si>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</si>
  <si>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</si>
  <si>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</si>
  <si>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</si>
  <si>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</si>
  <si>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</si>
  <si>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</si>
  <si>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</si>
  <si>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</si>
  <si>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</si>
  <si>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</si>
  <si>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</si>
  <si>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</si>
  <si>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</si>
  <si>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</si>
  <si>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</si>
  <si>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</si>
  <si>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</si>
  <si>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</si>
  <si>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</si>
  <si>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</si>
  <si>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</si>
  <si>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</si>
  <si>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</si>
  <si>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</si>
  <si>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</si>
  <si>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</si>
  <si>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</si>
  <si>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</si>
  <si>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</si>
  <si>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</si>
  <si>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</si>
  <si>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</si>
  <si>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</si>
  <si>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</si>
  <si>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</si>
  <si>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</si>
  <si>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</si>
  <si>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</si>
  <si>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</si>
  <si>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</si>
  <si>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</si>
  <si>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</si>
  <si>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</si>
  <si>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</si>
  <si>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</si>
  <si>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</si>
  <si>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</si>
  <si>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</si>
  <si>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</si>
  <si>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</si>
  <si>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</si>
  <si>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</si>
  <si>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</si>
  <si>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</si>
  <si>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</si>
  <si>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</si>
  <si>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</si>
  <si>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</si>
  <si>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</si>
  <si>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</si>
  <si>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</si>
  <si>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</si>
  <si>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</si>
  <si>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</si>
  <si>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</si>
  <si>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</si>
  <si>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</si>
  <si>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</si>
  <si>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</si>
  <si>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</si>
  <si>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</si>
  <si>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</si>
  <si>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</si>
  <si>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</si>
  <si>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</si>
  <si>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</si>
  <si>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</si>
  <si>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</si>
  <si>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</si>
  <si>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</si>
  <si>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</si>
  <si>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</si>
  <si>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</si>
  <si>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</si>
  <si>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</si>
  <si>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</si>
  <si>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</si>
  <si>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</si>
  <si>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</si>
  <si>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</si>
  <si>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</si>
  <si>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</si>
  <si>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</si>
  <si>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</si>
  <si>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</si>
  <si>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</si>
  <si>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</si>
  <si>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</si>
  <si>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</si>
  <si>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</si>
  <si>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</si>
  <si>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</si>
  <si>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</si>
  <si>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</si>
  <si>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</si>
  <si>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</si>
  <si>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</si>
  <si>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</si>
  <si>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</si>
  <si>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</si>
  <si>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</si>
  <si>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</si>
  <si>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</si>
  <si>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</si>
  <si>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</si>
  <si>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</si>
  <si>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</si>
  <si>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</si>
  <si>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</si>
  <si>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</si>
  <si>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</si>
  <si>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</si>
  <si>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</si>
  <si>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</si>
  <si>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</si>
  <si>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</si>
  <si>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</si>
  <si>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</si>
  <si>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</si>
  <si>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</si>
  <si>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</si>
  <si>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</si>
  <si>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</si>
  <si>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</si>
  <si>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</si>
  <si>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</si>
  <si>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</si>
  <si>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</si>
  <si>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</si>
  <si>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</si>
  <si>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</si>
  <si>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</si>
  <si>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</si>
  <si>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</si>
  <si>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</si>
  <si>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</si>
  <si>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</si>
  <si>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</si>
  <si>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</si>
  <si>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</si>
  <si>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</si>
  <si>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</si>
  <si>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</si>
  <si>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</si>
  <si>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</si>
  <si>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</si>
  <si>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</si>
  <si>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</si>
  <si>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</si>
  <si>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</si>
  <si>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</si>
  <si>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</si>
  <si>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</si>
  <si>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</si>
  <si>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</si>
  <si>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</si>
  <si>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</si>
  <si>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</si>
  <si>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</si>
  <si>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</si>
  <si>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</si>
  <si>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</si>
  <si>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</si>
  <si>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</si>
  <si>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</si>
  <si>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</si>
  <si>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</si>
  <si>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</si>
  <si>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</si>
  <si>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</si>
  <si>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</si>
  <si>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</si>
  <si>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</si>
  <si>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</si>
  <si>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</si>
  <si>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</si>
  <si>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</si>
  <si>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</si>
  <si>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</si>
  <si>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</si>
  <si>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</si>
  <si>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</si>
  <si>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</si>
  <si>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</si>
  <si>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</si>
  <si>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</si>
  <si>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</si>
  <si>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</si>
  <si>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</si>
  <si>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</si>
  <si>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</si>
  <si>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</si>
  <si>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</si>
  <si>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</si>
  <si>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</si>
  <si>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</si>
  <si>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</si>
  <si>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</si>
  <si>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</si>
  <si>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</si>
  <si>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</si>
  <si>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</si>
  <si>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</si>
  <si>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</si>
  <si>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</si>
  <si>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</si>
  <si>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</si>
  <si>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</si>
  <si>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</si>
  <si>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</si>
  <si>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</si>
  <si>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</si>
  <si>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</si>
  <si>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</si>
  <si>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</si>
  <si>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</si>
  <si>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</si>
  <si>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</si>
  <si>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</si>
  <si>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</si>
  <si>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</si>
  <si>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</si>
  <si>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</si>
  <si>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</si>
  <si>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</si>
  <si>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</si>
  <si>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</si>
  <si>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</si>
  <si>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</si>
  <si>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</si>
  <si>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</si>
  <si>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</si>
  <si>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</si>
  <si>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</si>
  <si>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</si>
  <si>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</si>
  <si>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</si>
  <si>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</si>
  <si>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</si>
  <si>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</si>
  <si>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</si>
  <si>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</si>
  <si>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</si>
  <si>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</si>
  <si>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</si>
  <si>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</si>
  <si>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</si>
  <si>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</si>
  <si>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</si>
  <si>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</si>
  <si>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</si>
  <si>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</si>
  <si>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</si>
  <si>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</si>
  <si>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</si>
  <si>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</si>
  <si>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</si>
  <si>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</si>
  <si>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</si>
  <si>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</si>
  <si>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</si>
  <si>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</si>
  <si>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</si>
  <si>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</si>
  <si>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</si>
  <si>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</si>
  <si>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</si>
  <si>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</si>
  <si>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</si>
  <si>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</si>
  <si>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</si>
  <si>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</si>
  <si>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</si>
  <si>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</si>
  <si>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</si>
  <si>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</si>
  <si>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</si>
  <si>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</si>
  <si>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</si>
  <si>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</si>
  <si>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</si>
  <si>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</si>
  <si>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</si>
  <si>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</si>
  <si>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</si>
  <si>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</si>
  <si>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</si>
  <si>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</si>
  <si>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</si>
  <si>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</si>
  <si>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</si>
  <si>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</si>
  <si>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</si>
  <si>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</si>
  <si>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</si>
  <si>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</si>
  <si>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</si>
  <si>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</si>
  <si>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</si>
  <si>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</si>
  <si>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</si>
  <si>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</si>
  <si>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</si>
  <si>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</si>
  <si>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</si>
  <si>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</si>
  <si>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</si>
  <si>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</si>
  <si>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</si>
  <si>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</si>
  <si>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</si>
  <si>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</si>
  <si>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</si>
  <si>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</si>
  <si>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</si>
  <si>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</si>
  <si>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</si>
  <si>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</si>
  <si>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</si>
  <si>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</si>
  <si>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</si>
  <si>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</si>
  <si>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</si>
  <si>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</si>
  <si>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</si>
  <si>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</si>
  <si>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</si>
  <si>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</si>
  <si>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</si>
  <si>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</si>
  <si>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</si>
  <si>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</si>
  <si>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</si>
  <si>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</si>
  <si>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</si>
  <si>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</si>
  <si>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</si>
  <si>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</si>
  <si>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</si>
  <si>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</si>
  <si>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</si>
  <si>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</si>
  <si>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</si>
  <si>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</si>
  <si>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</si>
  <si>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</si>
  <si>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</si>
  <si>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</si>
  <si>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</si>
  <si>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</si>
  <si>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</si>
  <si>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</si>
  <si>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</si>
  <si>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</si>
  <si>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</si>
  <si>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</si>
  <si>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</si>
  <si>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</si>
  <si>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</si>
  <si>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</si>
  <si>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</si>
  <si>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</si>
  <si>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</si>
  <si>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</si>
  <si>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</si>
  <si>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</si>
  <si>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</si>
  <si>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</si>
  <si>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</si>
  <si>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</si>
  <si>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</si>
  <si>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</si>
  <si>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</si>
  <si>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</si>
  <si>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</si>
  <si>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</si>
  <si>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</si>
  <si>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</si>
  <si>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</si>
  <si>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</si>
  <si>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</si>
  <si>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</si>
  <si>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</si>
  <si>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</si>
  <si>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</si>
  <si>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</si>
  <si>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</si>
  <si>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</si>
  <si>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</si>
  <si>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</si>
  <si>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</si>
  <si>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</si>
  <si>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</si>
  <si>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</si>
  <si>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</si>
  <si>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</si>
  <si>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</si>
  <si>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</si>
  <si>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</si>
  <si>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</si>
  <si>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</si>
  <si>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</si>
  <si>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</si>
  <si>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</si>
  <si>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</si>
  <si>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</si>
  <si>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</si>
  <si>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</si>
  <si>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</si>
  <si>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</si>
  <si>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</si>
  <si>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</si>
  <si>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</si>
  <si>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</si>
  <si>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</si>
  <si>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</si>
  <si>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</si>
  <si>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</si>
  <si>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</si>
  <si>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</si>
  <si>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</si>
  <si>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</si>
  <si>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</si>
  <si>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</si>
  <si>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</si>
  <si>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</si>
  <si>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</si>
  <si>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</si>
  <si>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</si>
  <si>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</si>
  <si>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</si>
  <si>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</si>
  <si>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</si>
  <si>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</si>
  <si>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</si>
  <si>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</si>
  <si>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</si>
  <si>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</si>
  <si>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</si>
  <si>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</si>
  <si>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</si>
  <si>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</si>
  <si>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</si>
  <si>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</si>
  <si>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</si>
  <si>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</si>
  <si>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</si>
  <si>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</si>
  <si>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</si>
  <si>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</si>
  <si>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</si>
  <si>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</si>
  <si>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</si>
  <si>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</si>
  <si>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</si>
  <si>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</si>
  <si>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</si>
  <si>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</si>
  <si>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</si>
  <si>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</si>
  <si>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</si>
  <si>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</si>
  <si>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</si>
  <si>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</si>
  <si>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</si>
  <si>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</si>
  <si>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</si>
  <si>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</si>
  <si>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</si>
  <si>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</si>
  <si>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</si>
  <si>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</si>
  <si>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</si>
  <si>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</si>
  <si>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</si>
  <si>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</si>
  <si>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</si>
  <si>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</si>
  <si>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</si>
  <si>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</si>
  <si>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</si>
  <si>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</si>
  <si>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</si>
  <si>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</si>
  <si>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</si>
  <si>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</si>
  <si>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</si>
  <si>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</si>
  <si>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</si>
  <si>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</si>
  <si>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</si>
  <si>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</si>
  <si>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</si>
  <si>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</si>
  <si>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</si>
  <si>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</si>
  <si>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</si>
  <si>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</si>
  <si>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</si>
  <si>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</si>
  <si>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</si>
  <si>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</si>
  <si>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</si>
  <si>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</si>
  <si>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</si>
  <si>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</si>
  <si>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</si>
  <si>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</si>
  <si>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</si>
  <si>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</si>
  <si>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</si>
  <si>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</si>
  <si>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</si>
  <si>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</si>
  <si>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</si>
  <si>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</si>
  <si>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</si>
  <si>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</si>
  <si>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</si>
  <si>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</si>
  <si>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</si>
  <si>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</si>
  <si>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</si>
  <si>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</si>
  <si>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</si>
  <si>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</si>
  <si>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</si>
  <si>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</si>
  <si>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</si>
  <si>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</si>
  <si>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</si>
  <si>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</si>
  <si>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</si>
  <si>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</si>
  <si>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</si>
  <si>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</si>
  <si>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</si>
  <si>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</si>
  <si>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</si>
  <si>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</si>
  <si>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</si>
  <si>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</si>
  <si>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</si>
  <si>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</si>
  <si>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</si>
  <si>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</si>
  <si>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</si>
  <si>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</si>
  <si>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</si>
  <si>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</si>
  <si>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</si>
  <si>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</si>
  <si>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</si>
  <si>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</si>
  <si>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</si>
  <si>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</si>
  <si>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</si>
  <si>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</si>
  <si>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</si>
  <si>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</si>
  <si>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</si>
  <si>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</si>
  <si>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</si>
  <si>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</si>
  <si>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</si>
  <si>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</si>
  <si>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</si>
  <si>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</si>
  <si>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</si>
  <si>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</si>
  <si>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</si>
  <si>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</si>
  <si>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</si>
  <si>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</si>
  <si>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</si>
  <si>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</si>
  <si>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</si>
  <si>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</si>
  <si>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</si>
  <si>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</si>
  <si>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</si>
  <si>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</si>
  <si>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</si>
  <si>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</si>
  <si>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</si>
  <si>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</si>
  <si>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</si>
  <si>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</si>
  <si>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</si>
  <si>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</si>
  <si>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</si>
  <si>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</si>
  <si>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</si>
  <si>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</si>
  <si>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</si>
  <si>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</si>
  <si>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</si>
  <si>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</si>
  <si>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</si>
  <si>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</si>
  <si>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</si>
  <si>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</si>
  <si>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</si>
  <si>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</si>
  <si>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</si>
  <si>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</si>
  <si>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</si>
  <si>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</si>
  <si>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</si>
  <si>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</si>
  <si>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</si>
  <si>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</si>
  <si>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</si>
  <si>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</si>
  <si>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</si>
  <si>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</si>
  <si>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</si>
  <si>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</si>
  <si>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</si>
  <si>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</si>
  <si>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</si>
  <si>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</si>
  <si>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</si>
  <si>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</si>
  <si>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</si>
  <si>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</si>
  <si>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</si>
  <si>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</si>
  <si>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</si>
  <si>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</si>
  <si>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</si>
  <si>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</si>
  <si>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</si>
  <si>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</si>
  <si>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</si>
  <si>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</si>
  <si>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</si>
  <si>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</si>
  <si>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</si>
  <si>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</si>
  <si>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</si>
  <si>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</si>
  <si>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</si>
  <si>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</si>
  <si>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</si>
  <si>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</si>
  <si>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</si>
  <si>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</si>
  <si>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</si>
  <si>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</si>
  <si>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</si>
  <si>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</si>
  <si>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</si>
  <si>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</si>
  <si>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</si>
  <si>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</si>
  <si>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</si>
  <si>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</si>
  <si>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</si>
  <si>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</si>
  <si>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</si>
  <si>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</si>
  <si>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</si>
  <si>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</si>
  <si>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</si>
  <si>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</si>
  <si>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</si>
  <si>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</si>
  <si>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</si>
  <si>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</si>
  <si>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</si>
  <si>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</si>
  <si>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</si>
  <si>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</si>
  <si>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</si>
  <si>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</si>
  <si>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</si>
  <si>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</si>
  <si>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</si>
  <si>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</si>
  <si>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</si>
  <si>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</si>
  <si>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</si>
  <si>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</si>
  <si>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</si>
  <si>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</si>
  <si>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</si>
  <si>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</si>
  <si>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</si>
  <si>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</si>
  <si>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</si>
  <si>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</si>
  <si>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</si>
  <si>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</si>
  <si>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</si>
  <si>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</si>
  <si>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</si>
  <si>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</si>
  <si>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</si>
  <si>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</si>
  <si>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</si>
  <si>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</si>
  <si>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</si>
  <si>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</si>
  <si>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</si>
  <si>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</si>
  <si>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</si>
  <si>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</si>
  <si>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</si>
  <si>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</si>
  <si>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</si>
  <si>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</si>
  <si>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</si>
  <si>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</si>
  <si>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</si>
  <si>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</si>
  <si>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</si>
  <si>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</si>
  <si>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</si>
  <si>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</si>
  <si>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</si>
  <si>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</si>
  <si>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</si>
  <si>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</si>
  <si>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</si>
  <si>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</si>
  <si>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</si>
  <si>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</si>
  <si>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</si>
  <si>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</si>
  <si>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</si>
  <si>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</si>
  <si>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</si>
  <si>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</si>
  <si>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</si>
  <si>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</si>
  <si>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</si>
  <si>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</si>
  <si>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</si>
  <si>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</si>
  <si>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</si>
  <si>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</si>
  <si>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</si>
  <si>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</si>
  <si>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</si>
  <si>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</si>
  <si>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</si>
  <si>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</si>
  <si>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</si>
  <si>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</si>
  <si>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</si>
  <si>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</si>
  <si>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</si>
  <si>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</si>
  <si>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</si>
  <si>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</si>
  <si>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</si>
  <si>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</si>
  <si>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</si>
  <si>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</si>
  <si>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</si>
  <si>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</si>
  <si>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</si>
  <si>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</si>
  <si>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</si>
  <si>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</si>
  <si>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</si>
  <si>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</si>
  <si>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</si>
  <si>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</si>
  <si>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</si>
  <si>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</si>
  <si>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</si>
  <si>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</si>
  <si>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</si>
  <si>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</si>
  <si>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</si>
  <si>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</si>
  <si>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</si>
  <si>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</si>
  <si>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</si>
  <si>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</si>
  <si>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</si>
  <si>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</si>
  <si>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</si>
  <si>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</si>
  <si>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</si>
  <si>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</si>
  <si>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</si>
  <si>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</si>
  <si>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</si>
  <si>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</si>
  <si>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</si>
  <si>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</si>
  <si>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</si>
  <si>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</si>
  <si>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</si>
  <si>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</si>
  <si>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</si>
  <si>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</si>
  <si>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</si>
  <si>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</si>
  <si>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</si>
  <si>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</si>
  <si>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</si>
  <si>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</si>
  <si>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</si>
  <si>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</si>
  <si>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</si>
  <si>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</si>
  <si>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</si>
  <si>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</si>
  <si>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</si>
  <si>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</si>
  <si>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</si>
  <si>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</si>
  <si>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</si>
  <si>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</si>
  <si>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</si>
  <si>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</si>
  <si>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</si>
  <si>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</si>
  <si>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</si>
  <si>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</si>
  <si>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</si>
  <si>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</si>
  <si>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</si>
  <si>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</si>
  <si>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</si>
  <si>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</si>
  <si>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</si>
  <si>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</si>
  <si>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</si>
  <si>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</si>
  <si>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</si>
  <si>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</si>
  <si>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</si>
  <si>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</si>
  <si>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</si>
  <si>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</si>
  <si>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</si>
  <si>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</si>
  <si>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</si>
  <si>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</si>
  <si>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</si>
  <si>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</si>
  <si>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</si>
  <si>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</si>
  <si>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</si>
  <si>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</si>
  <si>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</si>
  <si>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</si>
  <si>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</si>
  <si>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</si>
  <si>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</si>
  <si>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</si>
  <si>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</si>
  <si>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</si>
  <si>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</si>
  <si>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</si>
  <si>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</si>
  <si>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</si>
  <si>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</si>
  <si>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</si>
  <si>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</si>
  <si>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</si>
  <si>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</si>
  <si>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</si>
  <si>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</si>
  <si>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</si>
  <si>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</si>
  <si>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</si>
  <si>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</si>
  <si>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</si>
  <si>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</si>
  <si>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</si>
  <si>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</si>
  <si>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</si>
  <si>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</si>
  <si>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</si>
  <si>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</si>
  <si>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</si>
  <si>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</si>
  <si>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</si>
  <si>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</si>
  <si>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</si>
  <si>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</si>
  <si>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</si>
  <si>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</si>
  <si>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</si>
  <si>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</si>
  <si>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</si>
  <si>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</si>
  <si>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</si>
  <si>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</si>
  <si>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</si>
  <si>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</si>
  <si>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</si>
  <si>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</si>
  <si>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</si>
  <si>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</si>
  <si>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</si>
  <si>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</si>
  <si>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</si>
  <si>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</si>
  <si>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</si>
  <si>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</si>
  <si>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</si>
  <si>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</si>
  <si>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</si>
  <si>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</si>
  <si>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</si>
  <si>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</si>
  <si>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</si>
  <si>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</si>
  <si>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</si>
  <si>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</si>
  <si>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</si>
  <si>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</si>
  <si>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</si>
  <si>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</si>
  <si>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</si>
  <si>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</si>
  <si>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</si>
  <si>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</si>
  <si>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</si>
  <si>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</si>
  <si>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</si>
  <si>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</si>
  <si>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</si>
  <si>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</si>
  <si>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</si>
  <si>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</si>
  <si>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</si>
  <si>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</si>
  <si>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</si>
  <si>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</si>
  <si>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</si>
  <si>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</si>
  <si>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</si>
  <si>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</si>
  <si>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</si>
  <si>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</si>
  <si>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</si>
  <si>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</si>
  <si>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</si>
  <si>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</si>
  <si>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</si>
  <si>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</si>
  <si>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</si>
  <si>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</si>
  <si>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</si>
  <si>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</si>
  <si>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</si>
  <si>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</si>
  <si>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</si>
  <si>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</si>
  <si>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</si>
  <si>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</si>
  <si>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</si>
  <si>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</si>
  <si>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</si>
  <si>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</si>
  <si>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</si>
  <si>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</si>
  <si>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</si>
  <si>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</si>
  <si>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</si>
  <si>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</si>
  <si>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</si>
  <si>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</si>
  <si>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</si>
  <si>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</si>
  <si>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</si>
  <si>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</si>
  <si>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</si>
  <si>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</si>
  <si>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</si>
  <si>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</si>
  <si>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</si>
  <si>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</si>
  <si>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</si>
  <si>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</si>
  <si>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</si>
  <si>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</si>
  <si>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</si>
  <si>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</si>
  <si>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</si>
  <si>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</si>
  <si>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</si>
  <si>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</si>
  <si>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</si>
  <si>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</si>
  <si>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</si>
  <si>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</si>
  <si>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</si>
  <si>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</si>
  <si>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</si>
  <si>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</si>
  <si>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</si>
  <si>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</si>
  <si>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</si>
  <si>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</si>
  <si>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</si>
  <si>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</si>
  <si>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</si>
  <si>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</si>
  <si>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</si>
  <si>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</si>
  <si>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</si>
  <si>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</si>
  <si>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</si>
  <si>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</si>
  <si>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</si>
  <si>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</si>
  <si>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</si>
  <si>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</si>
  <si>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</si>
  <si>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</si>
  <si>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</si>
  <si>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</si>
  <si>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</si>
  <si>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</si>
  <si>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</si>
  <si>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</si>
  <si>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</si>
  <si>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</si>
  <si>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</si>
  <si>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</si>
  <si>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</si>
  <si>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</si>
  <si>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</si>
  <si>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</si>
  <si>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</si>
  <si>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</si>
  <si>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</si>
  <si>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</si>
  <si>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</si>
  <si>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</si>
  <si>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</si>
  <si>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</si>
  <si>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</si>
  <si>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</si>
  <si>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</si>
  <si>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</si>
  <si>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</si>
  <si>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</si>
  <si>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</si>
  <si>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</si>
  <si>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</si>
  <si>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</si>
  <si>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</si>
  <si>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</si>
  <si>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</si>
  <si>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</si>
  <si>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</si>
  <si>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</si>
  <si>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</si>
  <si>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</si>
  <si>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</si>
  <si>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</si>
  <si>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</si>
  <si>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</si>
  <si>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</si>
  <si>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</si>
  <si>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</si>
  <si>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</si>
  <si>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</si>
  <si>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</si>
  <si>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</si>
  <si>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</si>
  <si>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</si>
  <si>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</si>
  <si>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</si>
  <si>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</si>
  <si>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</si>
  <si>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</si>
  <si>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</si>
  <si>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</si>
  <si>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</si>
  <si>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</si>
  <si>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</si>
  <si>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</si>
  <si>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</si>
  <si>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</si>
  <si>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</si>
  <si>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</si>
  <si>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</si>
  <si>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</si>
  <si>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</si>
  <si>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</si>
  <si>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</si>
  <si>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</si>
  <si>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</si>
  <si>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</si>
  <si>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</si>
  <si>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</si>
  <si>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</si>
  <si>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</si>
  <si>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</si>
  <si>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</si>
  <si>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</si>
  <si>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</si>
  <si>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</si>
  <si>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</si>
  <si>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</si>
  <si>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</si>
  <si>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</si>
  <si>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</si>
  <si>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</si>
  <si>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</si>
  <si>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</si>
  <si>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</si>
  <si>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</si>
  <si>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</si>
  <si>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</si>
  <si>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</si>
  <si>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</si>
  <si>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</si>
  <si>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</si>
  <si>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</si>
  <si>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</si>
  <si>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</si>
  <si>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</si>
  <si>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</si>
  <si>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</si>
  <si>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</si>
  <si>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</si>
  <si>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</si>
  <si>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</si>
  <si>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</si>
  <si>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</si>
  <si>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</si>
  <si>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</si>
  <si>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</si>
  <si>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</si>
  <si>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</si>
  <si>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</si>
  <si>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</si>
  <si>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</si>
  <si>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</si>
  <si>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</si>
  <si>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</si>
  <si>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</si>
  <si>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</si>
  <si>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</si>
  <si>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</si>
  <si>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</si>
  <si>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</si>
  <si>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</si>
  <si>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</si>
  <si>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</si>
  <si>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</si>
  <si>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</si>
  <si>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</si>
  <si>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</si>
  <si>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</si>
  <si>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</si>
  <si>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</si>
  <si>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</si>
  <si>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</si>
  <si>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</si>
  <si>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</si>
  <si>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</si>
  <si>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</si>
  <si>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</si>
  <si>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</si>
  <si>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</si>
  <si>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</si>
  <si>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</si>
  <si>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</si>
  <si>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</si>
  <si>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</si>
  <si>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</si>
  <si>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</si>
  <si>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</si>
  <si>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</si>
  <si>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</si>
  <si>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</si>
  <si>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</si>
  <si>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</si>
  <si>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</si>
  <si>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</si>
  <si>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</si>
  <si>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</si>
  <si>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</si>
  <si>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</si>
  <si>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</si>
  <si>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</si>
  <si>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</si>
  <si>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</si>
  <si>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</si>
  <si>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</si>
  <si>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</si>
  <si>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</si>
  <si>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</si>
  <si>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</si>
  <si>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</si>
  <si>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</si>
  <si>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</si>
  <si>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</si>
  <si>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</si>
  <si>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</si>
  <si>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</si>
  <si>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</si>
  <si>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</si>
  <si>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</si>
  <si>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</si>
  <si>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</si>
  <si>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</si>
  <si>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</si>
  <si>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</si>
  <si>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</si>
  <si>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</si>
  <si>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</si>
  <si>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</si>
  <si>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</si>
  <si>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</si>
  <si>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</si>
  <si>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</si>
  <si>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</si>
  <si>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</si>
  <si>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</si>
  <si>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</si>
  <si>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</si>
  <si>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</si>
  <si>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</si>
  <si>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</si>
  <si>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</si>
  <si>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</si>
  <si>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</si>
  <si>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</si>
  <si>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</si>
  <si>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</si>
  <si>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</si>
  <si>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</si>
  <si>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</si>
  <si>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</si>
  <si>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</si>
  <si>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</si>
  <si>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</si>
  <si>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</si>
  <si>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</si>
  <si>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</si>
  <si>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</si>
  <si>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</si>
  <si>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</si>
  <si>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</si>
  <si>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</si>
  <si>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</si>
  <si>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</si>
  <si>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</si>
  <si>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</si>
  <si>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</si>
  <si>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</si>
  <si>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</si>
  <si>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</si>
  <si>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</si>
  <si>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</si>
  <si>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</si>
  <si>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</si>
  <si>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</si>
  <si>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</si>
  <si>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</si>
  <si>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</si>
  <si>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</si>
  <si>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</si>
  <si>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</si>
  <si>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</si>
  <si>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</si>
  <si>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</si>
  <si>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</si>
  <si>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</si>
  <si>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</si>
  <si>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</si>
  <si>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</si>
  <si>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</si>
  <si>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</si>
  <si>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</si>
  <si>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</si>
  <si>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</si>
  <si>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</si>
  <si>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</si>
  <si>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</si>
  <si>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</si>
  <si>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</si>
  <si>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</si>
  <si>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</si>
  <si>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</si>
  <si>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</si>
  <si>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</si>
  <si>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</si>
  <si>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</si>
  <si>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</si>
  <si>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</si>
  <si>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</si>
  <si>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</si>
  <si>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</si>
  <si>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</si>
  <si>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</si>
  <si>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</si>
  <si>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</si>
  <si>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</si>
  <si>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</si>
  <si>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</si>
  <si>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</si>
  <si>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</si>
  <si>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</si>
  <si>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</si>
  <si>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</si>
  <si>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</si>
  <si>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</si>
  <si>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</si>
  <si>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</si>
  <si>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</si>
  <si>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</si>
  <si>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</si>
  <si>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</si>
  <si>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</si>
  <si>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</si>
  <si>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</si>
  <si>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</si>
  <si>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</si>
  <si>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</si>
  <si>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</si>
  <si>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</si>
  <si>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</si>
  <si>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</si>
  <si>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</si>
  <si>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</si>
  <si>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</si>
  <si>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</si>
  <si>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</si>
  <si>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</si>
  <si>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</si>
  <si>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</si>
  <si>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</si>
  <si>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</si>
  <si>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</si>
  <si>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</si>
  <si>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</si>
  <si>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</si>
  <si>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</si>
  <si>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</si>
  <si>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</si>
  <si>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</si>
  <si>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</si>
  <si>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</si>
  <si>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</si>
  <si>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</si>
  <si>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</si>
  <si>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</si>
  <si>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</si>
  <si>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</si>
  <si>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</si>
  <si>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</si>
  <si>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</si>
  <si>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</si>
  <si>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</si>
  <si>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</si>
  <si>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</si>
  <si>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</si>
  <si>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</si>
  <si>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</si>
  <si>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</si>
  <si>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</si>
  <si>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</si>
  <si>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</si>
  <si>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</si>
  <si>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</si>
  <si>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</si>
  <si>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</si>
  <si>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</si>
  <si>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</si>
  <si>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</si>
  <si>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</si>
  <si>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</si>
  <si>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</si>
  <si>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</si>
  <si>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</si>
  <si>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</si>
  <si>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</si>
  <si>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</si>
  <si>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</si>
  <si>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</si>
  <si>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</si>
  <si>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</si>
  <si>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</si>
  <si>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</si>
  <si>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</si>
  <si>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</si>
  <si>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</si>
  <si>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</si>
  <si>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</si>
  <si>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</si>
  <si>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</si>
  <si>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</si>
  <si>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</si>
  <si>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</si>
  <si>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</si>
  <si>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</si>
  <si>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</si>
  <si>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</si>
  <si>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</si>
  <si>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</si>
  <si>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</si>
  <si>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</si>
  <si>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</si>
  <si>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</si>
  <si>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</si>
  <si>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</si>
  <si>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</si>
  <si>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</si>
  <si>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</si>
  <si>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</si>
  <si>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</si>
  <si>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</si>
  <si>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</si>
  <si>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</si>
  <si>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</si>
  <si>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</si>
  <si>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</si>
  <si>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</si>
  <si>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</si>
  <si>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</si>
  <si>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</si>
  <si>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</si>
  <si>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</si>
  <si>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</si>
  <si>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</si>
  <si>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</si>
  <si>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</si>
  <si>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</si>
  <si>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</si>
  <si>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</si>
  <si>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</si>
  <si>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</si>
  <si>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</si>
  <si>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</si>
  <si>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</si>
  <si>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</si>
  <si>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</si>
  <si>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</si>
  <si>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</si>
  <si>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</si>
  <si>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</si>
  <si>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</si>
  <si>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</si>
  <si>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</si>
  <si>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</si>
  <si>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</si>
  <si>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</si>
  <si>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</si>
  <si>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</si>
  <si>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</si>
  <si>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</si>
  <si>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</si>
  <si>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</si>
  <si>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</si>
  <si>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</si>
  <si>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</si>
  <si>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</si>
  <si>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</si>
  <si>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</si>
  <si>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</si>
  <si>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</si>
  <si>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</si>
  <si>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</si>
  <si>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</si>
  <si>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</si>
  <si>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</si>
  <si>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</si>
  <si>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</si>
  <si>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</si>
  <si>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</si>
  <si>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</si>
  <si>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</si>
  <si>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</si>
  <si>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</si>
  <si>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</si>
  <si>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</si>
  <si>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</si>
  <si>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</si>
  <si>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</si>
  <si>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</si>
  <si>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</si>
  <si>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</si>
  <si>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</si>
  <si>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</si>
  <si>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</si>
  <si>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</si>
  <si>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</si>
  <si>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</si>
  <si>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</si>
  <si>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</si>
  <si>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</si>
  <si>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</si>
  <si>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</si>
  <si>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</si>
  <si>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</si>
  <si>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</si>
  <si>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</si>
  <si>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</si>
  <si>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</si>
  <si>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</si>
  <si>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</si>
  <si>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</si>
  <si>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</si>
  <si>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</si>
  <si>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</si>
  <si>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</si>
  <si>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</si>
  <si>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</si>
  <si>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</si>
  <si>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</si>
  <si>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</si>
  <si>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</si>
  <si>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</si>
  <si>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</si>
  <si>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</si>
  <si>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</si>
  <si>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</si>
  <si>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</si>
  <si>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</si>
  <si>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</si>
  <si>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</si>
  <si>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</si>
  <si>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</si>
  <si>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</si>
  <si>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</si>
  <si>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</si>
  <si>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</si>
  <si>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</si>
  <si>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</si>
  <si>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</si>
  <si>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</si>
  <si>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</si>
  <si>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</si>
  <si>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</si>
  <si>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</si>
  <si>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</si>
  <si>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</si>
  <si>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</si>
  <si>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</si>
  <si>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</si>
  <si>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</si>
  <si>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</si>
  <si>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</si>
  <si>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</si>
  <si>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</si>
  <si>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</si>
  <si>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</si>
  <si>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</si>
  <si>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</si>
  <si>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</si>
  <si>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</si>
  <si>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</si>
  <si>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</si>
  <si>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</si>
  <si>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</si>
  <si>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</si>
  <si>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</si>
  <si>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</si>
  <si>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</si>
  <si>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</si>
  <si>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</si>
  <si>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</si>
  <si>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</si>
  <si>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</si>
  <si>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</si>
  <si>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</si>
  <si>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</si>
  <si>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</si>
  <si>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</si>
  <si>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</si>
  <si>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</si>
  <si>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</si>
  <si>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</si>
  <si>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</si>
  <si>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</si>
  <si>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</si>
  <si>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</si>
  <si>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</si>
  <si>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</si>
  <si>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</si>
  <si>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</si>
  <si>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</si>
  <si>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</si>
  <si>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</si>
  <si>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</si>
  <si>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</si>
  <si>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</si>
  <si>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</si>
  <si>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</si>
  <si>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</si>
  <si>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</si>
  <si>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</si>
  <si>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</si>
  <si>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</si>
  <si>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</si>
  <si>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</si>
  <si>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</si>
  <si>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</si>
  <si>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</si>
  <si>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</si>
  <si>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</si>
  <si>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</si>
  <si>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</si>
  <si>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</si>
  <si>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</si>
  <si>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</si>
  <si>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</si>
  <si>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</si>
  <si>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</si>
  <si>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</si>
  <si>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</si>
  <si>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</si>
  <si>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</si>
  <si>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</si>
  <si>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</si>
  <si>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</si>
  <si>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</si>
  <si>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</si>
  <si>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</si>
  <si>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</si>
  <si>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</si>
  <si>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</si>
  <si>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</si>
  <si>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</si>
  <si>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</si>
  <si>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</si>
  <si>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</si>
  <si>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</si>
  <si>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</si>
  <si>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</si>
  <si>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</si>
  <si>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</si>
  <si>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</si>
  <si>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</si>
  <si>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</si>
  <si>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</si>
  <si>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</si>
  <si>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</si>
  <si>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</si>
  <si>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</si>
  <si>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</si>
  <si>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</si>
  <si>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</si>
  <si>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</si>
  <si>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</si>
  <si>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</si>
  <si>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</si>
  <si>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</si>
  <si>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</si>
  <si>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</si>
  <si>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</si>
  <si>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</si>
  <si>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</si>
  <si>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</si>
  <si>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</si>
  <si>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</si>
  <si>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</si>
  <si>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</si>
  <si>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</si>
  <si>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</si>
  <si>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</si>
  <si>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</si>
  <si>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</si>
  <si>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</si>
  <si>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</si>
  <si>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</si>
  <si>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</si>
  <si>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</si>
  <si>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</si>
  <si>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</si>
  <si>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</si>
  <si>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</si>
  <si>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</si>
  <si>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</si>
  <si>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</si>
  <si>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</si>
  <si>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</si>
  <si>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</si>
  <si>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</si>
  <si>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</si>
  <si>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</si>
  <si>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</si>
  <si>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</si>
  <si>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</si>
  <si>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</si>
  <si>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</si>
  <si>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</si>
  <si>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</si>
  <si>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</si>
  <si>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</si>
  <si>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</si>
  <si>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</si>
  <si>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</si>
  <si>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</si>
  <si>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</si>
  <si>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</si>
  <si>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</si>
  <si>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</si>
  <si>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</si>
  <si>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</si>
  <si>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</si>
  <si>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</si>
  <si>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</si>
  <si>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</si>
  <si>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</si>
  <si>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</si>
  <si>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</si>
  <si>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</si>
  <si>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</si>
  <si>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</si>
  <si>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</si>
  <si>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</si>
  <si>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</si>
  <si>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</si>
  <si>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</si>
  <si>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</si>
  <si>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</si>
  <si>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</si>
  <si>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</si>
  <si>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</si>
  <si>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</si>
  <si>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</si>
  <si>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</si>
  <si>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</si>
  <si>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</si>
  <si>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</si>
  <si>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</si>
  <si>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</si>
  <si>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</si>
  <si>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</si>
  <si>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</si>
  <si>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</si>
  <si>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</si>
  <si>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</si>
  <si>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</si>
  <si>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</si>
  <si>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</si>
  <si>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</si>
  <si>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</si>
  <si>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</si>
  <si>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</si>
  <si>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</si>
  <si>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</si>
  <si>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</si>
  <si>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</si>
  <si>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</si>
  <si>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</si>
  <si>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</si>
  <si>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</si>
  <si>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</si>
  <si>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</si>
  <si>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</si>
  <si>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</si>
  <si>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</si>
  <si>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</si>
  <si>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</si>
  <si>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</si>
  <si>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</si>
  <si>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</si>
  <si>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</si>
  <si>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</si>
  <si>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</si>
  <si>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</si>
  <si>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</si>
  <si>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</si>
  <si>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</si>
  <si>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</si>
  <si>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</si>
  <si>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</si>
  <si>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</si>
  <si>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</si>
  <si>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</si>
  <si>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</si>
  <si>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</si>
  <si>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</si>
  <si>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</si>
  <si>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</si>
  <si>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</si>
  <si>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</si>
  <si>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</si>
  <si>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</si>
  <si>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</si>
  <si>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</si>
  <si>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</si>
  <si>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</si>
  <si>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</si>
  <si>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</si>
  <si>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</si>
  <si>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</si>
  <si>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</si>
  <si>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</si>
  <si>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</si>
  <si>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</si>
  <si>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</si>
  <si>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</si>
  <si>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</si>
  <si>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</si>
  <si>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</si>
  <si>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</si>
  <si>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</si>
  <si>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</si>
  <si>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</si>
  <si>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</si>
  <si>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</si>
  <si>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</si>
  <si>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</si>
  <si>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</si>
  <si>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</si>
  <si>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</si>
  <si>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</si>
  <si>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</si>
  <si>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</si>
  <si>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</si>
  <si>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</si>
  <si>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</si>
  <si>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</si>
  <si>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</si>
  <si>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</si>
  <si>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</si>
  <si>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</si>
  <si>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</si>
  <si>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</si>
  <si>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</si>
  <si>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</si>
  <si>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</si>
  <si>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</si>
  <si>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</si>
  <si>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</si>
  <si>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</si>
  <si>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</si>
  <si>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</si>
  <si>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</si>
  <si>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</si>
  <si>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</si>
  <si>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</si>
  <si>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</si>
  <si>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</si>
  <si>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</si>
  <si>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</si>
  <si>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</si>
  <si>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</si>
  <si>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</si>
  <si>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</si>
  <si>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</si>
  <si>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</si>
  <si>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</si>
  <si>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</si>
  <si>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</si>
  <si>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</si>
  <si>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</si>
  <si>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</si>
  <si>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</si>
  <si>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</si>
  <si>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</si>
  <si>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</si>
  <si>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</si>
  <si>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</si>
  <si>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</si>
  <si>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</si>
  <si>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</si>
  <si>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</si>
  <si>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</si>
  <si>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</si>
  <si>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</si>
  <si>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</si>
  <si>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</si>
  <si>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</si>
  <si>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</si>
  <si>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</si>
  <si>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</si>
  <si>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</si>
  <si>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</si>
  <si>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</si>
  <si>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</si>
  <si>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</si>
  <si>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</si>
  <si>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</si>
  <si>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</si>
  <si>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</si>
  <si>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</si>
  <si>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</si>
  <si>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</si>
  <si>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</si>
  <si>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</si>
  <si>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</si>
  <si>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</si>
  <si>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</si>
  <si>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</si>
  <si>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</si>
  <si>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</si>
  <si>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</si>
  <si>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</si>
  <si>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</si>
  <si>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</si>
  <si>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</si>
  <si>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</si>
  <si>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</si>
  <si>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</si>
  <si>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</si>
  <si>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</si>
  <si>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</si>
  <si>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</si>
  <si>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</si>
  <si>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</si>
  <si>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</si>
  <si>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</si>
  <si>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</si>
  <si>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</si>
  <si>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</si>
  <si>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</si>
  <si>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</si>
  <si>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</si>
  <si>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</si>
  <si>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</si>
  <si>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</si>
  <si>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</si>
  <si>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</si>
  <si>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</si>
  <si>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</si>
  <si>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</si>
  <si>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</si>
  <si>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</si>
  <si>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</si>
  <si>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</si>
  <si>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</si>
  <si>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</si>
  <si>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</si>
  <si>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</si>
  <si>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</si>
  <si>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</si>
  <si>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</si>
  <si>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</si>
  <si>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</si>
  <si>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</si>
  <si>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</si>
  <si>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</si>
  <si>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</si>
  <si>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</si>
  <si>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</si>
  <si>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</si>
  <si>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</si>
  <si>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</si>
  <si>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</si>
  <si>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</si>
  <si>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</si>
  <si>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</si>
  <si>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</si>
  <si>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</si>
  <si>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</si>
  <si>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</si>
  <si>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</si>
  <si>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</si>
  <si>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</si>
  <si>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</si>
  <si>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</si>
  <si>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</si>
  <si>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</si>
  <si>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</si>
  <si>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</si>
  <si>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</si>
  <si>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</si>
  <si>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</si>
  <si>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</si>
  <si>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</si>
  <si>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</si>
  <si>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</si>
  <si>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</si>
  <si>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</si>
  <si>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</si>
  <si>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</si>
  <si>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</si>
  <si>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</si>
  <si>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</si>
  <si>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</si>
  <si>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</si>
  <si>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</si>
  <si>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</si>
  <si>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</si>
  <si>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</si>
  <si>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</si>
  <si>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</si>
  <si>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</si>
  <si>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</si>
  <si>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</si>
  <si>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</si>
  <si>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</si>
  <si>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</si>
  <si>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</si>
  <si>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</si>
  <si>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</si>
  <si>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</si>
  <si>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</si>
  <si>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</si>
  <si>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</si>
  <si>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</si>
  <si>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</si>
  <si>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</si>
  <si>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</si>
  <si>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</si>
  <si>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</si>
  <si>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</si>
  <si>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</si>
  <si>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</si>
  <si>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</si>
  <si>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</si>
  <si>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</si>
  <si>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</si>
  <si>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</si>
  <si>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</si>
  <si>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</si>
  <si>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</si>
  <si>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</si>
  <si>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</si>
  <si>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</si>
  <si>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</si>
  <si>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</si>
  <si>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</si>
  <si>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</si>
  <si>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</si>
  <si>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</si>
  <si>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</si>
  <si>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</si>
  <si>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</si>
  <si>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</si>
  <si>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</si>
  <si>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</si>
  <si>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</si>
  <si>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</si>
  <si>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</si>
  <si>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</si>
  <si>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</si>
  <si>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</si>
  <si>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</si>
  <si>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</si>
  <si>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</si>
  <si>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</si>
  <si>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</si>
  <si>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</si>
  <si>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</si>
  <si>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</si>
  <si>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</si>
  <si>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</si>
  <si>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</si>
  <si>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</si>
  <si>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</si>
  <si>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</si>
  <si>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</si>
  <si>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</si>
  <si>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</si>
  <si>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</si>
  <si>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</si>
  <si>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</si>
  <si>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</si>
  <si>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</si>
  <si>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</si>
  <si>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</si>
  <si>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</si>
  <si>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</si>
  <si>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</si>
  <si>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</si>
  <si>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</si>
  <si>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</si>
  <si>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</si>
  <si>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</si>
  <si>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</si>
  <si>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</si>
  <si>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</si>
  <si>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</si>
  <si>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</si>
  <si>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</si>
  <si>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</si>
  <si>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</si>
  <si>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</si>
  <si>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</si>
  <si>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</si>
  <si>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</si>
  <si>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</si>
  <si>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</si>
  <si>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</si>
  <si>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</si>
  <si>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</si>
  <si>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</si>
  <si>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</si>
  <si>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</si>
  <si>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</si>
  <si>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</si>
  <si>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</si>
  <si>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</si>
  <si>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</si>
  <si>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</si>
  <si>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</si>
  <si>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</si>
  <si>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</si>
  <si>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</si>
  <si>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</si>
  <si>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</si>
  <si>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</si>
  <si>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</si>
  <si>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</si>
  <si>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</si>
  <si>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</si>
  <si>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</si>
  <si>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</si>
  <si>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</si>
  <si>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</si>
  <si>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</si>
  <si>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</si>
  <si>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</si>
  <si>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</si>
  <si>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</si>
  <si>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</si>
  <si>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</si>
  <si>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</si>
  <si>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</si>
  <si>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</si>
  <si>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</si>
  <si>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</si>
  <si>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</si>
  <si>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</si>
  <si>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</si>
  <si>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</si>
  <si>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</si>
  <si>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</si>
  <si>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</si>
  <si>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</si>
  <si>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</si>
  <si>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</si>
  <si>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</si>
  <si>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</si>
  <si>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</si>
  <si>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</si>
  <si>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</si>
  <si>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</si>
  <si>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</si>
  <si>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</si>
  <si>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</si>
  <si>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</si>
  <si>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</si>
  <si>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</si>
  <si>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</si>
  <si>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</si>
  <si>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</si>
  <si>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</si>
  <si>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</si>
  <si>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</si>
  <si>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</si>
  <si>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</si>
  <si>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</si>
  <si>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</si>
  <si>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</si>
  <si>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</si>
  <si>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</si>
  <si>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</si>
  <si>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</si>
  <si>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</si>
  <si>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</si>
  <si>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</si>
  <si>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</si>
  <si>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</si>
  <si>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</si>
  <si>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</si>
  <si>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</si>
  <si>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</si>
  <si>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</si>
  <si>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</si>
  <si>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</si>
  <si>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</si>
  <si>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</si>
  <si>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</si>
  <si>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</si>
  <si>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</si>
  <si>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</si>
  <si>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</si>
  <si>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</si>
  <si>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</si>
  <si>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</si>
  <si>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</si>
  <si>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</si>
  <si>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</si>
  <si>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</si>
  <si>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</si>
  <si>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</si>
  <si>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</si>
  <si>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</si>
  <si>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</si>
  <si>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</si>
  <si>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</si>
  <si>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</si>
  <si>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</si>
  <si>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</si>
  <si>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</si>
  <si>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</si>
  <si>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</si>
  <si>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</si>
  <si>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</si>
  <si>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</si>
  <si>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</si>
  <si>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</si>
  <si>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</si>
  <si>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</si>
  <si>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</si>
  <si>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</si>
  <si>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</si>
  <si>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</si>
  <si>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</si>
  <si>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</si>
  <si>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</si>
  <si>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</si>
  <si>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</si>
  <si>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</si>
  <si>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</si>
  <si>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</si>
  <si>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</si>
  <si>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</si>
  <si>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</si>
  <si>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</si>
  <si>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</si>
  <si>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</si>
  <si>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</si>
  <si>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</si>
  <si>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</si>
  <si>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</si>
  <si>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</si>
  <si>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</si>
  <si>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</si>
  <si>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</si>
  <si>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</si>
  <si>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</si>
  <si>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</si>
  <si>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</si>
  <si>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</si>
  <si>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</si>
  <si>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</si>
  <si>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</si>
  <si>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</si>
  <si>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</si>
  <si>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</si>
  <si>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</si>
  <si>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</si>
  <si>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</si>
  <si>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</si>
  <si>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</si>
  <si>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</si>
  <si>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</si>
  <si>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</si>
  <si>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</si>
  <si>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</si>
  <si>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</si>
  <si>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</si>
  <si>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</si>
  <si>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</si>
  <si>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</si>
  <si>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</si>
  <si>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</si>
  <si>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</si>
  <si>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</si>
  <si>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</si>
  <si>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</si>
  <si>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</si>
  <si>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</si>
  <si>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</si>
  <si>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</si>
  <si>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</si>
  <si>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</si>
  <si>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</si>
  <si>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</si>
  <si>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</si>
  <si>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</si>
  <si>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</si>
  <si>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</si>
  <si>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</si>
  <si>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</si>
  <si>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</si>
  <si>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</si>
  <si>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</si>
  <si>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</si>
  <si>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</si>
  <si>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</si>
  <si>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</si>
  <si>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</si>
  <si>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</si>
  <si>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</si>
  <si>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</si>
  <si>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</si>
  <si>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</si>
  <si>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</si>
  <si>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</si>
  <si>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</si>
  <si>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</si>
  <si>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</si>
  <si>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</si>
  <si>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</si>
  <si>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</si>
  <si>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</si>
  <si>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</si>
  <si>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</si>
  <si>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</si>
  <si>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</si>
  <si>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</si>
  <si>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</si>
  <si>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</si>
  <si>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</si>
  <si>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</si>
  <si>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</si>
  <si>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</si>
  <si>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</si>
  <si>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</si>
  <si>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</si>
  <si>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</si>
  <si>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</si>
  <si>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</si>
  <si>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</si>
  <si>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</si>
  <si>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</si>
  <si>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</si>
  <si>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</si>
  <si>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</si>
  <si>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</si>
  <si>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</si>
  <si>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</si>
  <si>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</si>
  <si>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</si>
  <si>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</si>
  <si>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</si>
  <si>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</si>
  <si>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</si>
  <si>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</si>
  <si>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</si>
  <si>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</si>
  <si>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</si>
  <si>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</si>
  <si>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</si>
  <si>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</si>
  <si>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</si>
  <si>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</si>
  <si>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</si>
  <si>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</si>
  <si>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</si>
  <si>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</si>
  <si>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</si>
  <si>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</si>
  <si>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</si>
  <si>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</si>
  <si>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</si>
  <si>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</si>
  <si>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</si>
  <si>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</si>
  <si>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</si>
  <si>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</si>
  <si>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</si>
  <si>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</si>
  <si>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</si>
  <si>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</si>
  <si>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</si>
  <si>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</si>
  <si>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</si>
  <si>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</si>
  <si>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</si>
  <si>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</si>
  <si>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</si>
  <si>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</si>
  <si>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</si>
  <si>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</si>
  <si>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</si>
  <si>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</si>
  <si>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</si>
  <si>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</si>
  <si>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</si>
  <si>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</si>
  <si>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</si>
  <si>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</si>
  <si>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</si>
  <si>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</si>
  <si>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</si>
  <si>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</si>
  <si>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</si>
  <si>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</si>
  <si>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</si>
  <si>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</si>
  <si>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</si>
  <si>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</si>
  <si>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</si>
  <si>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</si>
  <si>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</si>
  <si>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</si>
  <si>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</si>
  <si>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</si>
  <si>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</si>
  <si>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</si>
  <si>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</si>
  <si>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</si>
  <si>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</si>
  <si>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</si>
  <si>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</si>
  <si>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</si>
  <si>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</si>
  <si>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</si>
  <si>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</si>
  <si>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</si>
  <si>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</si>
  <si>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</si>
  <si>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</si>
  <si>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</si>
  <si>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</si>
  <si>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</si>
  <si>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</si>
  <si>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</si>
  <si>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</si>
  <si>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</si>
  <si>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</si>
  <si>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</si>
  <si>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</si>
  <si>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</si>
  <si>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</si>
  <si>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</si>
  <si>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</si>
  <si>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</si>
  <si>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</si>
  <si>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</si>
  <si>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</si>
  <si>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</si>
  <si>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</si>
  <si>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</si>
  <si>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</si>
  <si>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</si>
  <si>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</si>
  <si>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</si>
  <si>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</si>
  <si>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</si>
  <si>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</si>
  <si>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</si>
  <si>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</si>
  <si>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</si>
  <si>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</si>
  <si>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</si>
  <si>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</si>
  <si>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</si>
  <si>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</si>
  <si>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</si>
  <si>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</si>
  <si>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</si>
  <si>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</si>
  <si>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</si>
  <si>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</si>
  <si>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</si>
  <si>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</si>
  <si>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</si>
  <si>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</si>
  <si>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</si>
  <si>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</si>
  <si>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</si>
  <si>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</si>
  <si>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</si>
  <si>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</si>
  <si>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</si>
  <si>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</si>
  <si>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</si>
  <si>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</si>
  <si>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</si>
  <si>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</si>
  <si>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</si>
  <si>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</si>
  <si>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</si>
  <si>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</si>
  <si>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</si>
  <si>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</si>
  <si>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</si>
  <si>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</si>
  <si>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</si>
  <si>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</si>
  <si>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</si>
  <si>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</si>
  <si>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</si>
  <si>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</si>
  <si>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</si>
  <si>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</si>
  <si>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</si>
  <si>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</si>
  <si>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</si>
  <si>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</si>
  <si>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</si>
  <si>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</si>
  <si>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</si>
  <si>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</si>
  <si>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</si>
  <si>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</si>
  <si>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</si>
  <si>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</si>
  <si>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</si>
  <si>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</si>
  <si>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</si>
  <si>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</si>
  <si>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</si>
  <si>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</si>
  <si>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</si>
  <si>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</si>
  <si>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</si>
  <si>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</si>
  <si>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</si>
  <si>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</si>
  <si>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</si>
  <si>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</si>
  <si>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</si>
  <si>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</si>
  <si>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</si>
  <si>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</si>
  <si>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</si>
  <si>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</si>
  <si>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</si>
  <si>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</si>
  <si>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</si>
  <si>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</si>
  <si>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</si>
  <si>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</si>
  <si>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</si>
  <si>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</si>
  <si>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</si>
  <si>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</si>
  <si>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</si>
  <si>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</si>
  <si>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</si>
  <si>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</si>
  <si>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</si>
  <si>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</si>
  <si>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</si>
  <si>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</si>
  <si>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</si>
  <si>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</si>
  <si>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</si>
  <si>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</si>
  <si>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</si>
  <si>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</si>
  <si>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</si>
  <si>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</si>
  <si>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</si>
  <si>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</si>
  <si>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</si>
  <si>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</si>
  <si>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</si>
  <si>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</si>
  <si>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</si>
  <si>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</si>
  <si>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</si>
  <si>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</si>
  <si>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</si>
  <si>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</si>
  <si>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</si>
  <si>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</si>
  <si>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</si>
  <si>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</si>
  <si>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</si>
  <si>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</si>
  <si>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</si>
  <si>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</si>
  <si>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</si>
  <si>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</si>
  <si>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</si>
  <si>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</si>
  <si>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</si>
  <si>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</si>
  <si>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</si>
  <si>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</si>
  <si>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</si>
  <si>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</si>
  <si>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</si>
  <si>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</si>
  <si>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</si>
  <si>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</si>
  <si>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</si>
  <si>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</si>
  <si>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</si>
  <si>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</si>
  <si>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</si>
  <si>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</si>
  <si>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</si>
  <si>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</si>
  <si>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</si>
  <si>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</si>
  <si>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</si>
  <si>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</si>
  <si>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</si>
  <si>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</si>
  <si>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</si>
  <si>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</si>
  <si>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</si>
  <si>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</si>
  <si>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</si>
  <si>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</si>
  <si>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</si>
  <si>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</si>
  <si>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</si>
  <si>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</si>
  <si>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</si>
  <si>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</si>
  <si>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</si>
  <si>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</si>
  <si>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</si>
  <si>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</si>
  <si>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</si>
  <si>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</si>
  <si>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</si>
  <si>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</si>
  <si>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</si>
  <si>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</si>
  <si>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</si>
  <si>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</si>
  <si>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</si>
  <si>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</si>
  <si>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</si>
  <si>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</si>
  <si>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</si>
  <si>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</si>
  <si>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</si>
  <si>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</si>
  <si>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</si>
  <si>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</si>
  <si>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</si>
  <si>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</si>
  <si>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</si>
  <si>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</si>
  <si>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</si>
  <si>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</si>
  <si>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</si>
  <si>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</si>
  <si>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</si>
  <si>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</si>
  <si>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</si>
  <si>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</si>
  <si>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</si>
  <si>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</si>
  <si>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</si>
  <si>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</si>
  <si>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</si>
  <si>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</si>
  <si>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</si>
  <si>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</si>
  <si>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</si>
  <si>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</si>
  <si>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</si>
  <si>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</si>
  <si>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</si>
  <si>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</si>
  <si>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</si>
  <si>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</si>
  <si>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</si>
  <si>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</si>
  <si>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</si>
  <si>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</si>
  <si>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</si>
  <si>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</si>
  <si>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</si>
  <si>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</si>
  <si>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</si>
  <si>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</si>
  <si>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</si>
  <si>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</si>
  <si>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</si>
  <si>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</si>
  <si>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</si>
  <si>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</si>
  <si>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</si>
  <si>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</si>
  <si>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</si>
  <si>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</si>
  <si>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</si>
  <si>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</si>
  <si>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</si>
  <si>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</si>
  <si>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</si>
  <si>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</si>
  <si>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</si>
  <si>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</si>
  <si>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</si>
  <si>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</si>
  <si>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</si>
  <si>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</si>
  <si>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</si>
  <si>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</si>
  <si>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</si>
  <si>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</si>
  <si>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</si>
  <si>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</si>
  <si>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</si>
  <si>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</si>
  <si>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</si>
  <si>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</si>
  <si>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</si>
  <si>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</si>
  <si>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</si>
  <si>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</si>
  <si>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</si>
  <si>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</si>
  <si>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</si>
  <si>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</si>
  <si>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</si>
  <si>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</si>
  <si>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</si>
  <si>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</si>
  <si>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</si>
  <si>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</si>
  <si>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</si>
  <si>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</si>
  <si>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</si>
  <si>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</si>
  <si>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</si>
  <si>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</si>
  <si>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</si>
  <si>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</si>
  <si>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</si>
  <si>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</si>
  <si>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</si>
  <si>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</si>
  <si>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</si>
  <si>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</si>
  <si>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</si>
  <si>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</si>
  <si>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</si>
  <si>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</si>
  <si>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</si>
  <si>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</si>
  <si>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</si>
  <si>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</si>
  <si>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</si>
  <si>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</si>
  <si>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</si>
  <si>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</si>
  <si>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</si>
  <si>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</si>
  <si>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</si>
  <si>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</si>
  <si>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</si>
  <si>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</si>
  <si>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</si>
  <si>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</si>
  <si>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</si>
  <si>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</si>
  <si>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</si>
  <si>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</si>
  <si>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</si>
  <si>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</si>
  <si>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</si>
  <si>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</si>
  <si>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</si>
  <si>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</si>
  <si>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</si>
  <si>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</si>
  <si>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</si>
  <si>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</si>
  <si>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</si>
  <si>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</si>
  <si>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</si>
  <si>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</si>
  <si>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</si>
  <si>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</si>
  <si>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</si>
  <si>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</si>
  <si>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</si>
  <si>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</si>
  <si>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</si>
  <si>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</si>
  <si>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</si>
  <si>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</si>
  <si>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</si>
  <si>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</si>
  <si>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</si>
  <si>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</si>
  <si>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</si>
  <si>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</si>
  <si>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</si>
  <si>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</si>
  <si>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</si>
  <si>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</si>
  <si>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</si>
  <si>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</si>
  <si>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</si>
  <si>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</si>
  <si>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</si>
  <si>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</si>
  <si>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</si>
  <si>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</si>
  <si>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</si>
  <si>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</si>
  <si>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</si>
  <si>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</si>
  <si>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</si>
  <si>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</si>
  <si>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</si>
  <si>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</si>
  <si>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</si>
  <si>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</si>
  <si>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</si>
  <si>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</si>
  <si>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</si>
  <si>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</si>
  <si>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</si>
  <si>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</si>
  <si>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</si>
  <si>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</si>
  <si>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</si>
  <si>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</si>
  <si>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</si>
  <si>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</si>
  <si>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</si>
  <si>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</si>
  <si>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</si>
  <si>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</si>
  <si>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</si>
  <si>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</si>
  <si>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</si>
  <si>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</si>
  <si>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</si>
  <si>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</si>
  <si>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</si>
  <si>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</si>
  <si>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</si>
  <si>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</si>
  <si>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</si>
  <si>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</si>
  <si>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</si>
  <si>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</si>
  <si>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</si>
  <si>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</si>
  <si>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</si>
  <si>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</si>
  <si>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</si>
  <si>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</si>
  <si>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</si>
  <si>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</si>
  <si>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</si>
  <si>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</si>
  <si>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</si>
  <si>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</si>
  <si>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</si>
  <si>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</si>
  <si>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</si>
  <si>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</si>
  <si>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</si>
  <si>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</si>
  <si>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</si>
  <si>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</si>
  <si>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</si>
  <si>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</si>
  <si>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</si>
  <si>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</si>
  <si>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</si>
  <si>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</si>
  <si>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</si>
  <si>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</si>
  <si>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</si>
  <si>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</si>
  <si>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</si>
  <si>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</si>
  <si>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</si>
  <si>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</si>
  <si>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</si>
  <si>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</si>
  <si>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</si>
  <si>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</si>
  <si>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</si>
  <si>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</si>
  <si>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</si>
  <si>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</si>
  <si>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</si>
  <si>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</si>
  <si>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</si>
  <si>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</si>
  <si>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</si>
  <si>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</si>
  <si>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</si>
  <si>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</si>
  <si>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</si>
  <si>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</si>
  <si>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</si>
  <si>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</si>
  <si>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</si>
  <si>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</si>
  <si>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</si>
  <si>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</si>
  <si>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</si>
  <si>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</si>
  <si>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</si>
  <si>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</si>
  <si>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</si>
  <si>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</si>
  <si>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</si>
  <si>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</si>
  <si>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</si>
  <si>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</si>
  <si>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</si>
  <si>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</si>
  <si>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</si>
  <si>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</si>
  <si>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</si>
  <si>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</si>
  <si>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</si>
  <si>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</si>
  <si>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</si>
  <si>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</si>
  <si>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</si>
  <si>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</si>
  <si>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</si>
  <si>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</si>
  <si>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</si>
  <si>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</si>
  <si>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</si>
  <si>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</si>
  <si>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</si>
  <si>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</si>
  <si>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</si>
  <si>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</si>
  <si>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</si>
  <si>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</si>
  <si>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</si>
  <si>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</si>
  <si>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</si>
  <si>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</si>
  <si>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</si>
  <si>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</si>
  <si>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</si>
  <si>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</si>
  <si>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</si>
  <si>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</si>
  <si>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</si>
  <si>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</si>
  <si>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</si>
  <si>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</si>
  <si>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</si>
  <si>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</si>
  <si>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</si>
  <si>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</si>
  <si>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</si>
  <si>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</si>
  <si>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</si>
  <si>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</si>
  <si>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</si>
  <si>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</si>
  <si>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</si>
  <si>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</si>
  <si>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</si>
  <si>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</si>
  <si>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</si>
  <si>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</si>
  <si>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</si>
  <si>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</si>
  <si>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</si>
  <si>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</si>
  <si>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</si>
  <si>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</si>
  <si>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</si>
  <si>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</si>
  <si>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</si>
  <si>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</si>
  <si>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</si>
  <si>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</si>
  <si>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</si>
  <si>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</si>
  <si>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</si>
  <si>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</si>
  <si>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</si>
  <si>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</si>
  <si>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</si>
  <si>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</si>
  <si>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</si>
  <si>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</si>
  <si>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</si>
  <si>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</si>
  <si>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</si>
  <si>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</si>
  <si>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</si>
  <si>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</si>
  <si>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</si>
  <si>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</si>
  <si>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</si>
  <si>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</si>
  <si>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</si>
  <si>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</si>
  <si>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</si>
  <si>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</si>
  <si>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</si>
  <si>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</si>
  <si>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</si>
  <si>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</si>
  <si>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</si>
  <si>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</si>
  <si>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</si>
  <si>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</si>
  <si>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</si>
  <si>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</si>
  <si>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</si>
  <si>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</si>
  <si>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</si>
  <si>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</si>
  <si>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</si>
  <si>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</si>
  <si>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</si>
  <si>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</si>
  <si>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</si>
  <si>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</si>
  <si>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</si>
  <si>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</si>
  <si>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</si>
  <si>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</si>
  <si>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</si>
  <si>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</si>
  <si>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</si>
  <si>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</si>
  <si>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</si>
  <si>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</si>
  <si>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</si>
  <si>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</si>
  <si>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</si>
  <si>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</si>
  <si>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</si>
  <si>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</si>
  <si>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</si>
  <si>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</si>
  <si>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</si>
  <si>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</si>
  <si>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</si>
  <si>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</si>
  <si>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</si>
  <si>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</si>
  <si>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</si>
  <si>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</si>
  <si>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</si>
  <si>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</si>
  <si>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</si>
  <si>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</si>
  <si>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</si>
  <si>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</si>
  <si>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</si>
  <si>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</si>
  <si>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</si>
  <si>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</si>
  <si>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</si>
  <si>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</si>
  <si>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</si>
  <si>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</si>
  <si>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</si>
  <si>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</si>
  <si>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</si>
  <si>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</si>
  <si>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</si>
  <si>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</si>
  <si>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</si>
  <si>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</si>
  <si>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</si>
  <si>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</si>
  <si>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</si>
  <si>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</si>
  <si>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</si>
  <si>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</si>
  <si>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</si>
  <si>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</si>
  <si>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</si>
  <si>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</si>
  <si>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</si>
  <si>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</si>
  <si>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</si>
  <si>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</si>
  <si>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</si>
  <si>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</si>
  <si>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</si>
  <si>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</si>
  <si>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</si>
  <si>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</si>
  <si>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</si>
  <si>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</si>
  <si>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</si>
  <si>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</si>
  <si>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</si>
  <si>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</si>
  <si>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</si>
  <si>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</si>
  <si>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</si>
  <si>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</si>
  <si>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</si>
  <si>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</si>
  <si>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</si>
  <si>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</si>
  <si>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</si>
  <si>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</si>
  <si>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</si>
  <si>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</si>
  <si>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</si>
  <si>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</si>
  <si>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</si>
  <si>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</si>
  <si>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</si>
  <si>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</si>
  <si>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</si>
  <si>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</si>
  <si>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</si>
  <si>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</si>
  <si>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</si>
  <si>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</si>
  <si>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</si>
  <si>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</si>
  <si>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</si>
  <si>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</si>
  <si>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</si>
  <si>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</si>
  <si>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</si>
  <si>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</si>
  <si>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</si>
  <si>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</si>
  <si>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</si>
  <si>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</si>
  <si>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</si>
  <si>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</si>
  <si>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</si>
  <si>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</si>
  <si>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</si>
  <si>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</si>
  <si>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</si>
  <si>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</si>
  <si>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</si>
  <si>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</si>
  <si>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</si>
  <si>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</si>
  <si>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</si>
  <si>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</si>
  <si>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</si>
  <si>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</si>
  <si>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</si>
  <si>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</si>
  <si>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</si>
  <si>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</si>
  <si>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</si>
  <si>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</si>
  <si>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</si>
  <si>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</si>
  <si>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</si>
  <si>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</si>
  <si>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</si>
  <si>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</si>
  <si>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</si>
  <si>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</si>
  <si>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</si>
  <si>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</si>
  <si>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</si>
  <si>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</si>
  <si>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</si>
  <si>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</si>
  <si>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</si>
  <si>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</si>
  <si>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</si>
  <si>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</si>
  <si>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</si>
  <si>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</si>
  <si>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</si>
  <si>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</si>
  <si>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</si>
  <si>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</si>
  <si>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</si>
  <si>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</si>
  <si>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</si>
  <si>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</si>
  <si>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</si>
  <si>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</si>
  <si>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</si>
  <si>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</si>
  <si>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</si>
  <si>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</si>
  <si>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</si>
  <si>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</si>
  <si>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</si>
  <si>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</si>
  <si>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</si>
  <si>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</si>
  <si>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</si>
  <si>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</si>
  <si>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</si>
  <si>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</si>
  <si>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</si>
  <si>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</si>
  <si>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</si>
  <si>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</si>
  <si>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</si>
  <si>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</si>
  <si>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</si>
  <si>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</si>
  <si>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</si>
  <si>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</si>
  <si>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</si>
  <si>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</si>
  <si>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</si>
  <si>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</si>
  <si>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</si>
  <si>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</si>
  <si>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</si>
  <si>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</si>
  <si>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</si>
  <si>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</si>
  <si>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</si>
  <si>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</si>
  <si>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</si>
  <si>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</si>
  <si>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</si>
  <si>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</si>
  <si>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</si>
  <si>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</si>
  <si>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</si>
  <si>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</si>
  <si>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</si>
  <si>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</si>
  <si>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</si>
  <si>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</si>
  <si>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</si>
  <si>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</si>
  <si>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</si>
  <si>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</si>
  <si>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</si>
  <si>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</si>
  <si>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</si>
  <si>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</si>
  <si>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</si>
  <si>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</si>
  <si>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</si>
  <si>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</si>
  <si>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</si>
  <si>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</si>
  <si>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</si>
  <si>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</si>
  <si>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</si>
  <si>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</si>
  <si>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</si>
  <si>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</si>
  <si>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</si>
  <si>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</si>
  <si>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</si>
  <si>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</si>
  <si>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</si>
  <si>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</si>
  <si>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</si>
  <si>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</si>
  <si>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</si>
  <si>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</si>
  <si>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</si>
  <si>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</si>
  <si>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</si>
  <si>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</si>
  <si>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</si>
  <si>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</si>
  <si>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</si>
  <si>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</si>
  <si>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</si>
  <si>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</si>
  <si>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</si>
  <si>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</si>
  <si>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</si>
  <si>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</si>
  <si>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</si>
  <si>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</si>
  <si>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</si>
  <si>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</si>
  <si>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</si>
  <si>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</si>
  <si>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</si>
  <si>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</si>
  <si>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</si>
  <si>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</si>
  <si>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</si>
  <si>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</si>
  <si>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</si>
  <si>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</si>
  <si>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</si>
  <si>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</si>
  <si>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</si>
  <si>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</si>
  <si>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</si>
  <si>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</si>
  <si>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</si>
  <si>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</si>
  <si>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</si>
  <si>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</si>
  <si>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</si>
  <si>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</si>
  <si>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</si>
  <si>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</si>
  <si>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</si>
  <si>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</si>
  <si>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</si>
  <si>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</si>
  <si>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</si>
  <si>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</si>
  <si>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</si>
  <si>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</si>
  <si>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</si>
  <si>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</si>
  <si>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</si>
  <si>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</si>
  <si>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</si>
  <si>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</si>
  <si>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</si>
  <si>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</si>
  <si>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</si>
  <si>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</si>
  <si>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</si>
  <si>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</si>
  <si>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</si>
  <si>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</si>
  <si>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</si>
  <si>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</si>
  <si>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</si>
  <si>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</si>
  <si>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</si>
  <si>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</si>
  <si>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</si>
  <si>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</si>
  <si>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</si>
  <si>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</si>
  <si>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</si>
  <si>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</si>
  <si>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</si>
  <si>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</si>
  <si>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</si>
  <si>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</si>
  <si>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</si>
  <si>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</si>
  <si>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</si>
  <si>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</si>
  <si>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</si>
  <si>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</si>
  <si>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</si>
  <si>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</si>
  <si>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</si>
  <si>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</si>
  <si>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</si>
  <si>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</si>
  <si>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</si>
  <si>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</si>
  <si>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</si>
  <si>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</si>
  <si>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</si>
  <si>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</si>
  <si>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</si>
  <si>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</si>
  <si>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</si>
  <si>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</si>
  <si>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</si>
  <si>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</si>
  <si>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</si>
  <si>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</si>
  <si>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</si>
  <si>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</si>
  <si>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</si>
  <si>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</si>
  <si>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</si>
  <si>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</si>
  <si>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</si>
  <si>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</si>
  <si>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</si>
  <si>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</si>
  <si>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</si>
  <si>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</si>
  <si>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</si>
  <si>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</si>
  <si>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</si>
  <si>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</si>
  <si>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</si>
  <si>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</si>
  <si>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</si>
  <si>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</si>
  <si>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</si>
  <si>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</si>
  <si>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</si>
  <si>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</si>
  <si>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</si>
  <si>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</si>
  <si>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</si>
  <si>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</si>
  <si>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</si>
  <si>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</si>
  <si>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</si>
  <si>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</si>
  <si>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</si>
  <si>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</si>
  <si>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</si>
  <si>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</si>
  <si>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</si>
  <si>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</si>
  <si>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</si>
  <si>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</si>
  <si>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</si>
  <si>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</si>
  <si>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</si>
  <si>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</si>
  <si>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</si>
  <si>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</si>
  <si>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</si>
  <si>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</si>
  <si>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</si>
  <si>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</si>
  <si>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</si>
  <si>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</si>
  <si>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</si>
  <si>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</si>
  <si>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</si>
  <si>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</si>
  <si>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</si>
  <si>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</si>
  <si>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</si>
  <si>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</si>
  <si>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</si>
  <si>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</si>
  <si>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</si>
  <si>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</si>
  <si>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</si>
  <si>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</si>
  <si>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</si>
  <si>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</si>
  <si>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</si>
  <si>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</si>
  <si>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</si>
  <si>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</si>
  <si>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</si>
  <si>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</si>
  <si>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</si>
  <si>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</si>
  <si>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</si>
  <si>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</si>
  <si>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</si>
  <si>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</si>
  <si>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</si>
  <si>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</si>
  <si>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</si>
  <si>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</si>
  <si>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</si>
  <si>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</si>
  <si>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</si>
  <si>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</si>
  <si>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</si>
  <si>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</si>
  <si>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</si>
  <si>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</si>
  <si>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</si>
  <si>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</si>
  <si>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</si>
  <si>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</si>
  <si>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</si>
  <si>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</si>
  <si>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</si>
  <si>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</si>
  <si>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</si>
  <si>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</si>
  <si>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</si>
  <si>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</si>
  <si>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</si>
  <si>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</si>
  <si>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</si>
  <si>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</si>
  <si>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</si>
  <si>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</si>
  <si>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</si>
  <si>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</si>
  <si>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</si>
  <si>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</si>
  <si>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</si>
  <si>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</si>
  <si>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</si>
  <si>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</si>
  <si>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</si>
  <si>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</si>
  <si>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</si>
  <si>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</si>
  <si>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</si>
  <si>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</si>
  <si>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</si>
  <si>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</si>
  <si>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</si>
  <si>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</si>
  <si>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</si>
  <si>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</si>
  <si>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</si>
  <si>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</si>
  <si>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</si>
  <si>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</si>
  <si>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</si>
  <si>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</si>
  <si>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</si>
  <si>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</si>
  <si>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</si>
  <si>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</si>
  <si>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</si>
  <si>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</si>
  <si>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</si>
  <si>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</si>
  <si>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</si>
  <si>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</si>
  <si>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</si>
  <si>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</si>
  <si>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</si>
  <si>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</si>
  <si>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</si>
  <si>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</si>
  <si>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</si>
  <si>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</si>
  <si>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</si>
  <si>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</si>
  <si>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</si>
  <si>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</si>
  <si>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</si>
  <si>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</si>
  <si>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</si>
  <si>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</si>
  <si>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</si>
  <si>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</si>
  <si>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</si>
  <si>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</si>
  <si>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</si>
  <si>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</si>
  <si>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</si>
  <si>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</si>
  <si>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</si>
  <si>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</si>
  <si>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</si>
  <si>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</si>
  <si>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</si>
  <si>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</si>
  <si>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</si>
  <si>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</si>
  <si>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</si>
  <si>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</si>
  <si>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</si>
  <si>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</si>
  <si>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</si>
  <si>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</si>
  <si>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</si>
  <si>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</si>
  <si>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</si>
  <si>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</si>
  <si>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</si>
  <si>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</si>
  <si>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</si>
  <si>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</si>
  <si>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</si>
  <si>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</si>
  <si>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</si>
  <si>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</si>
  <si>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</si>
  <si>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</si>
  <si>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</si>
  <si>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</si>
  <si>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</si>
  <si>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</si>
  <si>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</si>
  <si>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</si>
  <si>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</si>
  <si>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</si>
  <si>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</si>
  <si>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</si>
  <si>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</si>
  <si>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</si>
  <si>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</si>
  <si>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</si>
  <si>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</si>
  <si>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</si>
  <si>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</si>
  <si>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</si>
  <si>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</si>
  <si>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</si>
  <si>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</si>
  <si>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</si>
  <si>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</si>
  <si>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</si>
  <si>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</si>
  <si>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</si>
  <si>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</si>
  <si>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</si>
  <si>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</si>
  <si>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</si>
  <si>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</si>
  <si>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</si>
  <si>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</si>
  <si>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</si>
  <si>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</si>
  <si>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</si>
  <si>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</si>
  <si>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</si>
  <si>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</si>
  <si>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</si>
  <si>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</si>
  <si>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</si>
  <si>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</si>
  <si>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</si>
  <si>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</si>
  <si>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</si>
  <si>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</si>
  <si>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</si>
  <si>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</si>
  <si>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</si>
  <si>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</si>
  <si>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</si>
  <si>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</si>
  <si>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</si>
  <si>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</si>
  <si>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</si>
  <si>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</si>
  <si>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</si>
  <si>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</si>
  <si>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</si>
  <si>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</si>
  <si>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</si>
  <si>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</si>
  <si>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</si>
  <si>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</si>
  <si>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</si>
  <si>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</si>
  <si>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</si>
  <si>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</si>
  <si>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</si>
  <si>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</si>
  <si>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</si>
  <si>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</si>
  <si>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</si>
  <si>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</si>
  <si>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</si>
  <si>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</si>
  <si>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</si>
  <si>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</si>
  <si>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</si>
  <si>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</si>
  <si>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</si>
  <si>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</si>
  <si>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</si>
  <si>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</si>
  <si>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</si>
  <si>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</si>
  <si>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</si>
  <si>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</si>
  <si>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</si>
  <si>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</si>
  <si>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</si>
  <si>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</si>
  <si>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</si>
  <si>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</si>
  <si>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</si>
  <si>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</si>
  <si>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</si>
  <si>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</si>
  <si>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</si>
  <si>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</si>
  <si>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</si>
  <si>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</si>
  <si>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</si>
  <si>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</si>
  <si>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</si>
  <si>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</si>
  <si>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</si>
  <si>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</si>
  <si>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</si>
  <si>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</si>
  <si>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</si>
  <si>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</si>
  <si>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</si>
  <si>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</si>
  <si>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</si>
  <si>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</si>
  <si>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</si>
  <si>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</si>
  <si>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</si>
  <si>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</si>
  <si>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</si>
  <si>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</si>
  <si>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</si>
  <si>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</si>
  <si>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</si>
  <si>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</si>
  <si>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</si>
  <si>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</si>
  <si>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</si>
  <si>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</si>
  <si>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</si>
  <si>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</si>
  <si>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</si>
  <si>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</si>
  <si>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</si>
  <si>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</si>
  <si>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</si>
  <si>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</si>
  <si>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</si>
  <si>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</si>
  <si>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</si>
  <si>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</si>
  <si>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</si>
  <si>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</si>
  <si>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</si>
  <si>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</si>
  <si>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</si>
  <si>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</si>
  <si>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</si>
  <si>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</si>
  <si>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</si>
  <si>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</si>
  <si>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</si>
  <si>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</si>
  <si>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</si>
  <si>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</si>
  <si>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</si>
  <si>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</si>
  <si>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</si>
  <si>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</si>
  <si>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</si>
  <si>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</si>
  <si>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</si>
  <si>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</si>
  <si>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</si>
  <si>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</si>
  <si>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</si>
  <si>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</si>
  <si>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</si>
  <si>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</si>
  <si>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</si>
  <si>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</si>
  <si>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</si>
  <si>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</si>
  <si>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</si>
  <si>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</si>
  <si>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</si>
  <si>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</si>
  <si>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</si>
  <si>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</si>
  <si>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</si>
  <si>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</si>
  <si>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</si>
  <si>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</si>
  <si>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</si>
  <si>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</si>
  <si>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</si>
  <si>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</si>
  <si>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</si>
  <si>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</si>
  <si>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</si>
  <si>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</si>
  <si>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</si>
  <si>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</si>
  <si>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</si>
  <si>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</si>
  <si>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</si>
  <si>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</si>
  <si>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</si>
  <si>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</si>
  <si>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</si>
  <si>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</si>
  <si>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</si>
  <si>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</si>
  <si>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</si>
  <si>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</si>
  <si>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</si>
  <si>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</si>
  <si>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</si>
  <si>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</si>
  <si>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</si>
  <si>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</si>
  <si>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</si>
  <si>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</si>
  <si>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</si>
  <si>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</si>
  <si>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</si>
  <si>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</si>
  <si>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</si>
  <si>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</si>
  <si>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</si>
  <si>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</si>
  <si>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</si>
  <si>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</si>
  <si>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</si>
  <si>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</si>
  <si>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</si>
  <si>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</si>
  <si>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</si>
  <si>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</si>
  <si>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</si>
  <si>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</si>
  <si>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</si>
  <si>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</si>
  <si>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</si>
  <si>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</si>
  <si>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</si>
  <si>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</si>
  <si>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</si>
  <si>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</si>
  <si>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</si>
  <si>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</si>
  <si>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</si>
  <si>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</si>
  <si>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</si>
  <si>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</si>
  <si>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</si>
  <si>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</si>
  <si>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</si>
  <si>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</si>
  <si>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</si>
  <si>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</si>
  <si>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</si>
  <si>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</si>
  <si>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</si>
  <si>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</si>
  <si>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</si>
  <si>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</si>
  <si>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</si>
  <si>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</si>
  <si>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</si>
  <si>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</si>
  <si>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</si>
  <si>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</si>
  <si>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</si>
  <si>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</si>
  <si>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</si>
  <si>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</si>
  <si>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</si>
  <si>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</si>
  <si>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</si>
  <si>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</si>
  <si>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</si>
  <si>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</si>
  <si>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</si>
  <si>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</si>
  <si>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</si>
  <si>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</si>
  <si>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</si>
  <si>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</si>
  <si>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</si>
  <si>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</si>
  <si>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</si>
  <si>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</si>
  <si>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</si>
  <si>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</si>
  <si>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</si>
  <si>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</si>
  <si>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</si>
  <si>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</si>
  <si>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</si>
  <si>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</si>
  <si>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</si>
  <si>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</si>
  <si>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</si>
  <si>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</si>
  <si>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</si>
  <si>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</si>
  <si>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</si>
  <si>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</si>
  <si>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</si>
  <si>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</si>
  <si>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</si>
  <si>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</si>
  <si>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</si>
  <si>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</si>
  <si>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</si>
  <si>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</si>
  <si>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</si>
  <si>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</si>
  <si>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</si>
  <si>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</si>
  <si>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</si>
  <si>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</si>
  <si>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</si>
  <si>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</si>
  <si>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</si>
  <si>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</si>
  <si>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</si>
  <si>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</si>
  <si>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</si>
  <si>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</si>
  <si>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</si>
  <si>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</si>
  <si>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</si>
  <si>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</si>
  <si>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</si>
  <si>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</si>
  <si>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</si>
  <si>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</si>
  <si>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</si>
  <si>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</si>
  <si>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</si>
  <si>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</si>
  <si>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</si>
  <si>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</si>
  <si>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</si>
  <si>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</si>
  <si>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</si>
  <si>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</si>
  <si>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</si>
  <si>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</si>
  <si>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</si>
  <si>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</si>
  <si>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</si>
  <si>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</si>
  <si>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</si>
  <si>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</si>
  <si>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</si>
  <si>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</si>
  <si>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</si>
  <si>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</si>
  <si>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</si>
  <si>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</si>
  <si>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</si>
  <si>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</si>
  <si>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</si>
  <si>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</si>
  <si>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</si>
  <si>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</si>
  <si>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</si>
  <si>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</si>
  <si>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</si>
  <si>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</si>
  <si>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</si>
  <si>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</si>
  <si>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</si>
  <si>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</si>
  <si>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</si>
  <si>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</si>
  <si>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</si>
  <si>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</si>
  <si>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</si>
  <si>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</si>
  <si>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</si>
  <si>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</si>
  <si>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</si>
  <si>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</si>
  <si>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</si>
  <si>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</si>
  <si>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</si>
  <si>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</si>
  <si>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</si>
  <si>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</si>
  <si>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</si>
  <si>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</si>
  <si>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</si>
  <si>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</si>
  <si>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</si>
  <si>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</si>
  <si>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</si>
  <si>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</si>
  <si>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</si>
  <si>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</si>
  <si>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</si>
  <si>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</si>
  <si>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</si>
  <si>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</si>
  <si>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</si>
  <si>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</si>
  <si>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</si>
  <si>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</si>
  <si>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</si>
  <si>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</si>
  <si>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</si>
  <si>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</si>
  <si>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</si>
  <si>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</si>
  <si>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</si>
  <si>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</si>
  <si>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</si>
  <si>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</si>
  <si>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</si>
  <si>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</si>
  <si>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</si>
  <si>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</si>
  <si>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</si>
  <si>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</si>
  <si>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</si>
  <si>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</si>
  <si>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</si>
  <si>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</si>
  <si>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</si>
  <si>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</si>
  <si>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</si>
  <si>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</si>
  <si>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</si>
  <si>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</si>
  <si>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</si>
  <si>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</si>
  <si>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</si>
  <si>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</si>
  <si>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</si>
  <si>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</si>
  <si>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</si>
  <si>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</si>
  <si>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</si>
  <si>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</si>
  <si>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</si>
  <si>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</si>
  <si>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</si>
  <si>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</si>
  <si>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</si>
  <si>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</si>
  <si>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</si>
  <si>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</si>
  <si>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</si>
  <si>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</si>
  <si>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</si>
  <si>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</si>
  <si>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</si>
  <si>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</si>
  <si>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</si>
  <si>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</si>
  <si>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</si>
  <si>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</si>
  <si>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</si>
  <si>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</si>
  <si>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</si>
  <si>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</si>
  <si>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</si>
  <si>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</si>
  <si>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</si>
  <si>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</si>
  <si>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</si>
  <si>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</si>
  <si>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</si>
  <si>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</si>
  <si>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</si>
  <si>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</si>
  <si>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</si>
  <si>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</si>
  <si>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</si>
  <si>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</si>
  <si>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</si>
  <si>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</si>
  <si>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</si>
  <si>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</si>
  <si>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</si>
  <si>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</si>
  <si>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</si>
  <si>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</si>
  <si>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</si>
  <si>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</si>
  <si>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</si>
  <si>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</si>
  <si>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</si>
  <si>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</si>
  <si>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</si>
  <si>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</si>
  <si>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</si>
  <si>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</si>
  <si>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</si>
  <si>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</si>
  <si>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</si>
  <si>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</si>
  <si>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</si>
  <si>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</si>
  <si>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</si>
  <si>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</si>
  <si>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</si>
  <si>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</si>
  <si>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</si>
  <si>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</si>
  <si>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</si>
  <si>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</si>
  <si>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</si>
  <si>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</si>
  <si>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</si>
  <si>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</si>
  <si>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</si>
  <si>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</si>
  <si>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</si>
  <si>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</si>
  <si>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</si>
  <si>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</si>
  <si>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</si>
  <si>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</si>
  <si>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</si>
  <si>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</si>
  <si>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</si>
  <si>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</si>
  <si>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</si>
  <si>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</si>
  <si>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</si>
  <si>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</si>
  <si>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</si>
  <si>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</si>
  <si>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</si>
  <si>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</si>
  <si>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</si>
  <si>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</si>
  <si>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</si>
  <si>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</si>
  <si>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</si>
  <si>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</si>
  <si>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</si>
  <si>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</si>
  <si>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</si>
  <si>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</si>
  <si>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</si>
  <si>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</si>
  <si>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</si>
  <si>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</si>
  <si>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</si>
  <si>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</si>
  <si>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</si>
  <si>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</si>
  <si>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</si>
  <si>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</si>
  <si>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</si>
  <si>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</si>
  <si>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</si>
  <si>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</si>
  <si>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</si>
  <si>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</si>
  <si>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</si>
  <si>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</si>
  <si>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</si>
  <si>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</si>
  <si>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</si>
  <si>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</si>
  <si>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</si>
  <si>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</si>
  <si>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</si>
  <si>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</si>
  <si>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</si>
  <si>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</si>
  <si>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</si>
  <si>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</si>
  <si>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</si>
  <si>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</si>
  <si>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</si>
  <si>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</si>
  <si>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</si>
  <si>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</si>
  <si>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</si>
  <si>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</si>
  <si>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</si>
  <si>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</si>
  <si>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</si>
  <si>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</si>
  <si>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</si>
  <si>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</si>
  <si>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</si>
  <si>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</si>
  <si>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</si>
  <si>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</si>
  <si>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</si>
  <si>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</si>
  <si>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</si>
  <si>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</si>
  <si>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</si>
  <si>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</si>
  <si>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</si>
  <si>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</si>
  <si>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</si>
  <si>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</si>
  <si>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</si>
  <si>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</si>
  <si>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</si>
  <si>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</si>
  <si>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</si>
  <si>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</si>
  <si>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</si>
  <si>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</si>
  <si>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</si>
  <si>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</si>
  <si>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</si>
  <si>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</si>
  <si>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</si>
  <si>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</si>
  <si>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</si>
  <si>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</si>
  <si>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</si>
  <si>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</si>
  <si>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</si>
  <si>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</si>
  <si>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</si>
  <si>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</si>
  <si>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</si>
  <si>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</si>
  <si>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</si>
  <si>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</si>
  <si>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</si>
  <si>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</si>
  <si>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</si>
  <si>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</si>
  <si>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</si>
  <si>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</si>
  <si>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</si>
  <si>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</si>
  <si>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</si>
  <si>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</si>
  <si>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</si>
  <si>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</si>
  <si>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</si>
  <si>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</si>
  <si>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</si>
  <si>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</si>
  <si>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</si>
  <si>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</si>
  <si>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</si>
  <si>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</si>
  <si>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</si>
  <si>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</si>
  <si>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</si>
  <si>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</si>
  <si>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</si>
  <si>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</si>
  <si>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</si>
  <si>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</si>
  <si>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</si>
  <si>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</si>
  <si>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</si>
  <si>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</si>
  <si>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</si>
  <si>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</si>
  <si>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</si>
  <si>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</si>
  <si>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</si>
  <si>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</si>
  <si>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</si>
  <si>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</si>
  <si>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</si>
  <si>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</si>
  <si>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</si>
  <si>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</si>
  <si>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</si>
  <si>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</si>
  <si>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</si>
  <si>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</si>
  <si>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</si>
  <si>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</si>
  <si>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</si>
  <si>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</si>
  <si>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</si>
  <si>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</si>
  <si>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</si>
  <si>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</si>
  <si>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</si>
  <si>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</si>
  <si>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</si>
  <si>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</si>
  <si>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</si>
  <si>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</si>
  <si>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</si>
  <si>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</si>
  <si>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</si>
  <si>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</si>
  <si>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</si>
  <si>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</si>
  <si>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</si>
  <si>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</si>
  <si>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</si>
  <si>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</si>
  <si>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</si>
  <si>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</si>
  <si>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</si>
  <si>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</si>
  <si>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</si>
  <si>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</si>
  <si>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</si>
  <si>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</si>
  <si>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</si>
  <si>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</si>
  <si>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</si>
  <si>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</si>
  <si>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</si>
  <si>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</si>
  <si>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</si>
  <si>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</si>
  <si>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</si>
  <si>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</si>
  <si>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</si>
  <si>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</si>
  <si>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</si>
  <si>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</si>
  <si>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</si>
  <si>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</si>
  <si>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</si>
  <si>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</si>
  <si>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</si>
  <si>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</si>
  <si>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</si>
  <si>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</si>
  <si>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</si>
  <si>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</si>
  <si>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</si>
  <si>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</si>
  <si>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</si>
  <si>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</si>
  <si>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</si>
  <si>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</si>
  <si>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</si>
  <si>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</si>
  <si>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</si>
  <si>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</si>
  <si>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</si>
  <si>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</si>
  <si>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</si>
  <si>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</si>
  <si>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</si>
  <si>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</si>
  <si>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</si>
  <si>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</si>
  <si>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</si>
  <si>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</si>
  <si>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</si>
  <si>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</si>
  <si>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</si>
  <si>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</si>
  <si>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</si>
  <si>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</si>
  <si>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</si>
  <si>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</si>
  <si>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</si>
  <si>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</si>
  <si>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</si>
  <si>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</si>
  <si>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</si>
  <si>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</si>
  <si>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</si>
  <si>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</si>
  <si>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</si>
  <si>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</si>
  <si>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</si>
  <si>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</si>
  <si>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</si>
  <si>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</si>
  <si>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</si>
  <si>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</si>
  <si>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</si>
  <si>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</si>
  <si>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</si>
  <si>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</si>
  <si>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</si>
  <si>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</si>
  <si>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</si>
  <si>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</si>
  <si>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</si>
  <si>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</si>
  <si>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</si>
  <si>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</si>
  <si>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</si>
  <si>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</si>
  <si>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</si>
  <si>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</si>
  <si>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</si>
  <si>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</si>
  <si>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</si>
  <si>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</si>
  <si>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</si>
  <si>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</si>
  <si>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</si>
  <si>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</si>
  <si>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</si>
  <si>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</si>
  <si>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</si>
  <si>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</si>
  <si>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</si>
  <si>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</si>
  <si>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</si>
  <si>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</si>
  <si>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</si>
  <si>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</si>
  <si>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</si>
  <si>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</si>
  <si>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</si>
  <si>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</si>
  <si>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</si>
  <si>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</si>
  <si>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</si>
  <si>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</si>
  <si>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</si>
  <si>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</si>
  <si>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</si>
  <si>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</si>
  <si>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</si>
  <si>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</si>
  <si>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</si>
  <si>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</si>
  <si>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</si>
  <si>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</si>
  <si>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</si>
  <si>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</si>
  <si>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</si>
  <si>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</si>
  <si>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</si>
  <si>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</si>
  <si>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</si>
  <si>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</si>
  <si>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</si>
  <si>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</si>
  <si>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</si>
  <si>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</si>
  <si>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</si>
  <si>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</si>
  <si>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</si>
  <si>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</si>
  <si>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</si>
  <si>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</si>
  <si>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</si>
  <si>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</si>
  <si>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</si>
  <si>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</si>
  <si>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</si>
  <si>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</si>
  <si>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</si>
  <si>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</si>
  <si>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</si>
  <si>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</si>
  <si>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</si>
  <si>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</si>
  <si>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</si>
  <si>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</si>
  <si>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</si>
  <si>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</si>
  <si>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</si>
  <si>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</si>
  <si>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</si>
  <si>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</si>
  <si>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</si>
  <si>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</si>
  <si>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</si>
  <si>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</si>
  <si>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</si>
  <si>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</si>
  <si>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</si>
  <si>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</si>
  <si>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</si>
  <si>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</si>
  <si>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</si>
  <si>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</si>
  <si>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</si>
  <si>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</si>
  <si>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</si>
  <si>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</si>
  <si>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</si>
  <si>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</si>
  <si>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</si>
  <si>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</si>
  <si>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</si>
  <si>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</si>
  <si>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</si>
  <si>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</si>
  <si>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</si>
  <si>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</si>
  <si>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</si>
  <si>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</si>
  <si>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</si>
  <si>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</si>
  <si>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</si>
  <si>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</si>
  <si>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</si>
  <si>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</si>
  <si>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</si>
  <si>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</si>
  <si>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</si>
  <si>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</si>
  <si>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</si>
  <si>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</si>
  <si>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</si>
  <si>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</si>
  <si>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</si>
  <si>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</si>
  <si>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</si>
  <si>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</si>
  <si>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</si>
  <si>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</si>
  <si>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</si>
  <si>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</si>
  <si>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</si>
  <si>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</si>
  <si>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</si>
  <si>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</si>
  <si>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</si>
  <si>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</si>
  <si>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</si>
  <si>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</si>
  <si>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</si>
  <si>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</si>
  <si>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</si>
  <si>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</si>
  <si>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</si>
  <si>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</si>
  <si>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</si>
  <si>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</si>
  <si>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</si>
  <si>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</si>
  <si>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</si>
  <si>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</si>
  <si>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</si>
  <si>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</si>
  <si>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</si>
  <si>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</si>
  <si>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</si>
  <si>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</si>
  <si>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</si>
  <si>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</si>
  <si>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</si>
  <si>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</si>
  <si>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</si>
  <si>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</si>
  <si>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</si>
  <si>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</si>
  <si>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</si>
  <si>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</si>
  <si>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</si>
  <si>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</si>
  <si>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</si>
  <si>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</si>
  <si>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</si>
  <si>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</si>
  <si>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</si>
  <si>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</si>
  <si>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</si>
  <si>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</si>
  <si>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</si>
  <si>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</si>
  <si>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</si>
  <si>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</si>
  <si>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</si>
  <si>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</si>
  <si>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</si>
  <si>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</si>
  <si>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</si>
  <si>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</si>
  <si>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</si>
  <si>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</si>
  <si>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</si>
  <si>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</si>
  <si>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</si>
  <si>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</si>
  <si>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</si>
  <si>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</si>
  <si>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</si>
  <si>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</si>
  <si>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</si>
  <si>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</si>
  <si>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</si>
  <si>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</si>
  <si>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</si>
  <si>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</si>
  <si>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</si>
  <si>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</si>
  <si>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</si>
  <si>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</si>
  <si>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</si>
  <si>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</si>
  <si>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</si>
  <si>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</si>
  <si>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</si>
  <si>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</si>
  <si>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</si>
  <si>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</si>
  <si>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</si>
  <si>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</si>
  <si>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</si>
  <si>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</si>
  <si>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</si>
  <si>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</si>
  <si>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</si>
  <si>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</si>
  <si>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</si>
  <si>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</si>
  <si>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</si>
  <si>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</si>
  <si>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</si>
  <si>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</si>
  <si>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</si>
  <si>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</si>
  <si>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</si>
  <si>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</si>
  <si>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</si>
  <si>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</si>
  <si>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</si>
  <si>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</si>
  <si>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</si>
  <si>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</si>
  <si>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</si>
  <si>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</si>
  <si>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</si>
  <si>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</si>
  <si>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</si>
  <si>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</si>
  <si>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</si>
  <si>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</si>
  <si>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</si>
  <si>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</si>
  <si>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</si>
  <si>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</si>
  <si>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</si>
  <si>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</si>
  <si>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</si>
  <si>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</si>
  <si>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</si>
  <si>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</si>
  <si>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</si>
  <si>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</si>
  <si>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</si>
  <si>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</si>
  <si>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</si>
  <si>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</si>
  <si>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</si>
  <si>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</si>
  <si>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</si>
  <si>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</si>
  <si>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</si>
  <si>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</si>
  <si>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</si>
  <si>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</si>
  <si>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</si>
  <si>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</si>
  <si>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</si>
  <si>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</si>
  <si>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</si>
  <si>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</si>
  <si>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</si>
  <si>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</si>
  <si>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</si>
  <si>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</si>
  <si>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</si>
  <si>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</si>
  <si>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</si>
  <si>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</si>
  <si>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</si>
  <si>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</si>
  <si>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</si>
  <si>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</si>
  <si>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</si>
  <si>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</si>
  <si>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</si>
  <si>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</si>
  <si>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</si>
  <si>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</si>
  <si>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</si>
  <si>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</si>
  <si>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</si>
  <si>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</si>
  <si>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</si>
  <si>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</si>
  <si>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</si>
  <si>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</si>
  <si>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</si>
  <si>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</si>
  <si>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</si>
  <si>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</si>
  <si>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</si>
  <si>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</si>
  <si>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</si>
  <si>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</si>
  <si>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</si>
  <si>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</si>
  <si>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</si>
  <si>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</si>
  <si>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</si>
  <si>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</si>
  <si>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</si>
  <si>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</si>
  <si>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</si>
  <si>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</si>
  <si>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</si>
  <si>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</si>
  <si>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</si>
  <si>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</si>
  <si>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</si>
  <si>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</si>
  <si>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</si>
  <si>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</si>
  <si>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</si>
  <si>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</si>
  <si>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</si>
  <si>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</si>
  <si>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</si>
  <si>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</si>
  <si>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</si>
  <si>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</si>
  <si>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</si>
  <si>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</si>
  <si>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</si>
  <si>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</si>
  <si>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</si>
  <si>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</si>
  <si>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</si>
  <si>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</si>
  <si>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</si>
  <si>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</si>
  <si>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</si>
  <si>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</si>
  <si>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</si>
  <si>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</si>
  <si>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</si>
  <si>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</si>
  <si>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</si>
  <si>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</si>
  <si>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</si>
  <si>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</si>
  <si>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</si>
  <si>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</si>
  <si>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</si>
  <si>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</si>
  <si>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</si>
  <si>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</si>
  <si>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</si>
  <si>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</si>
  <si>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</si>
  <si>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</si>
  <si>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</si>
  <si>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</si>
  <si>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</si>
  <si>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</si>
  <si>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</si>
  <si>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</si>
  <si>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</si>
  <si>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</si>
  <si>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</si>
  <si>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</si>
  <si>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</si>
  <si>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</si>
  <si>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</si>
  <si>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</si>
  <si>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</si>
  <si>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</si>
  <si>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</si>
  <si>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</si>
  <si>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</si>
  <si>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</si>
  <si>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</si>
  <si>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</si>
  <si>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</si>
  <si>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</si>
  <si>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</si>
  <si>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</si>
  <si>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</si>
  <si>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</si>
  <si>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</si>
  <si>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</si>
  <si>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</si>
  <si>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</si>
  <si>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</si>
  <si>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</si>
  <si>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</si>
  <si>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</si>
  <si>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</si>
  <si>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</si>
  <si>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</si>
  <si>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</si>
  <si>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</si>
  <si>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</si>
  <si>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</si>
  <si>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</si>
  <si>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</si>
  <si>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</si>
  <si>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</si>
  <si>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</si>
  <si>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</si>
  <si>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</si>
  <si>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</si>
  <si>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</si>
  <si>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</si>
  <si>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</si>
  <si>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</si>
  <si>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</si>
  <si>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</si>
  <si>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</si>
  <si>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</si>
  <si>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</si>
  <si>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</si>
  <si>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</si>
  <si>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</si>
  <si>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</si>
  <si>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</si>
  <si>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</si>
  <si>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</si>
  <si>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</si>
  <si>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</si>
  <si>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</si>
  <si>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</si>
  <si>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</si>
  <si>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</si>
  <si>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</si>
  <si>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</si>
  <si>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</si>
  <si>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</si>
  <si>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</si>
  <si>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</si>
  <si>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</si>
  <si>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</si>
  <si>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</si>
  <si>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</si>
  <si>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</si>
  <si>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</si>
  <si>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</si>
  <si>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</si>
  <si>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</si>
  <si>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</si>
  <si>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</si>
  <si>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</si>
  <si>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</si>
  <si>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</si>
  <si>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</si>
  <si>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</si>
  <si>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</si>
  <si>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</si>
  <si>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</si>
  <si>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</si>
  <si>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</si>
  <si>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</si>
  <si>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</si>
  <si>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</si>
  <si>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</si>
  <si>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</si>
  <si>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</si>
  <si>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</si>
  <si>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</si>
  <si>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</si>
  <si>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</si>
  <si>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</si>
  <si>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</si>
  <si>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</si>
  <si>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</si>
  <si>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</si>
  <si>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</si>
  <si>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</si>
  <si>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</si>
  <si>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</si>
  <si>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</si>
  <si>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</si>
  <si>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</si>
  <si>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</si>
  <si>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</si>
  <si>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</si>
  <si>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</si>
  <si>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</si>
  <si>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</si>
  <si>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</si>
  <si>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</si>
  <si>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</si>
  <si>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</si>
  <si>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</si>
  <si>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</si>
  <si>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</si>
  <si>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</si>
  <si>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</si>
  <si>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</si>
  <si>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</si>
  <si>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</si>
  <si>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</si>
  <si>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</si>
  <si>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</si>
  <si>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</si>
  <si>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</si>
  <si>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</si>
  <si>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</si>
  <si>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</si>
  <si>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</si>
  <si>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</si>
  <si>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</si>
  <si>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</si>
  <si>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</si>
  <si>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</si>
  <si>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</si>
  <si>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</si>
  <si>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</si>
  <si>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</si>
  <si>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</si>
  <si>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</si>
  <si>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</si>
  <si>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</si>
  <si>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</si>
  <si>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</si>
  <si>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</si>
  <si>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</si>
  <si>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</si>
  <si>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</si>
  <si>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</si>
  <si>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</si>
  <si>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</si>
  <si>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</si>
  <si>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</si>
  <si>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</si>
  <si>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</si>
  <si>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</si>
  <si>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</si>
  <si>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</si>
  <si>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</si>
  <si>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</si>
  <si>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</si>
  <si>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</si>
  <si>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</si>
  <si>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</si>
  <si>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</si>
  <si>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</si>
  <si>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</si>
  <si>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</si>
  <si>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</si>
  <si>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</si>
  <si>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</si>
  <si>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</si>
  <si>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</si>
  <si>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</si>
  <si>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</si>
  <si>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</si>
  <si>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</si>
  <si>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</si>
  <si>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</si>
  <si>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</si>
  <si>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</si>
  <si>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</si>
  <si>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</si>
  <si>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</si>
  <si>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</si>
  <si>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</si>
  <si>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</si>
  <si>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</si>
  <si>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</si>
  <si>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</si>
  <si>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</si>
  <si>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</si>
  <si>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</si>
  <si>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</si>
  <si>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</si>
  <si>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</si>
  <si>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</si>
  <si>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</si>
  <si>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</si>
  <si>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</si>
  <si>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</si>
  <si>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</si>
  <si>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</si>
  <si>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</si>
  <si>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</si>
  <si>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</si>
  <si>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</si>
  <si>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</si>
  <si>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</si>
  <si>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</si>
  <si>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</si>
  <si>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</si>
  <si>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</si>
  <si>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</si>
  <si>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</si>
  <si>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</si>
  <si>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</si>
  <si>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</si>
  <si>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</si>
  <si>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</si>
  <si>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</si>
  <si>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</si>
  <si>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</si>
  <si>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</si>
  <si>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</si>
  <si>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</si>
  <si>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</si>
  <si>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</si>
  <si>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</si>
  <si>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</si>
  <si>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</si>
  <si>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</si>
  <si>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</si>
  <si>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</si>
  <si>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</si>
  <si>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</si>
  <si>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</si>
  <si>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</si>
  <si>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</si>
  <si>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</si>
  <si>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</si>
  <si>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</si>
  <si>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</si>
  <si>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</si>
  <si>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</si>
  <si>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</si>
  <si>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</si>
  <si>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</si>
  <si>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</si>
  <si>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</si>
  <si>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</si>
  <si>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</si>
  <si>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</si>
  <si>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</si>
  <si>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</si>
  <si>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</si>
  <si>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</si>
  <si>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</si>
  <si>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</si>
  <si>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</si>
  <si>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</si>
  <si>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</si>
  <si>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</si>
  <si>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</si>
  <si>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</si>
  <si>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</si>
  <si>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</si>
  <si>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</si>
  <si>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</si>
  <si>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</si>
  <si>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</si>
  <si>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</si>
  <si>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</si>
  <si>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</si>
  <si>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</si>
  <si>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</si>
  <si>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</si>
  <si>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</si>
  <si>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</si>
  <si>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</si>
  <si>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</si>
  <si>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</si>
  <si>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</si>
  <si>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</si>
  <si>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</si>
  <si>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</si>
  <si>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</si>
  <si>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</si>
  <si>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</si>
  <si>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</si>
  <si>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</si>
  <si>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</si>
  <si>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</si>
  <si>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</si>
  <si>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</si>
  <si>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</si>
  <si>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</si>
  <si>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</si>
  <si>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</si>
  <si>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</si>
  <si>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</si>
  <si>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</si>
  <si>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</si>
  <si>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</si>
  <si>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</si>
  <si>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</si>
  <si>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</si>
  <si>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</si>
  <si>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</si>
  <si>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</si>
  <si>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</si>
  <si>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</si>
  <si>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</si>
  <si>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</si>
  <si>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</si>
  <si>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</si>
  <si>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</si>
  <si>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</si>
  <si>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</si>
  <si>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</si>
  <si>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</si>
  <si>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</si>
  <si>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</si>
  <si>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</si>
  <si>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</si>
  <si>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</si>
  <si>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</si>
  <si>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</si>
  <si>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</si>
  <si>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</si>
  <si>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</si>
  <si>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</si>
  <si>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</si>
  <si>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</si>
  <si>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</si>
  <si>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</si>
  <si>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</si>
  <si>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</si>
  <si>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</si>
  <si>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</si>
  <si>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</si>
  <si>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</si>
  <si>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</si>
  <si>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</si>
  <si>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</si>
  <si>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</si>
  <si>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</si>
  <si>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</si>
  <si>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</si>
  <si>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</si>
  <si>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</si>
  <si>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</si>
  <si>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</si>
  <si>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</si>
  <si>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</si>
  <si>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</si>
  <si>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</si>
  <si>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</si>
  <si>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</si>
  <si>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</si>
  <si>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</si>
  <si>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</si>
  <si>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</si>
  <si>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</si>
  <si>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</si>
  <si>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</si>
  <si>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</si>
  <si>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</si>
  <si>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</si>
  <si>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</si>
  <si>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</si>
  <si>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</si>
  <si>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</si>
  <si>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</si>
  <si>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</si>
  <si>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</si>
  <si>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</si>
  <si>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</si>
  <si>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</si>
  <si>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</si>
  <si>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</si>
  <si>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</si>
  <si>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</si>
  <si>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</si>
  <si>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</si>
  <si>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</si>
  <si>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</si>
  <si>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</si>
  <si>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</si>
  <si>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</si>
  <si>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</si>
  <si>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</si>
  <si>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</si>
  <si>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</si>
  <si>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</si>
  <si>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</si>
  <si>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</si>
  <si>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</si>
  <si>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</si>
  <si>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</si>
  <si>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</si>
  <si>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</si>
  <si>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</si>
  <si>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</si>
  <si>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</si>
  <si>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</si>
  <si>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</si>
  <si>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</si>
  <si>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</si>
  <si>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</si>
  <si>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</si>
  <si>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</si>
  <si>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</si>
  <si>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</si>
  <si>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</si>
  <si>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</si>
  <si>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</si>
  <si>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</si>
  <si>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</si>
  <si>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</si>
  <si>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</si>
  <si>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</si>
  <si>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</si>
  <si>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</si>
  <si>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</si>
  <si>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</si>
  <si>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</si>
  <si>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</si>
  <si>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</si>
  <si>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</si>
  <si>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</si>
  <si>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</si>
  <si>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</si>
  <si>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</si>
  <si>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</si>
  <si>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</si>
  <si>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</si>
  <si>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</si>
  <si>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</si>
  <si>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</si>
  <si>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</si>
  <si>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</si>
  <si>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</si>
  <si>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</si>
  <si>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</si>
  <si>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</si>
  <si>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</si>
  <si>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</si>
  <si>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</si>
  <si>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</si>
  <si>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</si>
  <si>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</si>
  <si>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</si>
  <si>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</si>
  <si>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</si>
  <si>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</si>
  <si>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</si>
  <si>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</si>
  <si>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</si>
  <si>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</si>
  <si>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</si>
  <si>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</si>
  <si>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</si>
  <si>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</si>
  <si>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</si>
  <si>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</si>
  <si>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</si>
  <si>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</si>
  <si>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</si>
  <si>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</si>
  <si>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</si>
  <si>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</si>
  <si>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</si>
  <si>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</si>
  <si>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</si>
  <si>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</si>
  <si>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</si>
  <si>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</si>
  <si>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</si>
  <si>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</si>
  <si>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</si>
  <si>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</si>
  <si>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</si>
  <si>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</si>
  <si>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</si>
  <si>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</si>
  <si>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</si>
  <si>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</si>
  <si>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</si>
  <si>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</si>
  <si>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</si>
  <si>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</si>
  <si>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</si>
  <si>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</si>
  <si>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</si>
  <si>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</si>
  <si>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</si>
  <si>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</si>
  <si>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</si>
  <si>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</si>
  <si>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</si>
  <si>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</si>
  <si>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</si>
  <si>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</si>
  <si>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</si>
  <si>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</si>
  <si>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</si>
  <si>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</si>
  <si>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</si>
  <si>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</si>
  <si>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</si>
  <si>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</si>
  <si>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</si>
  <si>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</si>
  <si>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</si>
  <si>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</si>
  <si>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</si>
  <si>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</si>
  <si>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</si>
  <si>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</si>
  <si>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</si>
  <si>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</si>
  <si>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</si>
  <si>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</si>
  <si>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</si>
  <si>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</si>
  <si>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</si>
  <si>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</si>
  <si>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</si>
  <si>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</si>
  <si>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</si>
  <si>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</si>
  <si>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</si>
  <si>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</si>
  <si>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</si>
  <si>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</si>
  <si>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</si>
  <si>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</si>
  <si>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</si>
  <si>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</si>
  <si>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</si>
  <si>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</si>
  <si>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</si>
  <si>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</si>
  <si>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</si>
  <si>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</si>
  <si>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</si>
  <si>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</si>
  <si>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</si>
  <si>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</si>
  <si>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</si>
  <si>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</si>
  <si>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</si>
  <si>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</si>
  <si>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</si>
  <si>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</si>
  <si>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</si>
  <si>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</si>
  <si>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</si>
  <si>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</si>
  <si>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</si>
  <si>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</si>
  <si>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</si>
  <si>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</si>
  <si>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</si>
  <si>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</si>
  <si>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</si>
  <si>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</si>
  <si>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</si>
  <si>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</si>
  <si>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</si>
  <si>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</si>
  <si>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</si>
  <si>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</si>
  <si>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</si>
  <si>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</si>
  <si>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</si>
  <si>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</si>
  <si>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</si>
  <si>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</si>
  <si>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</si>
  <si>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</si>
  <si>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</si>
  <si>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</si>
  <si>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</si>
  <si>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</si>
  <si>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</si>
  <si>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</si>
  <si>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</si>
  <si>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</si>
  <si>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</si>
  <si>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</si>
  <si>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</si>
  <si>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</si>
  <si>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</si>
  <si>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</si>
  <si>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</si>
  <si>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</si>
  <si>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</si>
  <si>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</si>
  <si>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</si>
  <si>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</si>
  <si>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</si>
  <si>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</si>
  <si>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</si>
  <si>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</si>
  <si>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</si>
  <si>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</si>
  <si>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</si>
  <si>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</si>
  <si>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</si>
  <si>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</si>
  <si>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</si>
  <si>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</si>
  <si>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</si>
  <si>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</si>
  <si>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</si>
  <si>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</si>
  <si>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</si>
  <si>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</si>
  <si>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</si>
  <si>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</si>
  <si>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</si>
  <si>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</si>
  <si>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</si>
  <si>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</si>
  <si>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</si>
  <si>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</si>
  <si>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</si>
  <si>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</si>
  <si>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</si>
  <si>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</si>
  <si>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</si>
  <si>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</si>
  <si>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</si>
  <si>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</si>
  <si>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</si>
  <si>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</si>
  <si>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</si>
  <si>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</si>
  <si>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</si>
  <si>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</si>
  <si>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</si>
  <si>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</si>
  <si>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</si>
  <si>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</si>
  <si>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</si>
  <si>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</si>
  <si>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</si>
  <si>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</si>
  <si>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</si>
  <si>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</si>
  <si>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</si>
  <si>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</si>
  <si>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</si>
  <si>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</si>
  <si>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</si>
  <si>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</si>
  <si>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</si>
  <si>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</si>
  <si>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</si>
  <si>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</si>
  <si>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</si>
  <si>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</si>
  <si>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</si>
  <si>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</si>
  <si>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</si>
  <si>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</si>
  <si>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</si>
  <si>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</si>
  <si>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</si>
  <si>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</si>
  <si>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</si>
  <si>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</si>
  <si>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</si>
  <si>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</si>
  <si>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</si>
  <si>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</si>
  <si>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</si>
  <si>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</si>
  <si>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</si>
  <si>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</si>
  <si>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</si>
  <si>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</si>
  <si>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</si>
  <si>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</si>
  <si>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</si>
  <si>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</si>
  <si>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</si>
  <si>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</si>
  <si>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</si>
  <si>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</si>
  <si>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</si>
  <si>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</si>
  <si>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</si>
  <si>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</si>
  <si>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</si>
  <si>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</si>
  <si>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</si>
  <si>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</si>
  <si>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</si>
  <si>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</si>
  <si>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</si>
  <si>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</si>
  <si>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</si>
  <si>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</si>
  <si>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</si>
  <si>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</si>
  <si>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</si>
  <si>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</si>
  <si>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</si>
  <si>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</si>
  <si>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</si>
  <si>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</si>
  <si>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</si>
  <si>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</si>
  <si>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</si>
  <si>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</si>
  <si>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</si>
  <si>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</si>
  <si>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</si>
  <si>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</si>
  <si>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</si>
  <si>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</si>
  <si>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</si>
  <si>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</si>
  <si>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</si>
  <si>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</si>
  <si>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</si>
  <si>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</si>
  <si>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</si>
  <si>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</si>
  <si>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</si>
  <si>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</si>
  <si>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</si>
  <si>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</si>
  <si>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</si>
  <si>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</si>
  <si>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</si>
  <si>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</si>
  <si>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</si>
  <si>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</si>
  <si>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</si>
  <si>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</si>
  <si>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</si>
  <si>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</si>
  <si>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</si>
  <si>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</si>
  <si>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</si>
  <si>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</si>
  <si>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</si>
  <si>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</si>
  <si>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</si>
  <si>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</si>
  <si>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</si>
  <si>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</si>
  <si>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</si>
  <si>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</si>
  <si>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</si>
  <si>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</si>
  <si>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</si>
  <si>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</si>
  <si>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</si>
  <si>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</si>
  <si>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</si>
  <si>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</si>
  <si>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</si>
  <si>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</si>
  <si>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</si>
  <si>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</si>
  <si>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</si>
  <si>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</si>
  <si>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</si>
  <si>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</si>
  <si>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</si>
  <si>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</si>
  <si>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</si>
  <si>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</si>
  <si>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</si>
  <si>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</si>
  <si>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</si>
  <si>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</si>
  <si>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</si>
  <si>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</si>
  <si>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</si>
  <si>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</si>
  <si>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</si>
  <si>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</si>
  <si>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</si>
  <si>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</si>
  <si>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</si>
  <si>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</si>
  <si>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</si>
  <si>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</si>
  <si>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</si>
  <si>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</si>
  <si>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</si>
  <si>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</si>
  <si>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</si>
  <si>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</si>
  <si>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</si>
  <si>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</si>
  <si>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</si>
  <si>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</si>
  <si>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</si>
  <si>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</si>
  <si>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</si>
  <si>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</si>
  <si>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</si>
  <si>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</si>
  <si>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</si>
  <si>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</si>
  <si>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</si>
  <si>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</si>
  <si>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</si>
  <si>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</si>
  <si>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</si>
  <si>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</si>
  <si>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</si>
  <si>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</si>
  <si>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</si>
  <si>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</si>
  <si>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</si>
  <si>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</si>
  <si>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</si>
  <si>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</si>
  <si>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</si>
  <si>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</si>
  <si>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</si>
  <si>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</si>
  <si>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</si>
  <si>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</si>
  <si>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</si>
  <si>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</si>
  <si>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</si>
  <si>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</si>
  <si>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</si>
  <si>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</si>
  <si>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</si>
  <si>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</si>
  <si>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</si>
  <si>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</si>
  <si>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</si>
  <si>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</si>
  <si>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</si>
  <si>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</si>
  <si>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</si>
  <si>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</si>
  <si>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</si>
  <si>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</si>
  <si>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</si>
  <si>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</si>
  <si>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</si>
  <si>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</si>
  <si>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</si>
  <si>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</si>
  <si>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</si>
  <si>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</si>
  <si>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</si>
  <si>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</si>
  <si>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</si>
  <si>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</si>
  <si>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</si>
  <si>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</si>
  <si>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</si>
  <si>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</si>
  <si>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</si>
  <si>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</si>
  <si>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</si>
  <si>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</si>
  <si>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</si>
  <si>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</si>
  <si>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</si>
  <si>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</si>
  <si>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</si>
  <si>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</si>
  <si>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</si>
  <si>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</si>
  <si>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</si>
  <si>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</si>
  <si>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</si>
  <si>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</si>
  <si>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</si>
  <si>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</si>
  <si>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</si>
  <si>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</si>
  <si>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</si>
  <si>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</si>
  <si>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</si>
  <si>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</si>
  <si>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</si>
  <si>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</si>
  <si>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</si>
  <si>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</si>
  <si>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</si>
  <si>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</si>
  <si>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</si>
  <si>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</si>
  <si>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</si>
  <si>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</si>
  <si>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</si>
  <si>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</si>
  <si>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</si>
  <si>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</si>
  <si>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</si>
  <si>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</si>
  <si>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</si>
  <si>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</si>
  <si>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</si>
  <si>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</si>
  <si>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</si>
  <si>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</si>
  <si>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</si>
  <si>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</si>
  <si>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</si>
  <si>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</si>
  <si>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</si>
  <si>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</si>
  <si>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</si>
  <si>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</si>
  <si>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</si>
  <si>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</si>
  <si>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</si>
  <si>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</si>
  <si>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</si>
  <si>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</si>
  <si>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</si>
  <si>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</si>
  <si>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</si>
  <si>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</si>
  <si>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</si>
  <si>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</si>
  <si>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</si>
  <si>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</si>
  <si>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</si>
  <si>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</si>
  <si>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</si>
  <si>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</si>
  <si>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</si>
  <si>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</si>
  <si>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</si>
  <si>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</si>
  <si>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</si>
  <si>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</si>
  <si>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</si>
  <si>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</si>
  <si>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</si>
  <si>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</si>
  <si>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</si>
  <si>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</si>
  <si>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</si>
  <si>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</si>
  <si>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</si>
  <si>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</si>
  <si>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</si>
  <si>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</si>
  <si>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</si>
  <si>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</si>
  <si>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</si>
  <si>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</si>
  <si>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</si>
  <si>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</si>
  <si>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</si>
  <si>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</si>
  <si>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</si>
  <si>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</si>
  <si>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</si>
  <si>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</si>
  <si>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</si>
  <si>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</si>
  <si>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</si>
  <si>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</si>
  <si>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</si>
  <si>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</si>
  <si>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</si>
  <si>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</si>
  <si>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</si>
  <si>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</si>
  <si>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</si>
  <si>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</si>
  <si>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</si>
  <si>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</si>
  <si>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</si>
  <si>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</si>
  <si>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</si>
  <si>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</si>
  <si>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</si>
  <si>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</si>
  <si>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</si>
  <si>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</si>
  <si>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</si>
  <si>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</si>
  <si>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</si>
  <si>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</si>
  <si>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</si>
  <si>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</si>
  <si>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</si>
  <si>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</si>
  <si>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</si>
  <si>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</si>
  <si>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</si>
  <si>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</si>
  <si>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</si>
  <si>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</si>
  <si>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</si>
  <si>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</si>
  <si>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</si>
  <si>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</si>
  <si>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</si>
  <si>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</si>
  <si>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</si>
  <si>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</si>
  <si>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</si>
  <si>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</si>
  <si>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</si>
  <si>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</si>
  <si>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</si>
  <si>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</si>
  <si>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</si>
  <si>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</si>
  <si>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</si>
  <si>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</si>
  <si>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</si>
  <si>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</si>
  <si>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</si>
  <si>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</si>
  <si>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</si>
  <si>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</si>
  <si>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</si>
  <si>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</si>
  <si>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</si>
  <si>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</si>
  <si>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</si>
  <si>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</si>
  <si>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</si>
  <si>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</si>
  <si>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</si>
  <si>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</si>
  <si>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</si>
  <si>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</si>
  <si>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</si>
  <si>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</si>
  <si>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</si>
  <si>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</si>
  <si>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</si>
  <si>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</si>
  <si>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</si>
  <si>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</si>
  <si>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</si>
  <si>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</si>
  <si>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</si>
  <si>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</si>
  <si>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</si>
  <si>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</si>
  <si>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</si>
  <si>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</si>
  <si>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</si>
  <si>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</si>
  <si>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</si>
  <si>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</si>
  <si>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</si>
  <si>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</si>
  <si>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</si>
  <si>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</si>
  <si>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</si>
  <si>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</si>
  <si>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</si>
  <si>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</si>
  <si>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</si>
  <si>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</si>
  <si>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</si>
  <si>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</si>
  <si>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</si>
  <si>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</si>
  <si>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</si>
  <si>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</si>
  <si>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</si>
  <si>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</si>
  <si>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</si>
  <si>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</si>
  <si>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</si>
  <si>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</si>
  <si>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</si>
  <si>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</si>
  <si>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</si>
  <si>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</si>
  <si>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</si>
  <si>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</si>
  <si>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</si>
  <si>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</si>
  <si>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</si>
  <si>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</si>
  <si>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</si>
  <si>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</si>
  <si>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</si>
  <si>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</si>
  <si>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</si>
  <si>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</si>
  <si>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</si>
  <si>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</si>
  <si>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</si>
  <si>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</si>
  <si>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</si>
  <si>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</si>
  <si>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</si>
  <si>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</si>
  <si>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</si>
  <si>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</si>
  <si>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</si>
  <si>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</si>
  <si>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</si>
  <si>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</si>
  <si>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</si>
  <si>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</si>
  <si>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</si>
  <si>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</si>
  <si>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</si>
  <si>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</si>
  <si>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</si>
  <si>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</si>
  <si>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</si>
  <si>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</si>
  <si>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</si>
  <si>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</si>
  <si>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</si>
  <si>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</si>
  <si>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</si>
  <si>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</si>
  <si>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</si>
  <si>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</si>
  <si>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</si>
  <si>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</si>
  <si>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</si>
  <si>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</si>
  <si>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</si>
  <si>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</si>
  <si>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</si>
  <si>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</si>
  <si>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</si>
  <si>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</si>
  <si>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</si>
  <si>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</si>
  <si>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</si>
  <si>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</si>
  <si>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</si>
  <si>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</si>
  <si>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</si>
  <si>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</si>
  <si>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</si>
  <si>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</si>
  <si>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</si>
  <si>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</si>
  <si>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</si>
  <si>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</si>
  <si>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</si>
  <si>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</si>
  <si>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</si>
  <si>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</si>
  <si>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</si>
  <si>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</si>
  <si>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</si>
  <si>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</si>
  <si>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</si>
  <si>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</si>
  <si>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</si>
  <si>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</si>
  <si>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</si>
  <si>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</si>
  <si>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</si>
  <si>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</si>
  <si>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</si>
  <si>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</si>
  <si>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</si>
  <si>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</si>
  <si>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</si>
  <si>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</si>
  <si>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</si>
  <si>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</si>
  <si>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</si>
  <si>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</si>
  <si>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</si>
  <si>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</si>
  <si>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</si>
  <si>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</si>
  <si>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</si>
  <si>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</si>
  <si>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</si>
  <si>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</si>
  <si>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</si>
  <si>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</si>
  <si>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</si>
  <si>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</si>
  <si>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</si>
  <si>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</si>
  <si>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</si>
  <si>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</si>
  <si>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</si>
  <si>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</si>
  <si>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</si>
  <si>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</si>
  <si>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</si>
  <si>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</si>
  <si>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</si>
  <si>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</si>
  <si>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</si>
  <si>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</si>
  <si>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</si>
  <si>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</si>
  <si>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</si>
  <si>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</si>
  <si>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</si>
  <si>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</si>
  <si>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</si>
  <si>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</si>
  <si>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</si>
  <si>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</si>
  <si>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</si>
  <si>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</si>
  <si>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</si>
  <si>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</si>
  <si>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</si>
  <si>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</si>
  <si>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</si>
  <si>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</si>
  <si>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</si>
  <si>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</si>
  <si>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</si>
  <si>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</si>
  <si>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</si>
  <si>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</si>
  <si>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</si>
  <si>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</si>
  <si>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</si>
  <si>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</si>
  <si>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</si>
  <si>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</si>
  <si>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</si>
  <si>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</si>
  <si>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</si>
  <si>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</si>
  <si>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</si>
  <si>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</si>
  <si>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</si>
  <si>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</si>
  <si>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</si>
  <si>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</si>
  <si>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</si>
  <si>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</si>
  <si>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</si>
  <si>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</si>
  <si>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</si>
  <si>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</si>
  <si>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</si>
  <si>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</si>
  <si>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</si>
  <si>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</si>
  <si>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</si>
  <si>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</si>
  <si>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</si>
  <si>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</si>
  <si>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</si>
  <si>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</si>
  <si>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</si>
  <si>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</si>
  <si>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</si>
  <si>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</si>
  <si>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</si>
  <si>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</si>
  <si>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</si>
  <si>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</si>
  <si>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</si>
  <si>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</si>
  <si>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</si>
  <si>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</si>
  <si>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</si>
  <si>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</si>
  <si>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</si>
  <si>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</si>
  <si>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</si>
  <si>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</si>
  <si>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</si>
  <si>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</si>
  <si>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</si>
  <si>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</si>
  <si>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</si>
  <si>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</si>
  <si>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</si>
  <si>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</si>
  <si>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</si>
  <si>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</si>
  <si>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</si>
  <si>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</si>
  <si>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</si>
  <si>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</si>
  <si>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</si>
  <si>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</si>
  <si>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</si>
  <si>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</si>
  <si>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</si>
  <si>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</si>
  <si>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</si>
  <si>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</si>
  <si>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</si>
  <si>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</si>
  <si>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</si>
  <si>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</si>
  <si>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</si>
  <si>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</si>
  <si>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</si>
  <si>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</si>
  <si>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</si>
  <si>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</si>
  <si>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</si>
  <si>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</si>
  <si>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</si>
  <si>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</si>
  <si>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</si>
  <si>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</si>
  <si>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</si>
  <si>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</si>
  <si>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</si>
  <si>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</si>
  <si>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</si>
  <si>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</si>
  <si>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</si>
  <si>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</si>
  <si>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</si>
  <si>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</si>
  <si>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</si>
  <si>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</si>
  <si>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</si>
  <si>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</si>
  <si>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</si>
  <si>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</si>
  <si>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</si>
  <si>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</si>
  <si>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</si>
  <si>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</si>
  <si>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</si>
  <si>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</si>
  <si>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</si>
  <si>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</si>
  <si>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</si>
  <si>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</si>
  <si>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</si>
  <si>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</si>
  <si>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</si>
  <si>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</si>
  <si>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</si>
  <si>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</si>
  <si>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</si>
  <si>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</si>
  <si>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</si>
  <si>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</si>
  <si>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</si>
  <si>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</si>
  <si>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</si>
  <si>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</si>
  <si>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</si>
  <si>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</si>
  <si>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</si>
  <si>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</si>
  <si>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</si>
  <si>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</si>
  <si>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</si>
  <si>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</si>
  <si>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</si>
  <si>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</si>
  <si>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</si>
  <si>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</si>
  <si>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</si>
  <si>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</si>
  <si>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</si>
  <si>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</si>
  <si>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</si>
  <si>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</si>
  <si>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</si>
  <si>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</si>
  <si>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</si>
  <si>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</si>
  <si>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</si>
  <si>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</si>
  <si>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</si>
  <si>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</si>
  <si>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</si>
  <si>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</si>
  <si>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</si>
  <si>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</si>
  <si>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</si>
  <si>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</si>
  <si>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</si>
  <si>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</si>
  <si>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</si>
  <si>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</si>
  <si>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</si>
  <si>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</si>
  <si>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</si>
  <si>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</si>
  <si>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</si>
  <si>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</si>
  <si>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</si>
  <si>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</si>
  <si>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</si>
  <si>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</si>
  <si>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</si>
  <si>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</si>
  <si>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</si>
  <si>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</si>
  <si>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</si>
  <si>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</si>
  <si>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</si>
  <si>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</si>
  <si>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</si>
  <si>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</si>
  <si>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</si>
  <si>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</si>
  <si>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</si>
  <si>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</si>
  <si>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</si>
  <si>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</si>
  <si>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</si>
  <si>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</si>
  <si>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</si>
  <si>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</si>
  <si>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</si>
  <si>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</si>
  <si>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</si>
  <si>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</si>
  <si>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</si>
  <si>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</si>
  <si>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</si>
  <si>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</si>
  <si>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</si>
  <si>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</si>
  <si>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</si>
  <si>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</si>
  <si>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</si>
  <si>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</si>
  <si>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</si>
  <si>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</si>
  <si>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</si>
  <si>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</si>
  <si>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</si>
  <si>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</si>
  <si>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</si>
  <si>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</si>
  <si>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</si>
  <si>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</si>
  <si>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</si>
  <si>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</si>
  <si>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</si>
  <si>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</si>
  <si>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</si>
  <si>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</si>
  <si>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</si>
  <si>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</si>
  <si>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</si>
  <si>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</si>
  <si>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</si>
  <si>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</si>
  <si>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</si>
  <si>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</si>
  <si>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</si>
  <si>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</si>
  <si>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</si>
  <si>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</si>
  <si>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</si>
  <si>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</si>
  <si>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</si>
  <si>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</si>
  <si>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</si>
  <si>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</si>
  <si>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</si>
  <si>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</si>
  <si>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</si>
  <si>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</si>
  <si>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</si>
  <si>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</si>
  <si>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</si>
  <si>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</si>
  <si>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</si>
  <si>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</si>
  <si>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</si>
  <si>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</si>
  <si>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</si>
  <si>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</si>
  <si>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</si>
  <si>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</si>
  <si>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</si>
  <si>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</si>
  <si>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</si>
  <si>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</si>
  <si>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</si>
  <si>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</si>
  <si>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</si>
  <si>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</si>
  <si>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</si>
  <si>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</si>
  <si>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</si>
  <si>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</si>
  <si>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</si>
  <si>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</si>
  <si>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</si>
  <si>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</si>
  <si>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</si>
  <si>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</si>
  <si>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</si>
  <si>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</si>
  <si>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</si>
  <si>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</si>
  <si>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</si>
  <si>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</si>
  <si>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</si>
  <si>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</si>
  <si>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</si>
  <si>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</si>
  <si>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</si>
  <si>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</si>
  <si>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</si>
  <si>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</si>
  <si>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</si>
  <si>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</si>
  <si>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</si>
  <si>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</si>
  <si>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</si>
  <si>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</si>
  <si>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</si>
  <si>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</si>
  <si>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</si>
  <si>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</si>
  <si>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</si>
  <si>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</si>
  <si>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</si>
  <si>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</si>
  <si>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</si>
  <si>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</si>
  <si>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</si>
  <si>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</si>
  <si>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</si>
  <si>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</si>
  <si>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</si>
  <si>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</si>
  <si>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</si>
  <si>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</si>
  <si>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</si>
  <si>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</si>
  <si>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</si>
  <si>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</si>
  <si>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</si>
  <si>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</si>
  <si>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</si>
  <si>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</si>
  <si>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</si>
  <si>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</si>
  <si>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</si>
  <si>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</si>
  <si>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</si>
  <si>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</si>
  <si>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</si>
  <si>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</si>
  <si>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</si>
  <si>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</si>
  <si>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</si>
  <si>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</si>
  <si>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</si>
  <si>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</si>
  <si>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</si>
  <si>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</si>
  <si>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</si>
  <si>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</si>
  <si>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</si>
  <si>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</si>
  <si>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</si>
  <si>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</si>
  <si>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</si>
  <si>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</si>
  <si>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</si>
  <si>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</si>
  <si>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</si>
  <si>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</si>
  <si>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</si>
  <si>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</si>
  <si>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</si>
  <si>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</si>
  <si>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</si>
  <si>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</si>
  <si>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</si>
  <si>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</si>
  <si>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</si>
  <si>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</si>
  <si>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</si>
  <si>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</si>
  <si>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</si>
  <si>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</si>
  <si>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</si>
  <si>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</si>
  <si>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</si>
  <si>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</si>
  <si>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</si>
  <si>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</si>
  <si>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</si>
  <si>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</si>
  <si>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</si>
  <si>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</si>
  <si>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</si>
  <si>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</si>
  <si>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</si>
  <si>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</si>
  <si>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</si>
  <si>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</si>
  <si>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</si>
  <si>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</si>
  <si>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</si>
  <si>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</si>
  <si>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</si>
  <si>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</si>
  <si>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</si>
  <si>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</si>
  <si>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</si>
  <si>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</si>
  <si>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</si>
  <si>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</si>
  <si>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</si>
  <si>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</si>
  <si>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</si>
  <si>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</si>
  <si>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</si>
  <si>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</si>
  <si>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</si>
  <si>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</si>
  <si>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</si>
  <si>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</si>
  <si>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</si>
  <si>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</si>
  <si>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</si>
  <si>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</si>
  <si>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</si>
  <si>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</si>
  <si>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</si>
  <si>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</si>
  <si>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</si>
  <si>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</si>
  <si>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</si>
  <si>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</si>
  <si>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</si>
  <si>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</si>
  <si>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</si>
  <si>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</si>
  <si>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</si>
  <si>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</si>
  <si>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</si>
  <si>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</si>
  <si>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</si>
  <si>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</si>
  <si>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</si>
  <si>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</si>
  <si>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</si>
  <si>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</si>
  <si>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</si>
  <si>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</si>
  <si>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</si>
  <si>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</si>
  <si>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</si>
  <si>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</si>
  <si>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</si>
  <si>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</si>
  <si>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</si>
  <si>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</si>
  <si>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</si>
  <si>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</si>
  <si>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</si>
  <si>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</si>
  <si>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</si>
  <si>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</si>
  <si>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</si>
  <si>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</si>
  <si>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</si>
  <si>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</si>
  <si>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</si>
  <si>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</si>
  <si>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</si>
  <si>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</si>
  <si>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</si>
  <si>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</si>
  <si>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</si>
  <si>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</si>
  <si>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</si>
  <si>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</si>
  <si>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</si>
  <si>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</si>
  <si>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</si>
  <si>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</si>
  <si>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</si>
  <si>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</si>
  <si>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</si>
  <si>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</si>
  <si>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</si>
  <si>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</si>
  <si>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</si>
  <si>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</si>
  <si>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</si>
  <si>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</si>
  <si>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</si>
  <si>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</si>
  <si>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</si>
  <si>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</si>
  <si>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</si>
  <si>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</si>
  <si>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</si>
  <si>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</si>
  <si>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</si>
  <si>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</si>
  <si>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</si>
  <si>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</si>
  <si>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</si>
  <si>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</si>
  <si>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</si>
  <si>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</si>
  <si>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</si>
  <si>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</si>
  <si>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</si>
  <si>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</si>
  <si>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</si>
  <si>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</si>
  <si>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</si>
  <si>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</si>
  <si>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</si>
  <si>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</si>
  <si>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</si>
  <si>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</si>
  <si>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</si>
  <si>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</si>
  <si>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</si>
  <si>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</si>
  <si>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</si>
  <si>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</si>
  <si>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</si>
  <si>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</si>
  <si>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</si>
  <si>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</si>
  <si>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</si>
  <si>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</si>
  <si>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</si>
  <si>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</si>
  <si>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</si>
  <si>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</si>
  <si>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</si>
  <si>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</si>
  <si>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</si>
  <si>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</si>
  <si>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</si>
  <si>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</si>
  <si>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</si>
  <si>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</si>
  <si>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</si>
  <si>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</si>
  <si>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</si>
  <si>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</si>
  <si>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</si>
  <si>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</si>
  <si>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</si>
  <si>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</si>
  <si>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</si>
  <si>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</si>
  <si>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</si>
  <si>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</si>
  <si>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</si>
  <si>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</si>
  <si>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</si>
  <si>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</si>
  <si>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</si>
  <si>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</si>
  <si>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</si>
  <si>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</si>
  <si>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</si>
  <si>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</si>
  <si>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</si>
  <si>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</si>
  <si>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</si>
  <si>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</si>
  <si>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</si>
  <si>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</si>
  <si>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</si>
  <si>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</si>
  <si>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</si>
  <si>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</si>
  <si>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</si>
  <si>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</si>
  <si>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</si>
  <si>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</si>
  <si>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</si>
  <si>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</si>
  <si>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</si>
  <si>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</si>
  <si>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</si>
  <si>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</si>
  <si>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</si>
  <si>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</si>
  <si>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</si>
  <si>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</si>
  <si>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</si>
  <si>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</si>
  <si>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</si>
  <si>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</si>
  <si>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</si>
  <si>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</si>
  <si>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</si>
  <si>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</si>
  <si>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</si>
  <si>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</si>
  <si>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</si>
  <si>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</si>
  <si>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</si>
  <si>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</si>
  <si>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</si>
  <si>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</si>
  <si>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</si>
  <si>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</si>
  <si>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</si>
  <si>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</si>
  <si>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</si>
  <si>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</si>
  <si>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</si>
  <si>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</si>
  <si>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</si>
  <si>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</si>
  <si>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</si>
  <si>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</si>
  <si>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</si>
  <si>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</si>
  <si>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</si>
  <si>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</si>
  <si>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</si>
  <si>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</si>
  <si>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</si>
  <si>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</si>
  <si>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</si>
  <si>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</si>
  <si>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</si>
  <si>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</si>
  <si>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</si>
  <si>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</si>
  <si>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</si>
  <si>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</si>
  <si>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</si>
  <si>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</si>
  <si>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</si>
  <si>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</si>
  <si>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</si>
  <si>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</si>
  <si>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</si>
  <si>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</si>
  <si>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</si>
  <si>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</si>
  <si>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</si>
  <si>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</si>
  <si>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</si>
  <si>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</si>
  <si>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</si>
  <si>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</si>
  <si>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</si>
  <si>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</si>
  <si>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</si>
  <si>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</si>
  <si>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</si>
  <si>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</si>
  <si>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</si>
  <si>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</si>
  <si>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</si>
  <si>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</si>
  <si>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</si>
  <si>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</si>
  <si>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</si>
  <si>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</si>
  <si>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</si>
  <si>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</si>
  <si>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</si>
  <si>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</si>
  <si>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</si>
  <si>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</si>
  <si>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</si>
  <si>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</si>
  <si>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</si>
  <si>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</si>
  <si>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</si>
  <si>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</si>
  <si>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</si>
  <si>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</si>
  <si>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</si>
  <si>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</si>
  <si>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</si>
  <si>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</si>
  <si>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</si>
  <si>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</si>
  <si>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</si>
  <si>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</si>
  <si>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</si>
  <si>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</si>
  <si>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</si>
  <si>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</si>
  <si>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</si>
  <si>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</si>
  <si>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</si>
  <si>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</si>
  <si>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</si>
  <si>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</si>
  <si>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</si>
  <si>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</si>
  <si>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</si>
  <si>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</si>
  <si>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</si>
  <si>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</si>
  <si>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</si>
  <si>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</si>
  <si>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</si>
  <si>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</si>
  <si>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</si>
  <si>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</si>
  <si>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</si>
  <si>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</si>
  <si>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</si>
  <si>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</si>
  <si>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</si>
  <si>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</si>
  <si>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</si>
  <si>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</si>
  <si>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</si>
  <si>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</si>
  <si>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</si>
  <si>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</si>
  <si>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</si>
  <si>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</si>
  <si>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</si>
  <si>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</si>
  <si>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</si>
  <si>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</si>
  <si>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</si>
  <si>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</si>
  <si>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</si>
  <si>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</si>
  <si>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</si>
  <si>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</si>
  <si>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</si>
  <si>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</si>
  <si>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</si>
  <si>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</si>
  <si>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</si>
  <si>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</si>
  <si>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</si>
  <si>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</si>
  <si>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</si>
  <si>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</si>
  <si>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</si>
  <si>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</si>
  <si>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</si>
  <si>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</si>
  <si>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</si>
  <si>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</si>
  <si>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</si>
  <si>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</si>
  <si>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</si>
  <si>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</si>
  <si>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</si>
  <si>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</si>
  <si>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</si>
  <si>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</si>
  <si>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</si>
  <si>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</si>
  <si>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</si>
  <si>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</si>
  <si>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</si>
  <si>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</si>
  <si>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</si>
  <si>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</si>
  <si>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</si>
  <si>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</si>
  <si>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</si>
  <si>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</si>
  <si>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</si>
  <si>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</si>
  <si>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</si>
  <si>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</si>
  <si>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</si>
  <si>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</si>
  <si>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</si>
  <si>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</si>
  <si>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</si>
  <si>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</si>
  <si>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</si>
  <si>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</si>
  <si>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</si>
  <si>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</si>
  <si>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</si>
  <si>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</si>
  <si>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</si>
  <si>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</si>
  <si>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</si>
  <si>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</si>
  <si>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</si>
  <si>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</si>
  <si>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</si>
  <si>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</si>
  <si>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</si>
  <si>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</si>
  <si>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</si>
  <si>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</si>
  <si>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</si>
  <si>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</si>
  <si>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</si>
  <si>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</si>
  <si>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</si>
  <si>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</si>
  <si>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</si>
  <si>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</si>
  <si>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</si>
  <si>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</si>
  <si>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</si>
  <si>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</si>
  <si>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</si>
  <si>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</si>
  <si>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</si>
  <si>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</si>
  <si>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</si>
  <si>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</si>
  <si>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</si>
  <si>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</si>
  <si>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</si>
  <si>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</si>
  <si>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</si>
  <si>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</si>
  <si>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</si>
  <si>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</si>
  <si>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</si>
  <si>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</si>
  <si>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</si>
  <si>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</si>
  <si>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</si>
  <si>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</si>
  <si>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</si>
  <si>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</si>
  <si>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</si>
  <si>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</si>
  <si>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</si>
  <si>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</si>
  <si>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</si>
  <si>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</si>
  <si>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</si>
  <si>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</si>
  <si>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</si>
  <si>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</si>
  <si>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</si>
  <si>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</si>
  <si>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</si>
  <si>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</si>
  <si>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</si>
  <si>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</si>
  <si>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</si>
  <si>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</si>
  <si>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</si>
  <si>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</si>
  <si>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</si>
  <si>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</si>
  <si>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</si>
  <si>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</si>
  <si>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</si>
  <si>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</si>
  <si>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</si>
  <si>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</si>
  <si>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</si>
  <si>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</si>
  <si>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</si>
  <si>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</si>
  <si>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</si>
  <si>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</si>
  <si>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</si>
  <si>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</si>
  <si>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</si>
  <si>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</si>
  <si>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</si>
  <si>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</si>
  <si>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</si>
  <si>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</si>
  <si>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</si>
  <si>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</si>
  <si>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</si>
  <si>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</si>
  <si>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</si>
  <si>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</si>
  <si>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</si>
  <si>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</si>
  <si>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</si>
  <si>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</si>
  <si>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</si>
  <si>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</si>
  <si>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</si>
  <si>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</si>
  <si>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</si>
  <si>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</si>
  <si>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</si>
  <si>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</si>
  <si>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</si>
  <si>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</si>
  <si>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</si>
  <si>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</si>
  <si>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</si>
  <si>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</si>
  <si>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</si>
  <si>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</si>
  <si>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</si>
  <si>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</si>
  <si>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</si>
  <si>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</si>
  <si>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</si>
  <si>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</si>
  <si>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</si>
  <si>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</si>
  <si>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</si>
  <si>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</si>
  <si>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</si>
  <si>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</si>
  <si>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</si>
  <si>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</si>
  <si>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</si>
  <si>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</si>
  <si>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</si>
  <si>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</si>
  <si>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</si>
  <si>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</si>
  <si>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</si>
  <si>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</si>
  <si>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</si>
  <si>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</si>
  <si>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</si>
  <si>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</si>
  <si>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</si>
  <si>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</si>
  <si>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</si>
  <si>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</si>
  <si>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</si>
  <si>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</si>
  <si>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</si>
  <si>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</si>
  <si>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</si>
  <si>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</si>
  <si>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</si>
  <si>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</si>
  <si>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</si>
  <si>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</si>
  <si>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</si>
  <si>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</si>
  <si>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</si>
  <si>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</si>
  <si>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</si>
  <si>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</si>
  <si>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</si>
  <si>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</si>
  <si>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</si>
  <si>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</si>
  <si>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</si>
  <si>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</si>
  <si>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</si>
  <si>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</si>
  <si>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</si>
  <si>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</si>
  <si>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</si>
  <si>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</si>
  <si>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</si>
  <si>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</si>
  <si>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</si>
  <si>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</si>
  <si>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</si>
  <si>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</si>
  <si>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</si>
  <si>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</si>
  <si>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</si>
  <si>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</si>
  <si>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</si>
  <si>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</si>
  <si>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</si>
  <si>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</si>
  <si>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</si>
  <si>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</si>
  <si>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</si>
  <si>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</si>
  <si>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</si>
  <si>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</si>
  <si>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</si>
  <si>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</si>
  <si>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</si>
  <si>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</si>
  <si>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</si>
  <si>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</si>
  <si>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</si>
  <si>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</si>
  <si>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</si>
  <si>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</si>
  <si>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</si>
  <si>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</si>
  <si>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</si>
  <si>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</si>
  <si>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</si>
  <si>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</si>
  <si>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</si>
  <si>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</si>
  <si>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</si>
  <si>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</si>
  <si>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</si>
  <si>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</si>
  <si>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</si>
  <si>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</si>
  <si>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</si>
  <si>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</si>
  <si>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</si>
  <si>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</si>
  <si>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</si>
  <si>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</si>
  <si>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</si>
  <si>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</si>
  <si>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</si>
  <si>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</si>
  <si>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</si>
  <si>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</si>
  <si>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</si>
  <si>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</si>
  <si>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</si>
  <si>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</si>
  <si>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</si>
  <si>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</si>
  <si>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</si>
  <si>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</si>
  <si>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</si>
  <si>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</si>
  <si>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</si>
  <si>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</si>
  <si>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</si>
  <si>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</si>
  <si>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</si>
  <si>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</si>
  <si>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</si>
  <si>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</si>
  <si>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</si>
  <si>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</si>
  <si>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</si>
  <si>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</si>
  <si>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</si>
  <si>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</si>
  <si>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</si>
  <si>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</si>
  <si>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</si>
  <si>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</si>
  <si>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</si>
  <si>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</si>
  <si>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</si>
  <si>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</si>
  <si>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</si>
  <si>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</si>
  <si>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</si>
  <si>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</si>
  <si>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</si>
  <si>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</si>
  <si>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</si>
  <si>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</si>
  <si>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</si>
  <si>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</si>
  <si>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</si>
  <si>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</si>
  <si>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</si>
  <si>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</si>
  <si>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</si>
  <si>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</si>
  <si>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</si>
  <si>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</si>
  <si>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</si>
  <si>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</si>
  <si>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</si>
  <si>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</si>
  <si>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</si>
  <si>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</si>
  <si>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</si>
  <si>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</si>
  <si>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</si>
  <si>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</si>
  <si>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</si>
  <si>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</si>
  <si>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</si>
  <si>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</si>
  <si>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</si>
  <si>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</si>
  <si>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</si>
  <si>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</si>
  <si>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</si>
  <si>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</si>
  <si>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</si>
  <si>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</si>
  <si>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</si>
  <si>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</si>
  <si>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</si>
  <si>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</si>
  <si>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</si>
  <si>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</si>
  <si>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</si>
  <si>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</si>
  <si>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</si>
  <si>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</si>
  <si>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</si>
  <si>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</si>
  <si>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</si>
  <si>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</si>
  <si>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</si>
  <si>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</si>
  <si>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</si>
  <si>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</si>
  <si>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</si>
  <si>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</si>
  <si>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</si>
  <si>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</si>
  <si>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</si>
  <si>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</si>
  <si>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</si>
  <si>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</si>
  <si>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</si>
  <si>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</si>
  <si>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</si>
  <si>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</si>
  <si>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</si>
  <si>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</si>
  <si>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</si>
  <si>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</si>
  <si>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</si>
  <si>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</si>
  <si>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</si>
  <si>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</si>
  <si>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</si>
  <si>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</si>
  <si>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</si>
  <si>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</si>
  <si>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</si>
  <si>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</si>
  <si>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</si>
  <si>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</si>
  <si>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</si>
  <si>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</si>
  <si>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</si>
  <si>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</si>
  <si>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</si>
  <si>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</si>
  <si>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</si>
  <si>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</si>
  <si>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</si>
  <si>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</si>
  <si>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</si>
  <si>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</si>
  <si>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</si>
  <si>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</si>
  <si>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</si>
  <si>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</si>
  <si>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</si>
  <si>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</si>
  <si>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</si>
  <si>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</si>
  <si>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</si>
  <si>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</si>
  <si>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</si>
  <si>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</si>
  <si>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</si>
  <si>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</si>
  <si>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</si>
  <si>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</si>
  <si>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</si>
  <si>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</si>
  <si>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</si>
  <si>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</si>
  <si>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</si>
  <si>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</si>
  <si>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</si>
  <si>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</si>
  <si>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</si>
  <si>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</si>
  <si>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</si>
  <si>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</si>
  <si>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</si>
  <si>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</si>
  <si>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</si>
  <si>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</si>
  <si>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</si>
  <si>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</si>
  <si>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</si>
  <si>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</si>
  <si>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</si>
  <si>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</si>
  <si>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</si>
  <si>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</si>
  <si>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</si>
  <si>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</si>
  <si>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</si>
  <si>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</si>
  <si>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</si>
  <si>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</si>
  <si>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</si>
  <si>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</si>
  <si>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</si>
  <si>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</si>
  <si>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</si>
  <si>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</si>
  <si>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</si>
  <si>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</si>
  <si>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</si>
  <si>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</si>
  <si>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</si>
  <si>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</si>
  <si>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</si>
  <si>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</si>
  <si>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</si>
  <si>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</si>
  <si>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</si>
  <si>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</si>
  <si>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</si>
  <si>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</si>
  <si>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</si>
  <si>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</si>
  <si>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</si>
  <si>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</si>
  <si>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</si>
  <si>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</si>
  <si>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</si>
  <si>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</si>
  <si>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</si>
  <si>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</si>
  <si>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</si>
  <si>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</si>
  <si>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</si>
  <si>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</si>
  <si>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</si>
  <si>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</si>
  <si>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</si>
  <si>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</si>
  <si>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</si>
  <si>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</si>
  <si>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</si>
  <si>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</si>
  <si>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</si>
  <si>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</si>
  <si>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</si>
  <si>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</si>
  <si>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</si>
  <si>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</si>
  <si>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</si>
  <si>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</si>
  <si>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</si>
  <si>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</si>
  <si>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</si>
  <si>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</si>
  <si>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</si>
  <si>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</si>
  <si>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</si>
  <si>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</si>
  <si>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</si>
  <si>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</si>
  <si>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</si>
  <si>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</si>
  <si>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</si>
  <si>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</si>
  <si>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</si>
  <si>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</si>
  <si>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</si>
  <si>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</si>
  <si>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</si>
  <si>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</si>
  <si>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</si>
  <si>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</si>
  <si>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</si>
  <si>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</si>
  <si>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</si>
  <si>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</si>
  <si>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</si>
  <si>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</si>
  <si>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</si>
  <si>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</si>
  <si>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</si>
  <si>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</si>
  <si>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</si>
  <si>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</si>
  <si>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</si>
  <si>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</si>
  <si>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</si>
  <si>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</si>
  <si>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</si>
  <si>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</si>
  <si>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</si>
  <si>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</si>
  <si>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</si>
  <si>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</si>
  <si>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</si>
  <si>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</si>
  <si>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</si>
  <si>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</si>
  <si>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</si>
  <si>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</si>
  <si>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</si>
  <si>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</si>
  <si>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</si>
  <si>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</si>
  <si>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</si>
  <si>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</si>
  <si>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</si>
  <si>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</si>
  <si>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</si>
  <si>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</si>
  <si>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</si>
  <si>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</si>
  <si>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</si>
  <si>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</si>
  <si>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</si>
  <si>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</si>
  <si>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</si>
  <si>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</si>
  <si>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</si>
  <si>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</si>
  <si>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</si>
  <si>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</si>
  <si>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</si>
  <si>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</si>
  <si>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</si>
  <si>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</si>
  <si>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</si>
  <si>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</si>
  <si>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</si>
  <si>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</si>
  <si>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</si>
  <si>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</si>
  <si>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</si>
  <si>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</si>
  <si>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</si>
  <si>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</si>
  <si>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</si>
  <si>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</si>
  <si>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</si>
  <si>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</si>
  <si>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</si>
  <si>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</si>
  <si>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</si>
  <si>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</si>
  <si>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</si>
  <si>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</si>
  <si>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</si>
  <si>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</si>
  <si>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</si>
  <si>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</si>
  <si>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</si>
  <si>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</si>
  <si>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</si>
  <si>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</si>
  <si>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</si>
  <si>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</si>
  <si>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</si>
  <si>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</si>
  <si>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</si>
  <si>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</si>
  <si>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</si>
  <si>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</si>
  <si>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</si>
  <si>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</si>
  <si>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</si>
  <si>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</si>
  <si>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</si>
  <si>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</si>
  <si>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</si>
  <si>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</si>
  <si>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</si>
  <si>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</si>
  <si>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</si>
  <si>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</si>
  <si>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</si>
  <si>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</si>
  <si>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</si>
  <si>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</si>
  <si>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</si>
  <si>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</si>
  <si>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</si>
  <si>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</si>
  <si>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</si>
  <si>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</si>
  <si>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</si>
  <si>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</si>
  <si>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</si>
  <si>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</si>
  <si>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</si>
  <si>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</si>
  <si>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</si>
  <si>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</si>
  <si>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</si>
  <si>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</si>
  <si>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</si>
  <si>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</si>
  <si>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</si>
  <si>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</si>
  <si>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</si>
  <si>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</si>
  <si>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</si>
  <si>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</si>
  <si>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</si>
  <si>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</si>
  <si>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</si>
  <si>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</si>
  <si>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</si>
  <si>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</si>
  <si>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</si>
  <si>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</si>
  <si>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</si>
  <si>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</si>
  <si>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</si>
  <si>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</si>
  <si>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</si>
  <si>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</si>
  <si>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</si>
  <si>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</si>
  <si>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</si>
  <si>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</si>
  <si>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</si>
  <si>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</si>
  <si>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</si>
  <si>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</si>
  <si>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</si>
  <si>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</si>
  <si>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</si>
  <si>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</si>
  <si>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</si>
  <si>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</si>
  <si>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</si>
  <si>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</si>
  <si>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</si>
  <si>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</si>
  <si>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</si>
  <si>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</si>
  <si>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</si>
  <si>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</si>
  <si>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</si>
  <si>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</si>
  <si>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</si>
  <si>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</si>
  <si>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</si>
  <si>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</si>
  <si>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</si>
  <si>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</si>
  <si>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</si>
  <si>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</si>
  <si>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</si>
  <si>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</si>
  <si>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</si>
  <si>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</si>
  <si>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</si>
  <si>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</si>
  <si>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</si>
  <si>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</si>
  <si>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</si>
  <si>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</si>
  <si>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</si>
  <si>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</si>
  <si>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</si>
  <si>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</si>
  <si>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</si>
  <si>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</si>
  <si>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</si>
  <si>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</si>
  <si>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</si>
  <si>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</si>
  <si>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</si>
  <si>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</si>
  <si>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</si>
  <si>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</si>
  <si>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</si>
  <si>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</si>
  <si>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</si>
  <si>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</si>
  <si>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</si>
  <si>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</si>
  <si>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</si>
  <si>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</si>
  <si>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</si>
  <si>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</si>
  <si>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</si>
  <si>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</si>
  <si>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</si>
  <si>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</si>
  <si>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</si>
  <si>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</si>
  <si>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</si>
  <si>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</si>
  <si>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</si>
  <si>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</si>
  <si>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</si>
  <si>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</si>
  <si>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</si>
  <si>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</si>
  <si>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</si>
  <si>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</si>
  <si>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</si>
  <si>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</si>
  <si>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</si>
  <si>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</si>
  <si>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</si>
  <si>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</si>
  <si>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</si>
  <si>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</si>
  <si>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</si>
  <si>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</si>
  <si>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</si>
  <si>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</si>
  <si>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</si>
  <si>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</si>
  <si>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</si>
  <si>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</si>
  <si>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</si>
  <si>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</si>
  <si>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</si>
  <si>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</si>
  <si>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</si>
  <si>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</si>
  <si>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</si>
  <si>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</si>
  <si>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</si>
  <si>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</si>
  <si>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</si>
  <si>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</si>
  <si>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</si>
  <si>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</si>
  <si>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</si>
  <si>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</si>
  <si>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</si>
  <si>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</si>
  <si>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</si>
  <si>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</si>
  <si>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</si>
  <si>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</si>
  <si>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</si>
  <si>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</si>
  <si>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</si>
  <si>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</si>
  <si>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</si>
  <si>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</si>
  <si>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</si>
  <si>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</si>
  <si>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</si>
  <si>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</si>
  <si>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</si>
  <si>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</si>
  <si>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</si>
  <si>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</si>
  <si>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</si>
  <si>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</si>
  <si>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</si>
  <si>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</si>
  <si>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</si>
  <si>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</si>
  <si>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</si>
  <si>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</si>
  <si>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</si>
  <si>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</si>
  <si>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</si>
  <si>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</si>
  <si>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</si>
  <si>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</si>
  <si>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</si>
  <si>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</si>
  <si>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</si>
  <si>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</si>
  <si>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</si>
  <si>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</si>
  <si>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</si>
  <si>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</si>
  <si>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</si>
  <si>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</si>
  <si>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</si>
  <si>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</si>
  <si>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</si>
  <si>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</si>
  <si>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</si>
  <si>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</si>
  <si>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</si>
  <si>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</si>
  <si>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</si>
  <si>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</si>
  <si>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</si>
  <si>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</si>
  <si>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</si>
  <si>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</si>
  <si>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</si>
  <si>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</si>
  <si>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</si>
  <si>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</si>
  <si>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</si>
  <si>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</si>
  <si>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</si>
  <si>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</si>
  <si>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</si>
  <si>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</si>
  <si>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</si>
  <si>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</si>
  <si>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</si>
  <si>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</si>
  <si>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</si>
  <si>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</si>
  <si>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</si>
  <si>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</si>
  <si>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</si>
  <si>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</si>
  <si>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</si>
  <si>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</si>
  <si>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</si>
  <si>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</si>
  <si>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</si>
  <si>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</si>
  <si>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</si>
  <si>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</si>
  <si>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</si>
  <si>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</si>
  <si>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</si>
  <si>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</si>
  <si>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</si>
  <si>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</si>
  <si>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</si>
  <si>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</si>
  <si>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</si>
  <si>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</si>
  <si>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</si>
  <si>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</si>
  <si>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</si>
  <si>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</si>
  <si>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</si>
  <si>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</si>
  <si>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</si>
  <si>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</si>
  <si>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</si>
  <si>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</si>
  <si>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</si>
  <si>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</si>
  <si>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</si>
  <si>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</si>
  <si>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</si>
  <si>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</si>
  <si>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</si>
  <si>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</si>
  <si>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</si>
  <si>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</si>
  <si>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</si>
  <si>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</si>
  <si>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</si>
  <si>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</si>
  <si>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</si>
  <si>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</si>
  <si>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</si>
  <si>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</si>
  <si>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</si>
  <si>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</si>
  <si>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</si>
  <si>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</si>
  <si>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</si>
  <si>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</si>
  <si>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</si>
  <si>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</si>
  <si>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</si>
  <si>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</si>
  <si>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</si>
  <si>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</si>
  <si>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</si>
  <si>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</si>
  <si>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</si>
  <si>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</si>
  <si>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</si>
  <si>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</si>
  <si>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</si>
  <si>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</si>
  <si>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</si>
  <si>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</si>
  <si>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</si>
  <si>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</si>
  <si>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</si>
  <si>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</si>
  <si>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</si>
  <si>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</si>
  <si>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</si>
  <si>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</si>
  <si>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</si>
  <si>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</si>
  <si>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</si>
  <si>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</si>
  <si>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</si>
  <si>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</si>
  <si>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</si>
  <si>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</si>
  <si>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</si>
  <si>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</si>
  <si>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</si>
  <si>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</si>
  <si>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</si>
  <si>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</si>
  <si>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</si>
  <si>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</si>
  <si>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</si>
  <si>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</si>
  <si>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</si>
  <si>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</si>
  <si>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</si>
  <si>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</si>
  <si>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</si>
  <si>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</si>
  <si>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</si>
  <si>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</si>
  <si>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</si>
  <si>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</si>
  <si>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</si>
  <si>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</si>
  <si>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</si>
  <si>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</si>
  <si>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</si>
  <si>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</si>
  <si>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</si>
  <si>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</si>
  <si>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</si>
  <si>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</si>
  <si>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</si>
  <si>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</si>
  <si>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</si>
  <si>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</si>
  <si>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</si>
  <si>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</si>
  <si>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</si>
  <si>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</si>
  <si>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</si>
  <si>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</si>
  <si>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</si>
  <si>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</si>
  <si>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</si>
  <si>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</si>
  <si>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</si>
  <si>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</si>
  <si>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</si>
  <si>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</si>
  <si>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</si>
  <si>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</si>
  <si>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</si>
  <si>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</si>
  <si>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</si>
  <si>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</si>
  <si>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</si>
  <si>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</si>
  <si>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</si>
  <si>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</si>
  <si>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</si>
  <si>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</si>
  <si>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</si>
  <si>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</si>
  <si>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</si>
  <si>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</si>
  <si>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</si>
  <si>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</si>
  <si>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</si>
  <si>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</si>
  <si>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</si>
  <si>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</si>
  <si>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</si>
  <si>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</si>
  <si>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</si>
  <si>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</si>
  <si>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</si>
  <si>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</si>
  <si>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</si>
  <si>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</si>
  <si>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</si>
  <si>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</si>
  <si>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</si>
  <si>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</si>
  <si>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</si>
  <si>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</si>
  <si>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</si>
  <si>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</si>
  <si>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</si>
  <si>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</si>
  <si>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</si>
  <si>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</si>
  <si>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</si>
  <si>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</si>
  <si>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</si>
  <si>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</si>
  <si>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</si>
  <si>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</si>
  <si>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</si>
  <si>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</si>
  <si>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</si>
  <si>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</si>
  <si>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</si>
  <si>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</si>
  <si>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</si>
  <si>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</si>
  <si>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</si>
  <si>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</si>
  <si>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</si>
  <si>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</si>
  <si>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</si>
  <si>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</si>
  <si>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</si>
  <si>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</si>
  <si>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</si>
  <si>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</si>
  <si>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</si>
  <si>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</si>
  <si>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</si>
  <si>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</si>
  <si>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</si>
  <si>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</si>
  <si>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</si>
  <si>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</si>
  <si>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</si>
  <si>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</si>
  <si>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</si>
  <si>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</si>
  <si>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</si>
  <si>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</si>
  <si>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</si>
  <si>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</si>
  <si>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</si>
  <si>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</si>
  <si>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</si>
  <si>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</si>
  <si>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</si>
  <si>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</si>
  <si>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</si>
  <si>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</si>
  <si>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</si>
  <si>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</si>
  <si>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</si>
  <si>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</si>
  <si>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</si>
  <si>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</si>
  <si>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</si>
  <si>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</si>
  <si>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</si>
  <si>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</si>
  <si>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</si>
  <si>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</si>
  <si>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</si>
  <si>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</si>
  <si>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</si>
  <si>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</si>
  <si>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</si>
  <si>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</si>
  <si>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</si>
  <si>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</si>
  <si>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</si>
  <si>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</si>
  <si>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</si>
  <si>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</si>
  <si>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</si>
  <si>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</si>
  <si>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</si>
  <si>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</si>
  <si>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</si>
  <si>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</si>
  <si>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</si>
  <si>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</si>
  <si>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</si>
  <si>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</si>
  <si>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</si>
  <si>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</si>
  <si>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</si>
  <si>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</si>
  <si>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</si>
  <si>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</si>
  <si>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</si>
  <si>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</si>
  <si>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</si>
  <si>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</si>
  <si>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</si>
  <si>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</si>
  <si>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</si>
  <si>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</si>
  <si>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</si>
  <si>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</si>
  <si>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</si>
  <si>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</si>
  <si>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</si>
  <si>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</si>
  <si>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</si>
  <si>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</si>
  <si>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</si>
  <si>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</si>
  <si>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</si>
  <si>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</si>
  <si>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</si>
  <si>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</si>
  <si>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</si>
  <si>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</si>
  <si>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</si>
  <si>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</si>
  <si>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</si>
  <si>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</si>
  <si>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</si>
  <si>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</si>
  <si>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</si>
  <si>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</si>
  <si>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</si>
  <si>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</si>
  <si>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</si>
  <si>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</si>
  <si>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</si>
  <si>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</si>
  <si>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</si>
  <si>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</si>
  <si>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</si>
  <si>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</si>
  <si>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</si>
  <si>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</si>
  <si>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</si>
  <si>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</si>
  <si>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</si>
  <si>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</si>
  <si>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</si>
  <si>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</si>
  <si>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</si>
  <si>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</si>
  <si>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</si>
  <si>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</si>
  <si>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</si>
  <si>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</si>
  <si>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</si>
  <si>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</si>
  <si>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</si>
  <si>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</si>
  <si>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</si>
  <si>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</si>
  <si>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</si>
  <si>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</si>
  <si>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</si>
  <si>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</si>
  <si>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</si>
  <si>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</si>
  <si>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</si>
  <si>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</si>
  <si>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</si>
  <si>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</si>
  <si>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</si>
  <si>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</si>
  <si>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</si>
  <si>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</si>
  <si>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</si>
  <si>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</si>
  <si>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</si>
  <si>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</si>
  <si>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</si>
  <si>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</si>
  <si>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</si>
  <si>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</si>
  <si>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</si>
  <si>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</si>
  <si>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</si>
  <si>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</si>
  <si>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</si>
  <si>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</si>
  <si>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</si>
  <si>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</si>
  <si>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</si>
  <si>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</si>
  <si>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</si>
  <si>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</si>
  <si>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</si>
  <si>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</si>
  <si>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</si>
  <si>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</si>
  <si>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</si>
  <si>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</si>
  <si>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</si>
  <si>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</si>
  <si>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</si>
  <si>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</si>
  <si>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</si>
  <si>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</si>
  <si>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</si>
  <si>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</si>
  <si>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</si>
  <si>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</si>
  <si>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</si>
  <si>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</si>
  <si>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</si>
  <si>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</si>
  <si>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</si>
  <si>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</si>
  <si>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</si>
  <si>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</si>
  <si>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</si>
  <si>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</si>
  <si>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</si>
  <si>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</si>
  <si>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</si>
  <si>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</si>
  <si>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</si>
  <si>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</si>
  <si>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</si>
  <si>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</si>
  <si>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</si>
  <si>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</si>
  <si>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</si>
  <si>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</si>
  <si>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</si>
  <si>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</si>
  <si>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</si>
  <si>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</si>
  <si>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</si>
  <si>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</si>
  <si>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</si>
  <si>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</si>
  <si>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</si>
  <si>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</si>
  <si>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</si>
  <si>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</si>
  <si>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</si>
  <si>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</si>
  <si>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</si>
  <si>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</si>
  <si>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</si>
  <si>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</si>
  <si>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</si>
  <si>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</si>
  <si>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</si>
  <si>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</si>
  <si>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</si>
  <si>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</si>
  <si>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</si>
  <si>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</si>
  <si>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</si>
  <si>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</si>
  <si>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</si>
  <si>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</si>
  <si>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</si>
  <si>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</si>
  <si>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</si>
  <si>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</si>
  <si>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</si>
  <si>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</si>
  <si>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</si>
  <si>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</si>
  <si>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</si>
  <si>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</si>
  <si>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</si>
  <si>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</si>
  <si>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</si>
  <si>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</si>
  <si>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</si>
  <si>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</si>
  <si>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</si>
  <si>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</si>
  <si>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</si>
  <si>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</si>
  <si>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</si>
  <si>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</si>
  <si>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</si>
  <si>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</si>
  <si>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</si>
  <si>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</si>
  <si>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</si>
  <si>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</si>
  <si>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</si>
  <si>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</si>
  <si>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</si>
  <si>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</si>
  <si>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</si>
  <si>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</si>
  <si>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</si>
  <si>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</si>
  <si>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</si>
  <si>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</si>
  <si>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</si>
  <si>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</si>
  <si>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</si>
  <si>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</si>
  <si>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</si>
  <si>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</si>
  <si>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</si>
  <si>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</si>
  <si>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</si>
  <si>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</si>
  <si>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</si>
  <si>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</si>
  <si>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</si>
  <si>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</si>
  <si>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</si>
  <si>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</si>
  <si>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</si>
  <si>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</si>
  <si>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</si>
  <si>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</si>
  <si>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</si>
  <si>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</si>
  <si>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</si>
  <si>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</si>
  <si>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</si>
  <si>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</si>
  <si>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</si>
  <si>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</si>
  <si>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</si>
  <si>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</si>
  <si>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</si>
  <si>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</si>
  <si>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</si>
  <si>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</si>
  <si>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</si>
  <si>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</si>
  <si>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</si>
  <si>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</si>
  <si>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</si>
  <si>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</si>
  <si>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</si>
  <si>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</si>
  <si>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</si>
  <si>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</si>
  <si>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</si>
  <si>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</si>
  <si>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</si>
  <si>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</si>
  <si>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</si>
  <si>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</si>
  <si>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</si>
  <si>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</si>
  <si>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</si>
  <si>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</si>
  <si>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</si>
  <si>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</si>
  <si>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</si>
  <si>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</si>
  <si>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</si>
  <si>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</si>
  <si>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</si>
  <si>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</si>
  <si>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</si>
  <si>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</si>
  <si>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</si>
  <si>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</si>
  <si>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</si>
  <si>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</si>
  <si>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</si>
  <si>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</si>
  <si>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</si>
  <si>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</si>
  <si>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</si>
  <si>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</si>
  <si>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</si>
  <si>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</si>
  <si>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</si>
  <si>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</si>
  <si>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</si>
  <si>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</si>
  <si>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</si>
  <si>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</si>
  <si>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</si>
  <si>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</si>
  <si>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</si>
  <si>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</si>
  <si>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</si>
  <si>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</si>
  <si>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</si>
  <si>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</si>
  <si>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</si>
  <si>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</si>
  <si>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</si>
  <si>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</si>
  <si>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</si>
  <si>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</si>
  <si>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</si>
  <si>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</si>
  <si>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</si>
  <si>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</si>
  <si>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</si>
  <si>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</si>
  <si>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</si>
  <si>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</si>
  <si>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</si>
  <si>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</si>
  <si>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</si>
  <si>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</si>
  <si>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</si>
  <si>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</si>
  <si>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</si>
  <si>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</si>
  <si>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</si>
  <si>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</si>
  <si>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</si>
  <si>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</si>
  <si>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</si>
  <si>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</si>
  <si>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</si>
  <si>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</si>
  <si>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</si>
  <si>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</si>
  <si>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</si>
  <si>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</si>
  <si>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</si>
  <si>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</si>
  <si>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</si>
  <si>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</si>
  <si>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</si>
  <si>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</si>
  <si>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</si>
  <si>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</si>
  <si>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</si>
  <si>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</si>
  <si>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</si>
  <si>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</si>
  <si>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</si>
  <si>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</si>
  <si>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</si>
  <si>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</si>
  <si>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</si>
  <si>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</si>
  <si>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</si>
  <si>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</si>
  <si>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</si>
  <si>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</si>
  <si>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</si>
  <si>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</si>
  <si>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</si>
  <si>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</si>
  <si>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</si>
  <si>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</si>
  <si>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</si>
  <si>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</si>
  <si>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</si>
  <si>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</si>
  <si>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</si>
  <si>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</si>
  <si>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</si>
  <si>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</si>
  <si>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</si>
  <si>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</si>
  <si>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</si>
  <si>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</si>
  <si>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</si>
  <si>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</si>
  <si>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</si>
  <si>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</si>
  <si>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</si>
  <si>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</si>
  <si>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</si>
  <si>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</si>
  <si>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</si>
  <si>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</si>
  <si>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</si>
  <si>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</si>
  <si>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</si>
  <si>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</si>
  <si>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</si>
  <si>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</si>
  <si>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</si>
  <si>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</si>
  <si>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</si>
  <si>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</si>
  <si>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</si>
  <si>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</si>
  <si>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</si>
  <si>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</si>
  <si>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</si>
  <si>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</si>
  <si>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</si>
  <si>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</si>
  <si>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</si>
  <si>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</si>
  <si>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</si>
  <si>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</si>
  <si>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</si>
  <si>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</si>
  <si>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</si>
  <si>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</si>
  <si>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</si>
  <si>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</si>
  <si>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</si>
  <si>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</si>
  <si>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</si>
  <si>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</si>
  <si>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</si>
  <si>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</si>
  <si>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</si>
  <si>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</si>
  <si>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</si>
  <si>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</si>
  <si>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</si>
  <si>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</si>
  <si>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</si>
  <si>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</si>
  <si>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</si>
  <si>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</si>
  <si>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</si>
  <si>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</si>
  <si>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</si>
  <si>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</si>
  <si>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</si>
  <si>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</si>
  <si>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</si>
  <si>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</si>
  <si>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</si>
  <si>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</si>
  <si>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</si>
  <si>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</si>
  <si>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</si>
  <si>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</si>
  <si>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</si>
  <si>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</si>
  <si>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</si>
  <si>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</si>
  <si>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</si>
  <si>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</si>
  <si>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</si>
  <si>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</si>
  <si>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</si>
  <si>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</si>
  <si>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</si>
  <si>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</si>
  <si>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</si>
  <si>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</si>
  <si>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</si>
  <si>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</si>
  <si>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</si>
  <si>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</si>
  <si>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</si>
  <si>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</si>
  <si>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</si>
  <si>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</si>
  <si>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</si>
  <si>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</si>
  <si>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</si>
  <si>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</si>
  <si>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</si>
  <si>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</si>
  <si>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</si>
  <si>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</si>
  <si>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</si>
  <si>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</si>
  <si>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</si>
  <si>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</si>
  <si>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</si>
  <si>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</si>
  <si>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</si>
  <si>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</si>
  <si>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</si>
  <si>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</si>
  <si>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</si>
  <si>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</si>
  <si>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</si>
  <si>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</si>
  <si>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</si>
  <si>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</si>
  <si>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</si>
  <si>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</si>
  <si>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</si>
  <si>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</si>
  <si>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</si>
  <si>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</si>
  <si>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</si>
  <si>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</si>
  <si>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</si>
  <si>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</si>
  <si>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</si>
  <si>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</si>
  <si>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</si>
  <si>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</si>
  <si>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</si>
  <si>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</si>
  <si>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</si>
  <si>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</si>
  <si>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</si>
  <si>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</si>
  <si>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</si>
  <si>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</si>
  <si>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</si>
  <si>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</si>
  <si>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</si>
  <si>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</si>
  <si>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</si>
  <si>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</si>
  <si>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</si>
  <si>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</si>
  <si>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</si>
  <si>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</si>
  <si>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</si>
  <si>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</si>
  <si>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</si>
  <si>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</si>
  <si>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</si>
  <si>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</si>
  <si>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</si>
  <si>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</si>
  <si>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</si>
  <si>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</si>
  <si>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</si>
  <si>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</si>
  <si>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</si>
  <si>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</si>
  <si>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</si>
  <si>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</si>
  <si>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</si>
  <si>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</si>
  <si>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</si>
  <si>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</si>
  <si>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</si>
  <si>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</si>
  <si>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</si>
  <si>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</si>
  <si>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</si>
  <si>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</si>
  <si>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</si>
  <si>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</si>
  <si>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</si>
  <si>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</si>
  <si>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</si>
  <si>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</si>
  <si>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</si>
  <si>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</si>
  <si>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</si>
  <si>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</si>
  <si>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</si>
  <si>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</si>
  <si>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</si>
  <si>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</si>
  <si>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</si>
  <si>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</si>
  <si>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</si>
  <si>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</si>
  <si>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</si>
  <si>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</si>
  <si>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</si>
  <si>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</si>
  <si>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</si>
  <si>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</si>
  <si>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</si>
  <si>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</si>
  <si>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</si>
  <si>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</si>
  <si>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</si>
  <si>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</si>
  <si>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</si>
  <si>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</si>
  <si>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</si>
  <si>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</si>
  <si>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</si>
  <si>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</si>
  <si>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</si>
  <si>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</si>
  <si>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</si>
  <si>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</si>
  <si>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</si>
  <si>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</si>
  <si>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</si>
  <si>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</si>
  <si>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</si>
  <si>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</si>
  <si>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</si>
  <si>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</si>
  <si>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</si>
  <si>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</si>
  <si>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</si>
  <si>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</si>
  <si>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</si>
  <si>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</si>
  <si>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</si>
  <si>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</si>
  <si>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</si>
  <si>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</si>
  <si>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</si>
  <si>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</si>
  <si>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</si>
  <si>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</si>
  <si>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</si>
  <si>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</si>
  <si>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</si>
  <si>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</si>
  <si>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</si>
  <si>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</si>
  <si>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</si>
  <si>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</si>
  <si>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</si>
  <si>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</si>
  <si>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</si>
  <si>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</si>
  <si>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</si>
  <si>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</si>
  <si>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</si>
  <si>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</si>
  <si>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</si>
  <si>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</si>
  <si>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</si>
  <si>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</si>
  <si>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</si>
  <si>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</si>
  <si>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</si>
  <si>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</si>
  <si>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</si>
  <si>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</si>
  <si>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</si>
  <si>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</si>
  <si>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</si>
  <si>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</si>
  <si>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</si>
  <si>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</si>
  <si>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</si>
  <si>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</si>
  <si>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</si>
  <si>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</si>
  <si>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</si>
  <si>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</si>
  <si>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</si>
  <si>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</si>
  <si>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</si>
  <si>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</si>
  <si>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</si>
  <si>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</si>
  <si>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</si>
  <si>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</si>
  <si>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</si>
  <si>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</si>
  <si>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</si>
  <si>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</si>
  <si>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</si>
  <si>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</si>
  <si>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</si>
  <si>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</si>
  <si>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</si>
  <si>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</si>
  <si>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</si>
  <si>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</si>
  <si>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</si>
  <si>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</si>
  <si>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</si>
  <si>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</si>
  <si>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</si>
  <si>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</si>
  <si>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</si>
  <si>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</si>
  <si>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</si>
  <si>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</si>
  <si>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</si>
  <si>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</si>
  <si>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</si>
  <si>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</si>
  <si>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</si>
  <si>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</si>
  <si>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</si>
  <si>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</si>
  <si>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</si>
  <si>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</si>
  <si>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</si>
  <si>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</si>
  <si>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</si>
  <si>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</si>
  <si>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</si>
  <si>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</si>
  <si>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</si>
  <si>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</si>
  <si>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</si>
  <si>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</si>
  <si>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</si>
  <si>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</si>
  <si>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</si>
  <si>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</si>
  <si>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</si>
  <si>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</si>
  <si>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</si>
  <si>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</si>
  <si>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</si>
  <si>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</si>
  <si>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</si>
  <si>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</si>
  <si>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</si>
  <si>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</si>
  <si>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</si>
  <si>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</si>
  <si>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</si>
  <si>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</si>
  <si>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</si>
  <si>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</si>
  <si>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</si>
  <si>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</si>
  <si>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</si>
  <si>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</si>
  <si>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</si>
  <si>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</si>
  <si>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</si>
  <si>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</si>
  <si>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</si>
  <si>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</si>
  <si>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</si>
  <si>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</si>
  <si>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</si>
  <si>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</si>
  <si>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</si>
  <si>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</si>
  <si>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</si>
  <si>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</si>
  <si>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</si>
  <si>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</si>
  <si>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</si>
  <si>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</si>
  <si>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</si>
  <si>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</si>
  <si>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</si>
  <si>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</si>
  <si>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</si>
  <si>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</si>
  <si>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</si>
  <si>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</si>
  <si>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</si>
  <si>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</si>
  <si>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</si>
  <si>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</si>
  <si>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</si>
  <si>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</si>
  <si>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</si>
  <si>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</si>
  <si>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</si>
  <si>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</si>
  <si>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</si>
  <si>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</si>
  <si>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</si>
  <si>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</si>
  <si>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</si>
  <si>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</si>
  <si>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</si>
  <si>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</si>
  <si>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</si>
  <si>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</si>
  <si>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</si>
  <si>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</si>
  <si>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</si>
  <si>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</si>
  <si>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</si>
  <si>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</si>
  <si>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</si>
  <si>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</si>
  <si>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</si>
  <si>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</si>
  <si>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</si>
  <si>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</si>
  <si>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</si>
  <si>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</si>
  <si>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</si>
  <si>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</si>
  <si>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</si>
  <si>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</si>
  <si>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</si>
  <si>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</si>
  <si>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</si>
  <si>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</si>
  <si>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</si>
  <si>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</si>
  <si>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</si>
  <si>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</si>
  <si>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</si>
  <si>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</si>
  <si>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</si>
  <si>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</si>
  <si>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</si>
  <si>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</si>
  <si>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</si>
  <si>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</si>
  <si>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</si>
  <si>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</si>
  <si>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</si>
  <si>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</si>
  <si>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</si>
  <si>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</si>
  <si>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</si>
  <si>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</si>
  <si>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</si>
  <si>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</si>
  <si>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</si>
  <si>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</si>
  <si>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</si>
  <si>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</si>
  <si>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</si>
  <si>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</si>
  <si>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</si>
  <si>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</si>
  <si>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</si>
  <si>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</si>
  <si>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</si>
  <si>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</si>
  <si>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</si>
  <si>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</si>
  <si>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</si>
  <si>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</si>
  <si>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</si>
  <si>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</si>
  <si>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</si>
  <si>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</si>
  <si>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</si>
  <si>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</si>
  <si>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</si>
  <si>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</si>
  <si>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</si>
  <si>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</si>
  <si>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</si>
  <si>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</si>
  <si>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</si>
  <si>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</si>
  <si>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</si>
  <si>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</si>
  <si>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</si>
  <si>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</si>
  <si>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</si>
  <si>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</si>
  <si>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</si>
  <si>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</si>
  <si>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</si>
  <si>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</si>
  <si>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</si>
  <si>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</si>
  <si>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</si>
  <si>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</si>
  <si>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</si>
  <si>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</si>
  <si>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</si>
  <si>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</si>
  <si>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</si>
  <si>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</si>
  <si>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</si>
  <si>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</si>
  <si>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</si>
  <si>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</si>
  <si>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</si>
  <si>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</si>
  <si>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</si>
  <si>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</si>
  <si>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</si>
  <si>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</si>
  <si>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</si>
  <si>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</si>
  <si>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</si>
  <si>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</si>
  <si>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</si>
  <si>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</si>
  <si>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</si>
  <si>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</si>
  <si>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</si>
  <si>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</si>
  <si>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</si>
  <si>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</si>
  <si>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</si>
  <si>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</si>
  <si>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</si>
  <si>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</si>
  <si>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</si>
  <si>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</si>
  <si>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</si>
  <si>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</si>
  <si>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</si>
  <si>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</si>
  <si>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</si>
  <si>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</si>
  <si>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</si>
  <si>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</si>
  <si>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</si>
  <si>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</si>
  <si>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</si>
  <si>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</si>
  <si>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</si>
  <si>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</si>
  <si>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</si>
  <si>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</si>
  <si>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</si>
  <si>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</si>
  <si>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</si>
  <si>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</si>
  <si>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</si>
  <si>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</si>
  <si>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</si>
  <si>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</si>
  <si>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</si>
  <si>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</si>
  <si>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</si>
  <si>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</si>
  <si>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</si>
  <si>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</si>
  <si>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</si>
  <si>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</si>
  <si>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</si>
  <si>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</si>
  <si>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</si>
  <si>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</si>
  <si>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</si>
  <si>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</si>
  <si>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</si>
  <si>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</si>
  <si>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</si>
  <si>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</si>
  <si>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</si>
  <si>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</si>
  <si>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</si>
  <si>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</si>
  <si>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</si>
  <si>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</si>
  <si>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</si>
  <si>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</si>
  <si>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</si>
  <si>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</si>
  <si>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</si>
  <si>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</si>
  <si>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</si>
  <si>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</si>
  <si>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</si>
  <si>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</si>
  <si>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</si>
  <si>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</si>
  <si>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</si>
  <si>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</si>
  <si>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</si>
  <si>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</si>
  <si>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</si>
  <si>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</si>
  <si>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</si>
  <si>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</si>
  <si>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</si>
  <si>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</si>
  <si>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</si>
  <si>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</si>
  <si>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</si>
  <si>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</si>
  <si>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</si>
  <si>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</si>
  <si>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</si>
  <si>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</si>
  <si>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</si>
  <si>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</si>
  <si>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</si>
  <si>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</si>
  <si>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</si>
  <si>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</si>
  <si>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</si>
  <si>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</si>
  <si>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</si>
  <si>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</si>
  <si>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</si>
  <si>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</si>
  <si>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</si>
  <si>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</si>
  <si>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</si>
  <si>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</si>
  <si>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</si>
  <si>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</si>
  <si>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</si>
  <si>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</si>
  <si>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</si>
  <si>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</si>
  <si>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</si>
  <si>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</si>
  <si>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</si>
  <si>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</si>
  <si>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</si>
  <si>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</si>
  <si>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</si>
  <si>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</si>
  <si>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</si>
  <si>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</si>
  <si>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</si>
  <si>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</si>
  <si>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</si>
  <si>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</si>
  <si>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</si>
  <si>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</si>
  <si>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</si>
  <si>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</si>
  <si>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</si>
  <si>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</si>
  <si>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</si>
  <si>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</si>
  <si>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</si>
  <si>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</si>
  <si>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</si>
  <si>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</si>
  <si>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</si>
  <si>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</si>
  <si>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</si>
  <si>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</si>
  <si>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</si>
  <si>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</si>
  <si>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</si>
  <si>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</si>
  <si>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</si>
  <si>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</si>
  <si>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</si>
  <si>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</si>
  <si>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</si>
  <si>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</si>
  <si>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</si>
  <si>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</si>
  <si>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</si>
  <si>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</si>
  <si>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</si>
  <si>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</si>
  <si>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</si>
  <si>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</si>
  <si>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</si>
  <si>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</si>
  <si>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</si>
  <si>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</si>
  <si>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</si>
  <si>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</si>
  <si>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</si>
  <si>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</si>
  <si>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</si>
  <si>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</si>
  <si>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</si>
  <si>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</si>
  <si>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</si>
  <si>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</si>
  <si>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</si>
  <si>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</si>
  <si>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</si>
  <si>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</si>
  <si>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</si>
  <si>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</si>
  <si>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</si>
  <si>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</si>
  <si>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</si>
  <si>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</si>
  <si>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</si>
  <si>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</si>
  <si>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</si>
  <si>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</si>
  <si>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</si>
  <si>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</si>
  <si>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</si>
  <si>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</si>
  <si>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</si>
  <si>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</si>
  <si>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</si>
  <si>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</si>
  <si>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</si>
  <si>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</si>
  <si>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</si>
  <si>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</si>
  <si>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</si>
  <si>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</si>
  <si>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</si>
  <si>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</si>
  <si>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</si>
  <si>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</si>
  <si>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</si>
  <si>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</si>
  <si>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</si>
  <si>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</si>
  <si>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</si>
  <si>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</si>
  <si>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</si>
  <si>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</si>
  <si>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</si>
  <si>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</si>
  <si>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</si>
  <si>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</si>
  <si>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</si>
  <si>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</si>
  <si>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</si>
  <si>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</si>
  <si>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</si>
  <si>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</si>
  <si>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</si>
  <si>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</si>
  <si>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</si>
  <si>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</si>
  <si>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</si>
  <si>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</si>
  <si>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</si>
  <si>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</si>
  <si>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</si>
  <si>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</si>
  <si>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</si>
  <si>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</si>
  <si>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</si>
  <si>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</si>
  <si>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</si>
  <si>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</si>
  <si>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</si>
  <si>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</si>
  <si>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</si>
  <si>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</si>
  <si>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</si>
  <si>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</si>
  <si>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</si>
  <si>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</si>
  <si>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</si>
  <si>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</si>
  <si>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</si>
  <si>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</si>
  <si>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</si>
  <si>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</si>
  <si>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</si>
  <si>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</si>
  <si>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</si>
  <si>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</si>
  <si>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</si>
  <si>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</si>
  <si>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</si>
  <si>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</si>
  <si>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</si>
  <si>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</si>
  <si>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</si>
  <si>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</si>
  <si>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</si>
  <si>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</si>
  <si>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</si>
  <si>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</si>
  <si>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</si>
  <si>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</si>
  <si>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</si>
  <si>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</si>
  <si>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</si>
  <si>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</si>
  <si>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</si>
  <si>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</si>
  <si>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</si>
  <si>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</si>
  <si>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</si>
  <si>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</si>
  <si>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</si>
  <si>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</si>
  <si>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</si>
  <si>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</si>
  <si>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</si>
  <si>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</si>
  <si>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</si>
  <si>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</si>
  <si>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</si>
  <si>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</si>
  <si>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</si>
  <si>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</si>
  <si>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</si>
  <si>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</si>
  <si>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</si>
  <si>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</si>
  <si>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</si>
  <si>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</si>
  <si>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</si>
  <si>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</si>
  <si>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</si>
  <si>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</si>
  <si>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</si>
  <si>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</si>
  <si>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</si>
  <si>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</si>
  <si>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</si>
  <si>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</si>
  <si>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</si>
  <si>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</si>
  <si>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</si>
  <si>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</si>
  <si>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</si>
  <si>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</si>
  <si>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</si>
  <si>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</si>
  <si>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</si>
  <si>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</si>
  <si>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</si>
  <si>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</si>
  <si>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</si>
  <si>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</si>
  <si>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</si>
  <si>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</si>
  <si>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</si>
  <si>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</si>
  <si>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</si>
  <si>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</si>
  <si>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</si>
  <si>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</si>
  <si>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</si>
  <si>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</si>
  <si>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</si>
  <si>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</si>
  <si>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</si>
  <si>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</si>
  <si>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</si>
  <si>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</si>
  <si>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</si>
  <si>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</si>
  <si>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</si>
  <si>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</si>
  <si>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</si>
  <si>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</si>
  <si>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</si>
  <si>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</si>
  <si>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</si>
  <si>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</si>
  <si>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</si>
  <si>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</si>
  <si>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</si>
  <si>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</si>
  <si>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</si>
  <si>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</si>
  <si>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</si>
  <si>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</si>
  <si>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</si>
  <si>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</si>
  <si>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</si>
  <si>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</si>
  <si>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</si>
  <si>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</si>
  <si>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</si>
  <si>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</si>
  <si>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</si>
  <si>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</si>
  <si>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</si>
  <si>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</si>
  <si>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</si>
  <si>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</si>
  <si>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</si>
  <si>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</si>
  <si>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</si>
  <si>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</si>
  <si>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</si>
  <si>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</si>
  <si>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</si>
  <si>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</si>
  <si>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</si>
  <si>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</si>
  <si>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</si>
  <si>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</si>
  <si>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</si>
  <si>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</si>
  <si>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</si>
  <si>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</si>
  <si>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</si>
  <si>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</si>
  <si>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</si>
  <si>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</si>
  <si>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</si>
  <si>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</si>
  <si>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</si>
  <si>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</si>
  <si>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</si>
  <si>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</si>
  <si>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</si>
  <si>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</si>
  <si>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</si>
  <si>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</si>
  <si>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</si>
  <si>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</si>
  <si>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</si>
  <si>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</si>
  <si>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</si>
  <si>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</si>
  <si>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</si>
  <si>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</si>
  <si>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</si>
  <si>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</si>
  <si>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</si>
  <si>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</si>
  <si>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</si>
  <si>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</si>
  <si>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</si>
  <si>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</si>
  <si>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</si>
  <si>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</si>
  <si>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</si>
  <si>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</si>
  <si>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</si>
  <si>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</si>
  <si>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</si>
  <si>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</si>
  <si>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</si>
  <si>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</si>
  <si>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</si>
  <si>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</si>
  <si>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</si>
  <si>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</si>
  <si>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</si>
  <si>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</si>
  <si>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</si>
  <si>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</si>
  <si>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</si>
  <si>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</si>
  <si>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</si>
  <si>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</si>
  <si>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</si>
  <si>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</si>
  <si>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</si>
  <si>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</si>
  <si>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</si>
  <si>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</si>
  <si>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</si>
  <si>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</si>
  <si>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</si>
  <si>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</si>
  <si>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</si>
  <si>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</si>
  <si>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</si>
  <si>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</si>
  <si>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</si>
  <si>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</si>
  <si>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</si>
  <si>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</si>
  <si>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</si>
  <si>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</si>
  <si>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</si>
  <si>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</si>
  <si>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</si>
  <si>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</si>
  <si>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</si>
  <si>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</si>
  <si>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</si>
  <si>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</si>
  <si>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</si>
  <si>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</si>
  <si>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</si>
  <si>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</si>
  <si>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</si>
  <si>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</si>
  <si>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</si>
  <si>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</si>
  <si>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</si>
  <si>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</si>
  <si>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</si>
  <si>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</si>
  <si>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</si>
  <si>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</si>
  <si>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</si>
  <si>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</si>
  <si>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</si>
  <si>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</si>
  <si>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</si>
  <si>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</si>
  <si>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</si>
  <si>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</si>
  <si>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</si>
  <si>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</si>
  <si>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</si>
  <si>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</si>
  <si>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</si>
  <si>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</si>
  <si>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</si>
  <si>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</si>
  <si>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</si>
  <si>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</si>
  <si>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</si>
  <si>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</si>
  <si>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</si>
  <si>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</si>
  <si>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</si>
  <si>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</si>
  <si>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</si>
  <si>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</si>
  <si>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</si>
  <si>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</si>
  <si>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</si>
  <si>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</si>
  <si>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</si>
  <si>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</si>
  <si>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</si>
  <si>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</si>
  <si>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</si>
  <si>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</si>
  <si>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</si>
  <si>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</si>
  <si>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</si>
  <si>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</si>
  <si>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</si>
  <si>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</si>
  <si>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</si>
  <si>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</si>
  <si>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</si>
  <si>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</si>
  <si>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</si>
  <si>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</si>
  <si>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</si>
  <si>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</si>
  <si>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</si>
  <si>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</si>
  <si>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</si>
  <si>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</si>
  <si>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</si>
  <si>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</si>
  <si>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</si>
  <si>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</si>
  <si>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</si>
  <si>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</si>
  <si>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</si>
  <si>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</si>
  <si>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</si>
  <si>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</si>
  <si>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</si>
  <si>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</si>
  <si>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</si>
  <si>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</si>
  <si>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</si>
  <si>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</si>
  <si>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</si>
  <si>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</si>
  <si>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</si>
  <si>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</si>
  <si>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</si>
  <si>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</si>
  <si>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</si>
  <si>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</si>
  <si>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</si>
  <si>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</si>
  <si>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</si>
  <si>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</si>
  <si>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</si>
  <si>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</si>
  <si>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</si>
  <si>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</si>
  <si>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</si>
  <si>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</si>
  <si>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</si>
  <si>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</si>
  <si>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</si>
  <si>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</si>
  <si>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</si>
  <si>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</si>
  <si>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</si>
  <si>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</si>
  <si>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</si>
  <si>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</si>
  <si>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</si>
  <si>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</si>
  <si>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</si>
  <si>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</si>
  <si>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</si>
  <si>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</si>
  <si>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</si>
  <si>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</si>
  <si>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</si>
  <si>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</si>
  <si>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</si>
  <si>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</si>
  <si>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</si>
  <si>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</si>
  <si>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</si>
  <si>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</si>
  <si>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</si>
  <si>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</si>
  <si>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</si>
  <si>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</si>
  <si>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</si>
  <si>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</si>
  <si>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</si>
  <si>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</si>
  <si>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</si>
  <si>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</si>
  <si>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</si>
  <si>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</si>
  <si>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</si>
  <si>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</si>
  <si>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</si>
  <si>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</si>
  <si>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</si>
  <si>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</si>
  <si>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</si>
  <si>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</si>
  <si>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</si>
  <si>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</si>
  <si>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</si>
  <si>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</si>
  <si>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</si>
  <si>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</si>
  <si>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</si>
  <si>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</si>
  <si>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</si>
  <si>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</si>
  <si>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</si>
  <si>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</si>
  <si>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</si>
  <si>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</si>
  <si>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</si>
  <si>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</si>
  <si>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</si>
  <si>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</si>
  <si>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</si>
  <si>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</si>
  <si>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</si>
  <si>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</si>
  <si>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</si>
  <si>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</si>
  <si>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</si>
  <si>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</si>
  <si>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</si>
  <si>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</si>
  <si>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</si>
  <si>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</si>
  <si>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</si>
  <si>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</si>
  <si>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</si>
  <si>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</si>
  <si>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</si>
  <si>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</si>
  <si>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</si>
  <si>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</si>
  <si>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</si>
  <si>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</si>
  <si>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</si>
  <si>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</si>
  <si>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</si>
  <si>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</si>
  <si>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</si>
  <si>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</si>
  <si>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</si>
  <si>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</si>
  <si>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</si>
  <si>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</si>
  <si>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</si>
  <si>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</si>
  <si>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</si>
  <si>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</si>
  <si>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</si>
  <si>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</si>
  <si>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</si>
  <si>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</si>
  <si>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</si>
  <si>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</si>
  <si>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</si>
  <si>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</si>
  <si>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</si>
  <si>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</si>
  <si>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</si>
  <si>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</si>
  <si>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</si>
  <si>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</si>
  <si>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</si>
  <si>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</si>
  <si>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</si>
  <si>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</si>
  <si>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</si>
  <si>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</si>
  <si>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</si>
  <si>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</si>
  <si>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</si>
  <si>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</si>
  <si>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</si>
  <si>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</si>
  <si>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</si>
  <si>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</si>
  <si>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</si>
  <si>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</si>
  <si>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</si>
  <si>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</si>
  <si>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</si>
  <si>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</si>
  <si>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</si>
  <si>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</si>
  <si>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</si>
  <si>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</si>
  <si>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</si>
  <si>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</si>
  <si>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</si>
  <si>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</si>
  <si>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</si>
  <si>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</si>
  <si>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</si>
  <si>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</si>
  <si>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</si>
  <si>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</si>
  <si>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</si>
  <si>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</si>
  <si>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</si>
  <si>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</si>
  <si>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</si>
  <si>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</si>
  <si>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</si>
  <si>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</si>
  <si>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</si>
  <si>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</si>
  <si>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</si>
  <si>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</si>
  <si>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</si>
  <si>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</si>
  <si>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</si>
  <si>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</si>
  <si>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</si>
  <si>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</si>
  <si>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</si>
  <si>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</si>
  <si>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</si>
  <si>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</si>
  <si>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</si>
  <si>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</si>
  <si>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</si>
  <si>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</si>
  <si>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</si>
  <si>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</si>
  <si>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</si>
  <si>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</si>
  <si>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</si>
  <si>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</si>
  <si>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</si>
  <si>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</si>
  <si>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</si>
  <si>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</si>
  <si>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</si>
  <si>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</si>
  <si>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</si>
  <si>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</si>
  <si>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</si>
  <si>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</si>
  <si>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</si>
  <si>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</si>
  <si>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</si>
  <si>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</si>
  <si>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</si>
  <si>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</si>
  <si>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</si>
  <si>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</si>
  <si>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</si>
  <si>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</si>
  <si>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</si>
  <si>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</si>
  <si>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</si>
  <si>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</si>
  <si>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</si>
  <si>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</si>
  <si>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</si>
  <si>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</si>
  <si>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</si>
  <si>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</si>
  <si>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</si>
  <si>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</si>
  <si>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</si>
  <si>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</si>
  <si>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</si>
  <si>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</si>
  <si>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</si>
  <si>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</si>
  <si>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</si>
  <si>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</si>
  <si>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</si>
  <si>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</si>
  <si>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</si>
  <si>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</si>
  <si>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</si>
  <si>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</si>
  <si>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</si>
  <si>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</si>
  <si>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</si>
  <si>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</si>
  <si>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</si>
  <si>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</si>
  <si>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</si>
  <si>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</si>
  <si>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</si>
  <si>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</si>
  <si>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</si>
  <si>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</si>
  <si>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</si>
  <si>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</si>
  <si>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</si>
  <si>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</si>
  <si>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</si>
  <si>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</si>
  <si>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</si>
  <si>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</si>
  <si>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</si>
  <si>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</si>
  <si>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</si>
  <si>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</si>
  <si>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</si>
  <si>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</si>
  <si>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</si>
  <si>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</si>
  <si>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</si>
  <si>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</si>
  <si>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</si>
  <si>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</si>
  <si>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</si>
  <si>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</si>
  <si>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</si>
  <si>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</si>
  <si>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</si>
  <si>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</si>
  <si>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</si>
  <si>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</si>
  <si>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</si>
  <si>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</si>
  <si>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</si>
  <si>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</si>
  <si>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</si>
  <si>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</si>
  <si>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</si>
  <si>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</si>
  <si>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</si>
  <si>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</si>
  <si>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</si>
  <si>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</si>
  <si>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</si>
  <si>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</si>
  <si>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</si>
  <si>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</si>
  <si>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</si>
  <si>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</si>
  <si>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</si>
  <si>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</si>
  <si>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</si>
  <si>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</si>
  <si>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</si>
  <si>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</si>
  <si>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</si>
  <si>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</si>
  <si>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</si>
  <si>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</si>
  <si>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</si>
  <si>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</si>
  <si>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</si>
  <si>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</si>
  <si>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</si>
  <si>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</si>
  <si>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</si>
  <si>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</si>
  <si>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</si>
  <si>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</si>
  <si>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</si>
  <si>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</si>
  <si>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</si>
  <si>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</si>
  <si>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</si>
  <si>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</si>
  <si>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</si>
  <si>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</si>
  <si>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</si>
  <si>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</si>
  <si>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</si>
  <si>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</si>
  <si>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</si>
  <si>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</si>
  <si>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</si>
  <si>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</si>
  <si>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</si>
  <si>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</si>
  <si>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</si>
  <si>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</si>
  <si>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</si>
  <si>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</si>
  <si>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</si>
  <si>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</si>
  <si>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</si>
  <si>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</si>
  <si>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</si>
  <si>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</si>
  <si>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</si>
  <si>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</si>
  <si>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</si>
  <si>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</si>
  <si>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</si>
  <si>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</si>
  <si>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</si>
  <si>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</si>
  <si>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</si>
  <si>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</si>
  <si>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</si>
  <si>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</si>
  <si>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</si>
  <si>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</si>
  <si>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</si>
  <si>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</si>
  <si>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</si>
  <si>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</si>
  <si>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</si>
  <si>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</si>
  <si>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</si>
  <si>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</si>
  <si>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</si>
  <si>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</si>
  <si>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</si>
  <si>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</si>
  <si>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</si>
  <si>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</si>
  <si>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</si>
  <si>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</si>
  <si>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</si>
  <si>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</si>
  <si>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</si>
  <si>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</si>
  <si>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</si>
  <si>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</si>
  <si>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</si>
  <si>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</si>
  <si>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</si>
  <si>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</si>
  <si>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</si>
  <si>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</si>
  <si>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</si>
  <si>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</si>
  <si>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</si>
  <si>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</si>
  <si>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</si>
  <si>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</si>
  <si>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</si>
  <si>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</si>
  <si>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</si>
  <si>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</si>
  <si>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</si>
  <si>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</si>
  <si>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</si>
  <si>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</si>
  <si>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</si>
  <si>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</si>
  <si>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</si>
  <si>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</si>
  <si>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</si>
  <si>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</si>
  <si>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</si>
  <si>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</si>
  <si>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</si>
  <si>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</si>
  <si>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</si>
  <si>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</si>
  <si>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</si>
  <si>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</si>
  <si>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</si>
  <si>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</si>
  <si>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</si>
  <si>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</si>
  <si>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</si>
  <si>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</si>
  <si>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</si>
  <si>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</si>
  <si>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</si>
  <si>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</si>
  <si>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</si>
  <si>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</si>
  <si>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</si>
  <si>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</si>
  <si>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</si>
  <si>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</si>
  <si>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</si>
  <si>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</si>
  <si>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</si>
  <si>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</si>
  <si>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</si>
  <si>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</si>
  <si>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</si>
  <si>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</si>
  <si>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</si>
  <si>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</si>
  <si>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</si>
  <si>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</si>
  <si>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</si>
  <si>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</si>
  <si>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</si>
  <si>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</si>
  <si>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</si>
  <si>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</si>
  <si>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</si>
  <si>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</si>
  <si>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</si>
  <si>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</si>
  <si>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</si>
  <si>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</si>
  <si>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</si>
  <si>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</si>
  <si>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</si>
  <si>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</si>
  <si>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</si>
  <si>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</si>
  <si>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</si>
  <si>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</si>
  <si>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</si>
  <si>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</si>
  <si>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</si>
  <si>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</si>
  <si>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</si>
  <si>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</si>
  <si>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</si>
  <si>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</si>
  <si>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</si>
  <si>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</si>
  <si>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</si>
  <si>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</si>
  <si>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</si>
  <si>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</si>
  <si>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</si>
  <si>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</si>
  <si>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</si>
  <si>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</si>
  <si>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</si>
  <si>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</si>
  <si>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</si>
  <si>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</si>
  <si>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</si>
  <si>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</si>
  <si>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</si>
  <si>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</si>
  <si>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</si>
  <si>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</si>
  <si>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</si>
  <si>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</si>
  <si>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</si>
  <si>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</si>
  <si>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</si>
  <si>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</si>
  <si>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</si>
  <si>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</si>
  <si>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</si>
  <si>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</si>
  <si>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</si>
  <si>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</si>
  <si>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</si>
  <si>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</si>
  <si>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</si>
  <si>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</si>
  <si>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</si>
  <si>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</si>
  <si>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</si>
  <si>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</si>
  <si>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</si>
  <si>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</si>
  <si>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</si>
  <si>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</si>
  <si>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</si>
  <si>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</si>
  <si>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</si>
  <si>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</si>
  <si>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</si>
  <si>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</si>
  <si>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</si>
  <si>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</si>
  <si>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</si>
  <si>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</si>
  <si>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</si>
  <si>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</si>
  <si>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</si>
  <si>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</si>
  <si>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</si>
  <si>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</si>
  <si>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</si>
  <si>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</si>
  <si>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</si>
  <si>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</si>
  <si>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</si>
  <si>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</si>
  <si>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</si>
  <si>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</si>
  <si>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</si>
  <si>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</si>
  <si>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</si>
  <si>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</si>
  <si>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</si>
  <si>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</si>
  <si>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</si>
  <si>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</si>
  <si>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</si>
  <si>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</si>
  <si>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</si>
  <si>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</si>
  <si>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</si>
  <si>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</si>
  <si>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</si>
  <si>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</si>
  <si>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</si>
  <si>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</si>
  <si>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</si>
  <si>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</si>
  <si>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</si>
  <si>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</si>
  <si>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</si>
  <si>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</si>
  <si>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</si>
  <si>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</si>
  <si>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</si>
  <si>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</si>
  <si>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</si>
  <si>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</si>
  <si>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</si>
  <si>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</si>
  <si>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</si>
  <si>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</si>
  <si>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</si>
  <si>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</si>
  <si>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</si>
  <si>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</si>
  <si>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</si>
  <si>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</si>
  <si>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</si>
  <si>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</si>
  <si>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</si>
  <si>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</si>
  <si>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</si>
  <si>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</si>
  <si>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</si>
  <si>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</si>
  <si>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</si>
  <si>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</si>
  <si>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</si>
  <si>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</si>
  <si>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</si>
  <si>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</si>
  <si>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</si>
  <si>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</si>
  <si>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</si>
  <si>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</si>
  <si>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</si>
  <si>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</si>
  <si>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</si>
  <si>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</si>
  <si>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</si>
  <si>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</si>
  <si>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</si>
  <si>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</si>
  <si>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</si>
  <si>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</si>
  <si>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</si>
  <si>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</si>
  <si>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</si>
  <si>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</si>
  <si>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</si>
  <si>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</si>
  <si>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</si>
  <si>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</si>
  <si>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</si>
  <si>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</si>
  <si>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</si>
  <si>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</si>
  <si>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</si>
  <si>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</si>
  <si>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</si>
  <si>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</si>
  <si>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</si>
  <si>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</si>
  <si>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</si>
  <si>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</si>
  <si>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</si>
  <si>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</si>
  <si>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</si>
  <si>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</si>
  <si>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</si>
  <si>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</si>
  <si>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</si>
  <si>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</si>
  <si>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</si>
  <si>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</si>
  <si>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</si>
  <si>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</si>
  <si>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</si>
  <si>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</si>
  <si>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</si>
  <si>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</si>
  <si>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</si>
  <si>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</si>
  <si>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</si>
  <si>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</si>
  <si>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</si>
  <si>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</si>
  <si>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</si>
  <si>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</si>
  <si>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</si>
  <si>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</si>
  <si>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</si>
  <si>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</si>
  <si>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</si>
  <si>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</si>
  <si>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</si>
  <si>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</si>
  <si>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</si>
  <si>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</si>
  <si>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</si>
  <si>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</si>
  <si>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</si>
  <si>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</si>
  <si>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</si>
  <si>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</si>
  <si>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</si>
  <si>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</si>
  <si>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</si>
  <si>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</si>
  <si>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</si>
  <si>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</si>
  <si>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</si>
  <si>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</si>
  <si>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</si>
  <si>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</si>
  <si>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</si>
  <si>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</si>
  <si>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</si>
  <si>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</si>
  <si>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</si>
  <si>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</si>
  <si>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</si>
  <si>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</si>
  <si>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</si>
  <si>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</si>
  <si>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</si>
  <si>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</si>
  <si>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</si>
  <si>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</si>
  <si>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</si>
  <si>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</si>
  <si>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</si>
  <si>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</si>
  <si>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</si>
  <si>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</si>
  <si>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</si>
  <si>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</si>
  <si>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</si>
  <si>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</si>
  <si>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</si>
  <si>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</si>
  <si>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</si>
  <si>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</si>
  <si>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</si>
  <si>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</si>
  <si>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</si>
  <si>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</si>
  <si>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</si>
  <si>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</si>
  <si>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</si>
  <si>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</si>
  <si>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</si>
  <si>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</si>
  <si>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</si>
  <si>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</si>
  <si>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</si>
  <si>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</si>
  <si>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</si>
  <si>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</si>
  <si>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</si>
  <si>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</si>
  <si>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</si>
  <si>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</si>
  <si>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</si>
  <si>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</si>
  <si>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</si>
  <si>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</si>
  <si>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</si>
  <si>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</si>
  <si>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</si>
  <si>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</si>
  <si>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</si>
  <si>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</si>
  <si>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</si>
  <si>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</si>
  <si>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</si>
  <si>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</si>
  <si>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</si>
  <si>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</si>
  <si>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</si>
  <si>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</si>
  <si>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</si>
  <si>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</si>
  <si>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</si>
  <si>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</si>
  <si>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</si>
  <si>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</si>
  <si>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</si>
  <si>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</si>
  <si>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</si>
  <si>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</si>
  <si>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</si>
  <si>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</si>
  <si>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</si>
  <si>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</si>
  <si>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</si>
  <si>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</si>
  <si>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</si>
  <si>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</si>
  <si>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</si>
  <si>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</si>
  <si>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</si>
  <si>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</si>
  <si>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</si>
  <si>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</si>
  <si>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</si>
  <si>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</si>
  <si>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</si>
  <si>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</si>
  <si>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</si>
  <si>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</si>
  <si>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</si>
  <si>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</si>
  <si>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</si>
  <si>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</si>
  <si>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</si>
  <si>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</si>
  <si>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</si>
  <si>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</si>
  <si>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</si>
  <si>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</si>
  <si>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</si>
  <si>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</si>
  <si>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</si>
  <si>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</si>
  <si>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</si>
  <si>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</si>
  <si>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</si>
  <si>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</si>
  <si>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</si>
  <si>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</si>
  <si>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</si>
  <si>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</si>
  <si>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</si>
  <si>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</si>
  <si>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</si>
  <si>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</si>
  <si>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</si>
  <si>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</si>
  <si>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</si>
  <si>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</si>
  <si>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</si>
  <si>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</si>
  <si>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</si>
  <si>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</si>
  <si>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</si>
  <si>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</si>
  <si>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</si>
  <si>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</si>
  <si>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</si>
  <si>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</si>
  <si>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</si>
  <si>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</si>
  <si>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</si>
  <si>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</si>
  <si>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</si>
  <si>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</si>
  <si>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</si>
  <si>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</si>
  <si>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</si>
  <si>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</si>
  <si>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</si>
  <si>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</si>
  <si>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</si>
  <si>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</si>
  <si>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</si>
  <si>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</si>
  <si>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</si>
  <si>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</si>
  <si>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</si>
  <si>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</si>
  <si>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</si>
  <si>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</si>
  <si>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</si>
  <si>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</si>
  <si>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</si>
  <si>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</si>
  <si>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</si>
  <si>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</si>
  <si>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</si>
  <si>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</si>
  <si>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</si>
  <si>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</si>
  <si>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</si>
  <si>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</si>
  <si>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</si>
  <si>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</si>
  <si>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</si>
  <si>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</si>
  <si>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</si>
  <si>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</si>
  <si>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</si>
  <si>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</si>
  <si>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</si>
  <si>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</si>
  <si>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</si>
  <si>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</si>
  <si>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</si>
  <si>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</si>
  <si>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</si>
  <si>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</si>
  <si>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</si>
  <si>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</si>
  <si>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</si>
  <si>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</si>
  <si>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</si>
  <si>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</si>
  <si>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</si>
  <si>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</si>
  <si>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</si>
  <si>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</si>
  <si>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</si>
  <si>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</si>
  <si>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</si>
  <si>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</si>
  <si>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</si>
  <si>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</si>
  <si>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</si>
  <si>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</si>
  <si>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</si>
  <si>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</si>
  <si>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</si>
  <si>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</si>
  <si>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</si>
  <si>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</si>
  <si>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</si>
  <si>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</si>
  <si>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</si>
  <si>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</si>
  <si>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</si>
  <si>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</si>
  <si>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</si>
  <si>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</si>
  <si>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</si>
  <si>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</si>
  <si>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</si>
  <si>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</si>
  <si>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</si>
  <si>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</si>
  <si>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</si>
  <si>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</si>
  <si>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</si>
  <si>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</si>
  <si>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</si>
  <si>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</si>
  <si>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</si>
  <si>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</si>
  <si>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</si>
  <si>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</si>
  <si>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</si>
  <si>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</si>
  <si>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</si>
  <si>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</si>
  <si>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</si>
  <si>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</si>
  <si>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</si>
  <si>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</si>
  <si>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</si>
  <si>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</si>
  <si>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</si>
  <si>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</si>
  <si>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</si>
  <si>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</si>
  <si>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</si>
  <si>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</si>
  <si>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</si>
  <si>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</si>
  <si>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</si>
  <si>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</si>
  <si>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</si>
  <si>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</si>
  <si>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</si>
  <si>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</si>
  <si>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</si>
  <si>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</si>
  <si>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</si>
  <si>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</si>
  <si>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</si>
  <si>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</si>
  <si>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</si>
  <si>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</si>
  <si>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</si>
  <si>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</si>
  <si>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</si>
  <si>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</si>
  <si>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</si>
  <si>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</si>
  <si>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</si>
  <si>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</si>
  <si>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</si>
  <si>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</si>
  <si>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</si>
  <si>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</si>
  <si>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</si>
  <si>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</si>
  <si>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</si>
  <si>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</si>
  <si>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</si>
  <si>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</si>
  <si>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</si>
  <si>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</si>
  <si>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</si>
  <si>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</si>
  <si>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</si>
  <si>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</si>
  <si>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</si>
  <si>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</si>
  <si>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</si>
  <si>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</si>
  <si>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</si>
  <si>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</si>
  <si>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</si>
  <si>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</si>
  <si>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</si>
  <si>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</si>
  <si>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</si>
  <si>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</si>
  <si>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</si>
  <si>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</si>
  <si>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</si>
  <si>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</si>
  <si>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</si>
  <si>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</si>
  <si>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</si>
  <si>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</si>
  <si>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</si>
  <si>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</si>
  <si>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</si>
  <si>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</si>
  <si>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</si>
  <si>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</si>
  <si>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</si>
  <si>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</si>
  <si>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</si>
  <si>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</si>
  <si>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</si>
  <si>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</si>
  <si>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</si>
  <si>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</si>
  <si>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</si>
  <si>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</si>
  <si>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</si>
  <si>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</si>
  <si>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</si>
  <si>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</si>
  <si>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</si>
  <si>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</si>
  <si>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</si>
  <si>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</si>
  <si>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</si>
  <si>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</si>
  <si>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</si>
  <si>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</si>
  <si>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</si>
  <si>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</si>
  <si>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</si>
  <si>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</si>
  <si>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</si>
  <si>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</si>
  <si>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</si>
  <si>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</si>
  <si>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</si>
  <si>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</si>
  <si>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</si>
  <si>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</si>
  <si>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</si>
  <si>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</si>
  <si>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</si>
  <si>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</si>
  <si>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</si>
  <si>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</si>
  <si>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</si>
  <si>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</si>
  <si>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</si>
  <si>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</si>
  <si>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</si>
  <si>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</si>
  <si>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</si>
  <si>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</si>
  <si>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</si>
  <si>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</si>
  <si>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</si>
  <si>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</si>
  <si>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</si>
  <si>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</si>
  <si>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</si>
  <si>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</si>
  <si>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</si>
  <si>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</si>
  <si>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</si>
  <si>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</si>
  <si>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</si>
  <si>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</si>
  <si>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</si>
  <si>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</si>
  <si>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</si>
  <si>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</si>
  <si>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</si>
  <si>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</si>
  <si>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</si>
  <si>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</si>
  <si>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</si>
  <si>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</si>
  <si>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</si>
  <si>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</si>
  <si>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</si>
  <si>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</si>
  <si>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</si>
  <si>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</si>
  <si>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</si>
  <si>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</si>
  <si>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</si>
  <si>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</si>
  <si>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</si>
  <si>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</si>
  <si>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</si>
  <si>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</si>
  <si>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</si>
  <si>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</si>
  <si>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</si>
  <si>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</si>
  <si>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</si>
  <si>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</si>
  <si>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</si>
  <si>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</si>
  <si>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</si>
  <si>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</si>
  <si>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</si>
  <si>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</si>
  <si>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</si>
  <si>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</si>
  <si>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</si>
  <si>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</si>
  <si>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</si>
  <si>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</si>
  <si>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</si>
  <si>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</si>
  <si>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</si>
  <si>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</si>
  <si>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</si>
  <si>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</si>
  <si>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</si>
  <si>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</si>
  <si>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</si>
  <si>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</si>
  <si>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</si>
  <si>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</si>
  <si>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</si>
  <si>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</si>
  <si>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</si>
  <si>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</si>
  <si>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</si>
  <si>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</si>
  <si>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</si>
  <si>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</si>
  <si>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</si>
  <si>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</si>
  <si>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</si>
  <si>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</si>
  <si>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</si>
  <si>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</si>
  <si>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</si>
  <si>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</si>
  <si>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</si>
  <si>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</si>
  <si>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</si>
  <si>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</si>
  <si>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</si>
  <si>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</si>
  <si>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</si>
  <si>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</si>
  <si>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</si>
  <si>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</si>
  <si>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</si>
  <si>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</si>
  <si>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</si>
  <si>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</si>
  <si>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</si>
  <si>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</si>
  <si>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</si>
  <si>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</si>
  <si>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</si>
  <si>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</si>
  <si>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</si>
  <si>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</si>
  <si>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</si>
  <si>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</si>
  <si>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</si>
  <si>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</si>
  <si>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</si>
  <si>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</si>
  <si>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</si>
  <si>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</si>
  <si>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</si>
  <si>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</si>
  <si>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</si>
  <si>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</si>
  <si>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</si>
  <si>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</si>
  <si>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</si>
  <si>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</si>
  <si>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</si>
  <si>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</si>
  <si>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</si>
  <si>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</si>
  <si>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</si>
  <si>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</si>
  <si>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</si>
  <si>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</si>
  <si>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</si>
  <si>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</si>
  <si>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</si>
  <si>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</si>
  <si>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</si>
  <si>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</si>
  <si>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</si>
  <si>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</si>
  <si>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</si>
  <si>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</si>
  <si>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</si>
  <si>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</si>
  <si>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</si>
  <si>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</si>
  <si>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</si>
  <si>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</si>
  <si>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</si>
  <si>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</si>
  <si>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</si>
  <si>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</si>
  <si>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</si>
  <si>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</si>
  <si>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</si>
  <si>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</si>
  <si>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</si>
  <si>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</si>
  <si>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</si>
  <si>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</si>
  <si>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</si>
  <si>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</si>
  <si>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</si>
  <si>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</si>
  <si>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</si>
  <si>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</si>
  <si>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</si>
  <si>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</si>
  <si>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</si>
  <si>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</si>
  <si>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</si>
  <si>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</si>
  <si>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</si>
  <si>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</si>
  <si>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</si>
  <si>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</si>
  <si>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</si>
  <si>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</si>
  <si>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</si>
  <si>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</si>
  <si>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</si>
  <si>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</si>
  <si>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</si>
  <si>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</si>
  <si>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</si>
  <si>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</si>
  <si>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</si>
  <si>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</si>
  <si>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</si>
  <si>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</si>
  <si>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</si>
  <si>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</si>
  <si>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</si>
  <si>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</si>
  <si>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</si>
  <si>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</si>
  <si>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</si>
  <si>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</si>
  <si>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</si>
  <si>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</si>
  <si>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</si>
  <si>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</si>
  <si>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</si>
  <si>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</si>
  <si>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</si>
  <si>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</si>
  <si>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</si>
  <si>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</si>
  <si>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</si>
  <si>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</si>
  <si>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</si>
  <si>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</si>
  <si>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</si>
  <si>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</si>
  <si>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</si>
  <si>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</si>
  <si>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</si>
  <si>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</si>
  <si>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</si>
  <si>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</si>
  <si>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</si>
  <si>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</si>
  <si>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</si>
  <si>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</si>
  <si>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</si>
  <si>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</si>
  <si>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</si>
  <si>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</si>
  <si>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</si>
  <si>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</si>
  <si>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</si>
  <si>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</si>
  <si>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</si>
  <si>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</si>
  <si>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</si>
  <si>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</si>
  <si>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</si>
  <si>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</si>
  <si>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</si>
  <si>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</si>
  <si>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</si>
  <si>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</si>
  <si>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</si>
  <si>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</si>
  <si>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</si>
  <si>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</si>
  <si>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</si>
  <si>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</si>
  <si>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</si>
  <si>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</si>
  <si>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</si>
  <si>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</si>
  <si>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</si>
  <si>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</si>
  <si>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</si>
  <si>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</si>
  <si>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</si>
  <si>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</si>
  <si>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</si>
  <si>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</si>
  <si>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</si>
  <si>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</si>
  <si>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</si>
  <si>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</si>
  <si>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</si>
  <si>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</si>
  <si>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</si>
  <si>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</si>
  <si>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</si>
  <si>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</si>
  <si>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</si>
  <si>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</si>
  <si>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</si>
  <si>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</si>
  <si>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</si>
  <si>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</si>
  <si>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</si>
  <si>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</si>
  <si>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</si>
  <si>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</si>
  <si>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</si>
  <si>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</si>
  <si>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</si>
  <si>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</si>
  <si>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</si>
  <si>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</si>
  <si>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</si>
  <si>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</si>
  <si>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</si>
  <si>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</si>
  <si>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</si>
  <si>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</si>
  <si>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</si>
  <si>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</si>
  <si>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</si>
  <si>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</si>
  <si>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</si>
  <si>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</si>
  <si>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</si>
  <si>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</si>
  <si>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</si>
  <si>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</si>
  <si>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</si>
  <si>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</si>
  <si>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</si>
  <si>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</si>
  <si>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</si>
  <si>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</si>
  <si>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</si>
  <si>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</si>
  <si>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</si>
  <si>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</si>
  <si>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</si>
  <si>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</si>
  <si>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</si>
  <si>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</si>
  <si>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</si>
  <si>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</si>
  <si>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</si>
  <si>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</si>
  <si>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</si>
  <si>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</si>
  <si>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</si>
  <si>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</si>
  <si>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</si>
  <si>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</si>
  <si>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</si>
  <si>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</si>
  <si>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</si>
  <si>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</si>
  <si>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</si>
  <si>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</si>
  <si>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</si>
  <si>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</si>
  <si>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</si>
  <si>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</si>
  <si>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</si>
  <si>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</si>
  <si>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</si>
  <si>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</si>
  <si>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</si>
  <si>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</si>
  <si>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</si>
  <si>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</si>
  <si>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</si>
  <si>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</si>
  <si>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</si>
  <si>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</si>
  <si>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</si>
  <si>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</si>
  <si>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</si>
  <si>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</si>
  <si>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</si>
  <si>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</si>
  <si>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</si>
  <si>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</si>
  <si>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</si>
  <si>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</si>
  <si>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</si>
  <si>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</si>
  <si>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</si>
  <si>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</si>
  <si>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</si>
  <si>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</si>
  <si>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</si>
  <si>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</si>
  <si>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</si>
  <si>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</si>
  <si>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</si>
  <si>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</si>
  <si>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</si>
  <si>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</si>
  <si>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</si>
  <si>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</si>
  <si>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</si>
  <si>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</si>
  <si>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</si>
  <si>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</si>
  <si>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</si>
  <si>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</si>
  <si>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</si>
  <si>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</si>
  <si>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</si>
  <si>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</si>
  <si>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</si>
  <si>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</si>
  <si>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</si>
  <si>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</si>
  <si>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</si>
  <si>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</si>
  <si>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</si>
  <si>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</si>
  <si>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</si>
  <si>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</si>
  <si>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</si>
  <si>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</si>
  <si>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</si>
  <si>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</si>
  <si>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</si>
  <si>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</si>
  <si>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</si>
  <si>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</si>
  <si>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</si>
  <si>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</si>
  <si>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</si>
  <si>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</si>
  <si>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</si>
  <si>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</si>
  <si>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</si>
  <si>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</si>
  <si>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</si>
  <si>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</si>
  <si>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</si>
  <si>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</si>
  <si>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</si>
  <si>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</si>
  <si>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</si>
  <si>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</si>
  <si>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</si>
  <si>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</si>
  <si>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</si>
  <si>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</si>
  <si>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</si>
  <si>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</si>
  <si>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</si>
  <si>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</si>
  <si>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</si>
  <si>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</si>
  <si>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</si>
  <si>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</si>
  <si>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</si>
  <si>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</si>
  <si>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</si>
  <si>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</si>
  <si>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</si>
  <si>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</si>
  <si>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</si>
  <si>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</si>
  <si>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</si>
  <si>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</si>
  <si>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</si>
  <si>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</si>
  <si>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</si>
  <si>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</si>
  <si>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</si>
  <si>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</si>
  <si>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</si>
  <si>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</si>
  <si>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</si>
  <si>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</si>
  <si>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</si>
  <si>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</si>
  <si>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</si>
  <si>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</si>
  <si>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</si>
  <si>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</si>
  <si>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</si>
  <si>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</si>
  <si>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</si>
  <si>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</si>
  <si>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</si>
  <si>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</si>
  <si>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</si>
  <si>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</si>
  <si>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</si>
  <si>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</si>
  <si>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</si>
  <si>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</si>
  <si>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</si>
  <si>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</si>
  <si>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</si>
  <si>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</si>
  <si>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</si>
  <si>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</si>
  <si>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</si>
  <si>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</si>
  <si>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</si>
  <si>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</si>
  <si>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</si>
  <si>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</si>
  <si>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</si>
  <si>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</si>
  <si>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</si>
  <si>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</si>
  <si>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</si>
  <si>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</si>
  <si>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</si>
  <si>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</si>
  <si>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</si>
  <si>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</si>
  <si>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</si>
  <si>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</si>
  <si>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</si>
  <si>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</si>
  <si>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</si>
  <si>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</si>
  <si>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</si>
  <si>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</si>
  <si>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</si>
  <si>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</si>
  <si>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</si>
  <si>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</si>
  <si>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</si>
  <si>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</si>
  <si>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</si>
  <si>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</si>
  <si>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</si>
  <si>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</si>
  <si>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</si>
  <si>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</si>
  <si>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</si>
  <si>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</si>
  <si>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</si>
  <si>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</si>
  <si>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</si>
  <si>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</si>
  <si>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</si>
  <si>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</si>
  <si>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</si>
  <si>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</si>
  <si>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</si>
  <si>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</si>
  <si>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</si>
  <si>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</si>
  <si>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</si>
  <si>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</si>
  <si>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</si>
  <si>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</si>
  <si>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</si>
  <si>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</si>
  <si>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</si>
  <si>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</si>
  <si>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</si>
  <si>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</si>
  <si>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</si>
  <si>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</si>
  <si>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</si>
  <si>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</si>
  <si>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</si>
  <si>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</si>
  <si>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</si>
  <si>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</si>
  <si>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</si>
  <si>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</si>
  <si>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</si>
  <si>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</si>
  <si>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</si>
  <si>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</si>
  <si>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</si>
  <si>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</si>
  <si>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</si>
  <si>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</si>
  <si>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</si>
  <si>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</si>
  <si>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</si>
  <si>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</si>
  <si>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</si>
  <si>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</si>
  <si>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</si>
  <si>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</si>
  <si>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</si>
  <si>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</si>
  <si>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</si>
  <si>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</si>
  <si>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</si>
  <si>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</si>
  <si>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</si>
  <si>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</si>
  <si>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</si>
  <si>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</si>
  <si>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</si>
  <si>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</si>
  <si>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</si>
  <si>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</si>
  <si>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</si>
  <si>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</si>
  <si>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</si>
  <si>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</si>
  <si>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</si>
  <si>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</si>
  <si>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</si>
  <si>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</si>
  <si>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</si>
  <si>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</si>
  <si>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</si>
  <si>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</si>
  <si>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</si>
  <si>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</si>
  <si>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</si>
  <si>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</si>
  <si>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</si>
  <si>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</si>
  <si>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</si>
  <si>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</si>
  <si>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</si>
  <si>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</si>
  <si>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</si>
  <si>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</si>
  <si>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</si>
  <si>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</si>
  <si>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</si>
  <si>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</si>
  <si>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</si>
  <si>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</si>
  <si>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</si>
  <si>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</si>
  <si>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</si>
  <si>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</si>
  <si>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</si>
  <si>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</si>
  <si>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</si>
  <si>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</si>
  <si>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</si>
  <si>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</si>
  <si>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</si>
  <si>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</si>
  <si>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</si>
  <si>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</si>
  <si>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</si>
  <si>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</si>
  <si>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</si>
  <si>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</si>
  <si>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</si>
  <si>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</si>
  <si>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</si>
  <si>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</si>
  <si>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</si>
  <si>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</si>
  <si>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</si>
  <si>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</si>
  <si>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</si>
  <si>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</si>
  <si>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</si>
  <si>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</si>
  <si>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</si>
  <si>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</si>
  <si>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</si>
  <si>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</si>
  <si>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</si>
  <si>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</si>
  <si>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</si>
  <si>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</si>
  <si>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</si>
  <si>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</si>
  <si>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</si>
  <si>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</si>
  <si>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</si>
  <si>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</si>
  <si>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</si>
  <si>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</si>
  <si>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</si>
  <si>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</si>
  <si>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</si>
  <si>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</si>
  <si>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</si>
  <si>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</si>
  <si>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</si>
  <si>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</si>
  <si>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</si>
  <si>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</si>
  <si>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</si>
  <si>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</si>
  <si>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</si>
  <si>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</si>
  <si>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</si>
  <si>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</si>
  <si>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</si>
  <si>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</si>
  <si>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</si>
  <si>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</si>
  <si>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Violencia, Tasa, Delitos, Género, Violencia psicológica, mujer, mujeres, casos, víctimas, ENVIF,  Encuesta Nacional de Violencia Intrafamiliar</t>
  </si>
  <si>
    <t>Reporte de tasa por 100 mil habitantes de violencia hacia la mujer según Encuesta Nacional de Violencia Intrafamiliar a nivel nacional, para el año 2020.</t>
  </si>
  <si>
    <t>Reporte de tasa por 100 mil habitantes de violencia hacia la mujer según Encuesta Nacional de Violencia Intrafamiliar a nivel nacional, para el periodo 2012-2020,</t>
  </si>
  <si>
    <t>GR 39</t>
  </si>
  <si>
    <t>GR 40</t>
  </si>
  <si>
    <t>GR 41</t>
  </si>
  <si>
    <t>GR 42</t>
  </si>
  <si>
    <t>GR 43</t>
  </si>
  <si>
    <t>GR 44</t>
  </si>
  <si>
    <t>GR 45</t>
  </si>
  <si>
    <t>GR 46</t>
  </si>
  <si>
    <t>GR 47</t>
  </si>
  <si>
    <t>GR 48</t>
  </si>
  <si>
    <t>Tasa por 100 mil habitantes de violencia hacia la mujer según Encuesta Nacional de Violencia Intrafamiliar a nivel nacional, para el año 2020.</t>
  </si>
  <si>
    <t>Tasa por 100 mil habitantes de violencia hacia la mujer según Encuesta Nacional de Violencia Intrafamiliar a nivel nacional, para el periodo 2012-2020.</t>
  </si>
  <si>
    <t>Tasa por 100 mil habitantes de violencia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</si>
</sst>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1">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5" xfId="0" applyBorder="1"/>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6" fillId="0" borderId="12" xfId="0" applyFont="1" applyBorder="1" applyAlignment="1">
      <alignment horizontal="center" vertical="top"/>
    </xf>
  </cellXfs>
  <cellStyles count="2">
    <cellStyle name="Hipervínculo" xfId="1" builtinId="8"/>
    <cellStyle name="Normal" xfId="0" builtinId="0"/>
  </cellStyles>
  <dxfs count="200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62">
  <autoFilter ref="A1:B8"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55">
  <autoFilter ref="O2:P5"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51">
  <autoFilter ref="S2:T9"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49">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55EBD8F-1ED6-4BA2-9B3E-FCD5A02E3875}" name="Tabla26" displayName="Tabla26" ref="A1:R3149" totalsRowShown="0">
  <autoFilter ref="A1:R3149" xr:uid="{755EBD8F-1ED6-4BA2-9B3E-FCD5A02E3875}"/>
  <tableColumns count="18">
    <tableColumn id="1" xr3:uid="{A5FC6EAC-C1D6-42D2-B20A-856CC6AF1D1E}" name="Cod región"/>
    <tableColumn id="2" xr3:uid="{B76346C5-03AA-401F-B4C9-151CEFD3F7C7}" name="Cod comuna"/>
    <tableColumn id="3" xr3:uid="{ABA7657E-4079-4F74-BDB6-D9370665F096}" name="Región"/>
    <tableColumn id="4" xr3:uid="{D2697182-6DB6-4DF3-AF79-2B5494F06A45}" name="Comuna"/>
    <tableColumn id="5" xr3:uid="{DB40B578-5702-4A1A-9C3D-1A40883E13A0}" name="Id prevalencia"/>
    <tableColumn id="6" xr3:uid="{4C1B8987-7803-4EFE-8940-FC6D381ECC6C}" name="Prevalencia"/>
    <tableColumn id="7" xr3:uid="{7BD659A4-0DFD-42EC-9E12-4AFB46E5991E}" name="Id Periodo"/>
    <tableColumn id="8" xr3:uid="{34BF27C4-690A-4882-86CE-0C15DB011545}" name="Periodo"/>
    <tableColumn id="9" xr3:uid="{689F42BF-1143-4D00-BD16-FEBAA107B4BB}" name="Id Tipo de violencia"/>
    <tableColumn id="10" xr3:uid="{4AD7DED2-8D29-43FC-8F24-1E3BCB86E25C}" name="Tipo de violencia"/>
    <tableColumn id="11" xr3:uid="{11E1DC4E-80C1-44F0-84EA-F100BF13FE9B}" name="Respuesta sufre violencia"/>
    <tableColumn id="12" xr3:uid="{F24236F9-72CC-404D-A1DA-260DE7CD2607}" name="Id_producto"/>
    <tableColumn id="13" xr3:uid="{111D95D3-BF57-44BF-88C0-3A9E73F7B105}" name="Producto"/>
    <tableColumn id="14" xr3:uid="{5C4BC36B-EDD0-481B-B482-745182A53A01}" name="Id_categoría"/>
    <tableColumn id="15" xr3:uid="{AD3E012C-EE68-4572-90FC-3E28544BF747}" name="Categoría"/>
    <tableColumn id="16" xr3:uid="{FEC0E552-C5A1-4B8C-A5E2-9A7C6E9083F7}" name="2012"/>
    <tableColumn id="17" xr3:uid="{A432CDEC-DCF6-48E4-A639-C330C2A13505}" name="2017"/>
    <tableColumn id="18" xr3:uid="{F784BFF3-6C89-4627-914C-8B514DD30782}"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34"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33"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29"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32" Type="http://schemas.openxmlformats.org/officeDocument/2006/relationships/hyperlink" Target="https://analytics.zoho.com/open-view/2395394000006706890" TargetMode="External"/><Relationship Id="rId37"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28" Type="http://schemas.openxmlformats.org/officeDocument/2006/relationships/hyperlink" Target="https://analytics.zoho.com/open-view/2395394000006706890" TargetMode="External"/><Relationship Id="rId36"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31"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hyperlink" Target="https://analytics.zoho.com/open-view/2395394000006706890" TargetMode="External"/><Relationship Id="rId30" Type="http://schemas.openxmlformats.org/officeDocument/2006/relationships/hyperlink" Target="https://analytics.zoho.com/open-view/2395394000006706890" TargetMode="External"/><Relationship Id="rId35" Type="http://schemas.openxmlformats.org/officeDocument/2006/relationships/hyperlink" Target="https://analytics.zoho.com/open-view/2395394000006706890" TargetMode="External"/><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F4" sqref="F4"/>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habitantes de violencia general|Año 2020|</v>
      </c>
      <c r="B4" s="70" t="e">
        <f ca="1">"https://analytics.zoho.com/open-view/2395394000006508142?ZOHO_CRITERIA=%22Femicidios%22.%22Codreg%22%3D"&amp;Estructura!$B$1</f>
        <v>#NAME?</v>
      </c>
      <c r="C4" s="43">
        <v>16</v>
      </c>
      <c r="D4" s="44" t="s">
        <v>13378</v>
      </c>
      <c r="E4" s="49" t="s">
        <v>754</v>
      </c>
      <c r="F4" s="45" t="s">
        <v>13859</v>
      </c>
      <c r="G4" s="45" t="s">
        <v>1061</v>
      </c>
      <c r="H4" s="45"/>
      <c r="I4" s="42"/>
      <c r="J4" s="40" t="s">
        <v>795</v>
      </c>
      <c r="K4" s="52"/>
      <c r="L4" s="52"/>
      <c r="M4" s="36" t="str">
        <f t="shared" ref="M4:M10" si="0">"Tasa por 100 mil habitantes de violencia hacia la mujer según Encuesta Nacional de Violencia Intrafamiliar en "&amp;J4&amp;", para el año 2020."</f>
        <v>Tasa por 100 mil habitantes de violencia hacia la mujer según Encuesta Nacional de Violencia Intrafamiliar en Tarapacá, para el año 2020.</v>
      </c>
      <c r="N4" s="20" t="str">
        <f t="shared" ref="N4:N31" si="1">IF(E4="Región",J4,IF(E4="Comuna",J4,"Chile"))</f>
        <v>Tarapacá</v>
      </c>
      <c r="O4" s="81" t="s">
        <v>8309</v>
      </c>
      <c r="P4" s="20" t="s">
        <v>9421</v>
      </c>
      <c r="Q4" s="28">
        <f>+IF($E4="PRODUCTO",VLOOKUP(J4,#REF!,9,0)&amp;"000",IF($E4="CATEGORÍA",VLOOKUP(J4,#REF!,7,0),$Q$1))</f>
        <v>270103001</v>
      </c>
      <c r="R4" s="82" t="s">
        <v>13722</v>
      </c>
      <c r="S4" s="35" t="str">
        <f>+F4&amp;" por comuna para la región de "&amp;J4&amp;" según "&amp;H4</f>
        <v xml:space="preserve">Tasa por 100 mil habitantes de violencia general por comuna para la región de Tarapacá según </v>
      </c>
      <c r="T4" s="66" t="str">
        <f>+S4</f>
        <v xml:space="preserve">Tasa por 100 mil habitantes de violencia general por comuna para la región de Tarapacá según </v>
      </c>
      <c r="U4" s="67" t="str">
        <f>+E4&amp;": "&amp;J4</f>
        <v>Región: Tarapacá</v>
      </c>
      <c r="V4" s="35" t="s">
        <v>13844</v>
      </c>
      <c r="W4" s="21" t="e">
        <f t="shared" ref="W4:W5" ca="1" si="2">HYPERLINK(B4,B4)</f>
        <v>#NAME?</v>
      </c>
      <c r="X4" s="61" t="s">
        <v>152</v>
      </c>
      <c r="Y4" s="20" t="s">
        <v>13374</v>
      </c>
      <c r="Z4" s="35" t="str">
        <f>+""&amp;F4&amp;" por comuna en la región "&amp;J4&amp;" de acuerdo a los datos publicados por el "&amp;AL4&amp;" de Chile para el "&amp;O4&amp;"."</f>
        <v>Tasa por 100 mil habitantes de violencia general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13791</v>
      </c>
      <c r="AM4" s="60" t="s">
        <v>24</v>
      </c>
      <c r="AN4" s="60" t="s">
        <v>24</v>
      </c>
      <c r="AO4" s="60" t="s">
        <v>24</v>
      </c>
      <c r="AP4" s="65">
        <f>VLOOKUP($AC4,Responsables[],3,0)</f>
        <v>7</v>
      </c>
      <c r="AQ4" s="65">
        <f>VLOOKUP($R4,unidad_medida[[#All],[nombre]:[Columna1]],5,0)</f>
        <v>77</v>
      </c>
    </row>
    <row r="5" spans="1:43" ht="45" x14ac:dyDescent="0.25">
      <c r="A5" s="51" t="str">
        <f t="shared" ref="A5:A13" si="3">+D5&amp;"|FILT:"&amp;E5&amp;"| MUES:"&amp;G5&amp;"|"&amp;F5&amp;"|"&amp;O5&amp;"|"&amp;H5</f>
        <v>GR 02|FILT:Región| MUES:Prevalencia|Tasa por 100 mil habitantes de violencia general|Año 2020|</v>
      </c>
      <c r="B5" s="70" t="e">
        <f ca="1">"https://analytics.zoho.com/open-view/2395394000006498923?ZOHO_CRITERIA=%22Femicidios%22.%22Codreg%22%3D"&amp;Estructura!$B$1</f>
        <v>#NAME?</v>
      </c>
      <c r="C5" s="43">
        <v>16</v>
      </c>
      <c r="D5" s="41" t="s">
        <v>13379</v>
      </c>
      <c r="E5" s="50" t="s">
        <v>754</v>
      </c>
      <c r="F5" s="45" t="s">
        <v>13859</v>
      </c>
      <c r="G5" s="39" t="s">
        <v>13761</v>
      </c>
      <c r="H5" s="39"/>
      <c r="I5" s="37"/>
      <c r="J5" s="40" t="s">
        <v>795</v>
      </c>
      <c r="K5" s="52"/>
      <c r="L5" s="52"/>
      <c r="M5" s="36" t="str">
        <f t="shared" si="0"/>
        <v>Tasa por 100 mil habitantes de violencia hacia la mujer según Encuesta Nacional de Violencia Intrafamiliar en Tarapacá, para el año 2020.</v>
      </c>
      <c r="N5" s="20" t="str">
        <f t="shared" si="1"/>
        <v>Tarapacá</v>
      </c>
      <c r="O5" s="81" t="s">
        <v>8309</v>
      </c>
      <c r="P5" s="20" t="str">
        <f>+P4</f>
        <v>Tasa</v>
      </c>
      <c r="Q5" s="28">
        <f>+IF($E5="PRODUCTO",VLOOKUP(J5,#REF!,9,0)&amp;"000",IF($E5="CATEGORÍA",VLOOKUP(J5,#REF!,7,0),$Q$1))</f>
        <v>270103001</v>
      </c>
      <c r="R5" s="20" t="str">
        <f>R4</f>
        <v>tasa por 100 mil habitantes</v>
      </c>
      <c r="S5" s="35" t="str">
        <f t="shared" ref="S5:S11" si="4">+F5&amp;" por comuna para la región de "&amp;J5&amp;" según "&amp;H5</f>
        <v xml:space="preserve">Tasa por 100 mil habitantes de violencia general por comuna para la región de Tarapacá según </v>
      </c>
      <c r="T5" s="66" t="str">
        <f t="shared" ref="T5:T33" si="5">+S5</f>
        <v xml:space="preserve">Tasa por 100 mil habitantes de violencia general por comuna para la región de Tarapacá según </v>
      </c>
      <c r="U5" s="67" t="str">
        <f t="shared" ref="U5:U24" si="6">+E5&amp;": "&amp;J5</f>
        <v>Región: Tarapacá</v>
      </c>
      <c r="V5" s="35" t="s">
        <v>13844</v>
      </c>
      <c r="W5" s="21" t="e">
        <f t="shared" ca="1" si="2"/>
        <v>#NAME?</v>
      </c>
      <c r="X5" s="60" t="str">
        <f>+X4</f>
        <v>CHL</v>
      </c>
      <c r="Y5" s="20" t="s">
        <v>13374</v>
      </c>
      <c r="Z5" s="35" t="str">
        <f t="shared" ref="Z5:Z59" si="7">+""&amp;F5&amp;" por comuna en la región "&amp;J5&amp;" de acuerdo a los datos publicados por el "&amp;AL5&amp;" de Chile para el "&amp;O5&amp;"."</f>
        <v>Tasa por 100 mil habitantes de violencia general por comuna en la región Tarapacá de acuerdo a los datos publicados por el Centro de Estudios y Análisis del Delito de Chile para el Año 2020.</v>
      </c>
      <c r="AA5" s="63">
        <f t="shared" ref="AA5:AF5" si="8">+AA4</f>
        <v>44357</v>
      </c>
      <c r="AB5" s="60" t="str">
        <f t="shared" si="8"/>
        <v>Español</v>
      </c>
      <c r="AC5" s="60" t="str">
        <f t="shared" si="8"/>
        <v>Paula</v>
      </c>
      <c r="AD5" s="60" t="str">
        <f t="shared" si="8"/>
        <v>No Aplica</v>
      </c>
      <c r="AE5" s="60" t="str">
        <f t="shared" si="8"/>
        <v>No Aplica</v>
      </c>
      <c r="AF5" s="60" t="str">
        <f t="shared" si="8"/>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3"/>
        <v>GR 03|FILT:Región| MUES:Periodo|Tasa por 100 mil habitantes de violencia general|Año 2020|</v>
      </c>
      <c r="B6" s="70" t="str">
        <f>"https://analytics.zoho.com/open-view/2395394000006498596"</f>
        <v>https://analytics.zoho.com/open-view/2395394000006498596</v>
      </c>
      <c r="C6" s="43">
        <v>16</v>
      </c>
      <c r="D6" s="44" t="s">
        <v>13380</v>
      </c>
      <c r="E6" s="49" t="s">
        <v>754</v>
      </c>
      <c r="F6" s="45" t="s">
        <v>13859</v>
      </c>
      <c r="G6" s="39" t="s">
        <v>10449</v>
      </c>
      <c r="H6" s="45"/>
      <c r="I6" s="37"/>
      <c r="J6" s="40" t="s">
        <v>795</v>
      </c>
      <c r="K6" s="52"/>
      <c r="L6" s="52"/>
      <c r="M6" s="36" t="str">
        <f t="shared" si="0"/>
        <v>Tasa por 100 mil habitantes de violencia hacia la mujer según Encuesta Nacional de Violencia Intrafamiliar en Tarapacá, para el año 2020.</v>
      </c>
      <c r="N6" s="20" t="str">
        <f t="shared" si="1"/>
        <v>Tarapacá</v>
      </c>
      <c r="O6" s="81" t="s">
        <v>8309</v>
      </c>
      <c r="P6" s="20" t="str">
        <f t="shared" ref="P6:P59" si="9">+P5</f>
        <v>Tasa</v>
      </c>
      <c r="Q6" s="28">
        <f>+IF($E6="PRODUCTO",VLOOKUP(J6,#REF!,9,0)&amp;"000",IF($E6="CATEGORÍA",VLOOKUP(J6,#REF!,7,0),$Q$1))</f>
        <v>270103001</v>
      </c>
      <c r="R6" s="20" t="str">
        <f t="shared" ref="R6:R25" si="10">R5</f>
        <v>tasa por 100 mil habitantes</v>
      </c>
      <c r="S6" s="35" t="str">
        <f>+F6&amp;" por región a escala nacional "&amp;J6&amp;" según "&amp;H6</f>
        <v xml:space="preserve">Tasa por 100 mil habitantes de violencia general por región a escala nacional Tarapacá según </v>
      </c>
      <c r="T6" s="66" t="str">
        <f t="shared" si="5"/>
        <v xml:space="preserve">Tasa por 100 mil habitantes de violencia general por región a escala nacional Tarapacá según </v>
      </c>
      <c r="U6" s="67" t="str">
        <f t="shared" si="6"/>
        <v>Región: Tarapacá</v>
      </c>
      <c r="V6" s="35" t="s">
        <v>13844</v>
      </c>
      <c r="W6" s="21" t="str">
        <f t="shared" ref="W6:W9" si="11">HYPERLINK(B6,B6)</f>
        <v>https://analytics.zoho.com/open-view/2395394000006498596</v>
      </c>
      <c r="X6" s="60" t="str">
        <f t="shared" ref="X6:X9" si="12">+X5</f>
        <v>CHL</v>
      </c>
      <c r="Y6" s="20" t="s">
        <v>13374</v>
      </c>
      <c r="Z6" s="35" t="str">
        <f t="shared" si="7"/>
        <v>Tasa por 100 mil habitantes de violencia general por comuna en la región Tarapacá de acuerdo a los datos publicados por el Centro de Estudios y Análisis del Delito de Chile para el Año 2020.</v>
      </c>
      <c r="AA6" s="63">
        <f t="shared" ref="AA6:AF6" si="13">+AA5</f>
        <v>44357</v>
      </c>
      <c r="AB6" s="60" t="str">
        <f t="shared" si="13"/>
        <v>Español</v>
      </c>
      <c r="AC6" s="60" t="str">
        <f t="shared" si="13"/>
        <v>Paula</v>
      </c>
      <c r="AD6" s="60" t="str">
        <f t="shared" si="13"/>
        <v>No Aplica</v>
      </c>
      <c r="AE6" s="60" t="str">
        <f t="shared" si="13"/>
        <v>No Aplica</v>
      </c>
      <c r="AF6" s="60" t="str">
        <f t="shared" si="13"/>
        <v>No Aplica</v>
      </c>
      <c r="AG6" s="64">
        <f>+VLOOKUP($P6,Parametros[[nombre]:[Columna1]],5,0)</f>
        <v>92</v>
      </c>
      <c r="AH6" s="64">
        <f t="shared" ref="AH6:AH9" si="14">AH5</f>
        <v>1</v>
      </c>
      <c r="AI6" s="64">
        <f>+VLOOKUP($N6,Territorio[[nombre]:[Columna1]],7,0)</f>
        <v>252</v>
      </c>
      <c r="AJ6" s="64">
        <f>+VLOOKUP(O6,Temporalidad[[nombre]:[Columna1]],7,0)</f>
        <v>31</v>
      </c>
      <c r="AK6" s="64">
        <f>+VLOOKUP(LEFT($D6,2),Tipo_Gráfico[[id2]:[Tipo Gráfico]],3,0)</f>
        <v>1</v>
      </c>
      <c r="AL6" s="35" t="str">
        <f t="shared" ref="AL6:AL14" si="15">AL5</f>
        <v>Centro de Estudios y Análisis del Delito</v>
      </c>
      <c r="AM6" s="60" t="str">
        <f t="shared" ref="AM6:AM9" si="16">+AM5</f>
        <v>No Aplica</v>
      </c>
      <c r="AN6" s="60" t="str">
        <f t="shared" ref="AN6:AN9" si="17">+AN5</f>
        <v>No Aplica</v>
      </c>
      <c r="AO6" s="60" t="str">
        <f t="shared" ref="AO6:AO9" si="18">+AO5</f>
        <v>No Aplica</v>
      </c>
      <c r="AP6" s="65">
        <f>VLOOKUP($AC6,Responsables[],3,0)</f>
        <v>7</v>
      </c>
      <c r="AQ6" s="65">
        <f>VLOOKUP($R6,unidad_medida[[#All],[nombre]:[Columna1]],5,0)</f>
        <v>77</v>
      </c>
    </row>
    <row r="7" spans="1:43" ht="45" x14ac:dyDescent="0.25">
      <c r="A7" s="51" t="str">
        <f t="shared" si="3"/>
        <v>GR 04|FILT:Región| MUES:Tipo de Violencia|Tasa por 100 mil habitantes de violencia general|Año 2020|</v>
      </c>
      <c r="B7" s="70" t="str">
        <f>"https://analytics.zoho.com/open-view/2395394000006498814"</f>
        <v>https://analytics.zoho.com/open-view/2395394000006498814</v>
      </c>
      <c r="C7" s="43">
        <v>16</v>
      </c>
      <c r="D7" s="41" t="s">
        <v>13381</v>
      </c>
      <c r="E7" s="49" t="s">
        <v>754</v>
      </c>
      <c r="F7" s="45" t="s">
        <v>13859</v>
      </c>
      <c r="G7" s="39" t="s">
        <v>13824</v>
      </c>
      <c r="H7" s="39"/>
      <c r="I7" s="37"/>
      <c r="J7" s="40" t="s">
        <v>795</v>
      </c>
      <c r="K7" s="52"/>
      <c r="L7" s="52"/>
      <c r="M7" s="36" t="str">
        <f t="shared" si="0"/>
        <v>Tasa por 100 mil habitantes de violencia hacia la mujer según Encuesta Nacional de Violencia Intrafamiliar en Tarapacá, para el año 2020.</v>
      </c>
      <c r="N7" s="20" t="str">
        <f t="shared" si="1"/>
        <v>Tarapacá</v>
      </c>
      <c r="O7" s="81" t="s">
        <v>8309</v>
      </c>
      <c r="P7" s="20" t="str">
        <f t="shared" si="9"/>
        <v>Tasa</v>
      </c>
      <c r="Q7" s="28">
        <f>+IF($E7="PRODUCTO",VLOOKUP(J7,#REF!,9,0)&amp;"000",IF($E7="CATEGORÍA",VLOOKUP(J7,#REF!,7,0),$Q$1))</f>
        <v>270103001</v>
      </c>
      <c r="R7" s="20" t="str">
        <f t="shared" si="10"/>
        <v>tasa por 100 mil habitantes</v>
      </c>
      <c r="S7" s="35" t="str">
        <f>+F7&amp;" por región a escala nacional "&amp;J7&amp;" según "&amp;H7</f>
        <v xml:space="preserve">Tasa por 100 mil habitantes de violencia general por región a escala nacional Tarapacá según </v>
      </c>
      <c r="T7" s="66" t="str">
        <f t="shared" si="5"/>
        <v xml:space="preserve">Tasa por 100 mil habitantes de violencia general por región a escala nacional Tarapacá según </v>
      </c>
      <c r="U7" s="67" t="str">
        <f t="shared" si="6"/>
        <v>Región: Tarapacá</v>
      </c>
      <c r="V7" s="35" t="s">
        <v>13844</v>
      </c>
      <c r="W7" s="21" t="str">
        <f t="shared" si="11"/>
        <v>https://analytics.zoho.com/open-view/2395394000006498814</v>
      </c>
      <c r="X7" s="60" t="str">
        <f t="shared" si="12"/>
        <v>CHL</v>
      </c>
      <c r="Y7" s="20" t="s">
        <v>13790</v>
      </c>
      <c r="Z7" s="35" t="str">
        <f t="shared" si="7"/>
        <v>Tasa por 100 mil habitantes de violencia general por comuna en la región Tarapacá de acuerdo a los datos publicados por el Centro de Estudios y Análisis del Delito de Chile para el Año 2020.</v>
      </c>
      <c r="AA7" s="63">
        <f t="shared" ref="AA7:AF7" si="19">+AA6</f>
        <v>44357</v>
      </c>
      <c r="AB7" s="60" t="str">
        <f t="shared" si="19"/>
        <v>Español</v>
      </c>
      <c r="AC7" s="60" t="str">
        <f t="shared" si="19"/>
        <v>Paula</v>
      </c>
      <c r="AD7" s="60" t="str">
        <f t="shared" si="19"/>
        <v>No Aplica</v>
      </c>
      <c r="AE7" s="60" t="str">
        <f t="shared" si="19"/>
        <v>No Aplica</v>
      </c>
      <c r="AF7" s="60" t="str">
        <f t="shared" si="19"/>
        <v>No Aplica</v>
      </c>
      <c r="AG7" s="64">
        <f>+VLOOKUP($P7,Parametros[[nombre]:[Columna1]],5,0)</f>
        <v>92</v>
      </c>
      <c r="AH7" s="64">
        <f t="shared" si="14"/>
        <v>1</v>
      </c>
      <c r="AI7" s="64">
        <f>+VLOOKUP($N7,Territorio[[nombre]:[Columna1]],7,0)</f>
        <v>252</v>
      </c>
      <c r="AJ7" s="64">
        <f>+VLOOKUP(O7,Temporalidad[[nombre]:[Columna1]],7,0)</f>
        <v>31</v>
      </c>
      <c r="AK7" s="64">
        <f>+VLOOKUP(LEFT($D7,2),Tipo_Gráfico[[id2]:[Tipo Gráfico]],3,0)</f>
        <v>1</v>
      </c>
      <c r="AL7" s="35" t="str">
        <f t="shared" si="15"/>
        <v>Centro de Estudios y Análisis del Delito</v>
      </c>
      <c r="AM7" s="60" t="str">
        <f t="shared" si="16"/>
        <v>No Aplica</v>
      </c>
      <c r="AN7" s="60" t="str">
        <f t="shared" si="17"/>
        <v>No Aplica</v>
      </c>
      <c r="AO7" s="60" t="str">
        <f t="shared" si="18"/>
        <v>No Aplica</v>
      </c>
      <c r="AP7" s="65">
        <f>VLOOKUP($AC7,Responsables[],3,0)</f>
        <v>7</v>
      </c>
      <c r="AQ7" s="65">
        <f>VLOOKUP($R7,unidad_medida[[#All],[nombre]:[Columna1]],5,0)</f>
        <v>77</v>
      </c>
    </row>
    <row r="8" spans="1:43" ht="45" x14ac:dyDescent="0.25">
      <c r="A8" s="51" t="str">
        <f t="shared" si="3"/>
        <v>GR 05|FILT:Comuna| MUES:Prevalencia|Tasa por 100 mil habitantes de violencia general|Año 2020|</v>
      </c>
      <c r="B8" s="70" t="str">
        <f>"https://analytics.zoho.com/open-view/2395394000006636284"</f>
        <v>https://analytics.zoho.com/open-view/2395394000006636284</v>
      </c>
      <c r="C8" s="38">
        <v>244</v>
      </c>
      <c r="D8" s="44" t="s">
        <v>13382</v>
      </c>
      <c r="E8" s="49" t="s">
        <v>1061</v>
      </c>
      <c r="F8" s="45" t="s">
        <v>13859</v>
      </c>
      <c r="G8" s="39" t="s">
        <v>13761</v>
      </c>
      <c r="H8" s="45"/>
      <c r="I8" s="37"/>
      <c r="J8" s="40" t="s">
        <v>1059</v>
      </c>
      <c r="K8" s="52"/>
      <c r="L8" s="52"/>
      <c r="M8" s="36" t="str">
        <f t="shared" si="0"/>
        <v>Tasa por 100 mil habitantes de violencia hacia la mujer según Encuesta Nacional de Violencia Intrafamiliar en Iquique, para el año 2020.</v>
      </c>
      <c r="N8" s="20" t="str">
        <f t="shared" si="1"/>
        <v>Iquique</v>
      </c>
      <c r="O8" s="81" t="s">
        <v>8309</v>
      </c>
      <c r="P8" s="20" t="str">
        <f t="shared" si="9"/>
        <v>Tasa</v>
      </c>
      <c r="Q8" s="28">
        <f>+IF($E8="PRODUCTO",VLOOKUP(J8,#REF!,9,0)&amp;"000",IF($E8="CATEGORÍA",VLOOKUP(J8,#REF!,7,0),$Q$1))</f>
        <v>270103001</v>
      </c>
      <c r="R8" s="20" t="str">
        <f t="shared" si="10"/>
        <v>tasa por 100 mil habitantes</v>
      </c>
      <c r="S8" s="35" t="str">
        <f>+F8&amp;" en Chile por región "&amp;" según "&amp;H8</f>
        <v xml:space="preserve">Tasa por 100 mil habitantes de violencia general en Chile por región  según </v>
      </c>
      <c r="T8" s="66" t="str">
        <f t="shared" si="5"/>
        <v xml:space="preserve">Tasa por 100 mil habitantes de violencia general en Chile por región  según </v>
      </c>
      <c r="U8" s="67" t="str">
        <f t="shared" si="6"/>
        <v>Comuna: Iquique</v>
      </c>
      <c r="V8" s="35" t="s">
        <v>13844</v>
      </c>
      <c r="W8" s="21" t="str">
        <f t="shared" si="11"/>
        <v>https://analytics.zoho.com/open-view/2395394000006636284</v>
      </c>
      <c r="X8" s="60" t="str">
        <f t="shared" si="12"/>
        <v>CHL</v>
      </c>
      <c r="Y8" s="20" t="s">
        <v>13790</v>
      </c>
      <c r="Z8" s="35" t="str">
        <f t="shared" si="7"/>
        <v>Tasa por 100 mil habitantes de violencia general por comuna en la región Iquique de acuerdo a los datos publicados por el Centro de Estudios y Análisis del Delito de Chile para el Año 2020.</v>
      </c>
      <c r="AA8" s="63">
        <f t="shared" ref="AA8:AF8" si="20">+AA7</f>
        <v>44357</v>
      </c>
      <c r="AB8" s="60" t="str">
        <f t="shared" si="20"/>
        <v>Español</v>
      </c>
      <c r="AC8" s="60" t="str">
        <f t="shared" si="20"/>
        <v>Paula</v>
      </c>
      <c r="AD8" s="60" t="str">
        <f t="shared" si="20"/>
        <v>No Aplica</v>
      </c>
      <c r="AE8" s="60" t="str">
        <f t="shared" si="20"/>
        <v>No Aplica</v>
      </c>
      <c r="AF8" s="60" t="str">
        <f t="shared" si="20"/>
        <v>No Aplica</v>
      </c>
      <c r="AG8" s="64">
        <f>+VLOOKUP($P8,Parametros[[nombre]:[Columna1]],5,0)</f>
        <v>92</v>
      </c>
      <c r="AH8" s="64">
        <f t="shared" si="14"/>
        <v>1</v>
      </c>
      <c r="AI8" s="64">
        <f>+VLOOKUP($N8,Territorio[[nombre]:[Columna1]],7,0)</f>
        <v>343</v>
      </c>
      <c r="AJ8" s="64">
        <f>+VLOOKUP(O8,Temporalidad[[nombre]:[Columna1]],7,0)</f>
        <v>31</v>
      </c>
      <c r="AK8" s="64">
        <f>+VLOOKUP(LEFT($D8,2),Tipo_Gráfico[[id2]:[Tipo Gráfico]],3,0)</f>
        <v>1</v>
      </c>
      <c r="AL8" s="35" t="str">
        <f t="shared" si="15"/>
        <v>Centro de Estudios y Análisis del Delito</v>
      </c>
      <c r="AM8" s="60" t="str">
        <f t="shared" si="16"/>
        <v>No Aplica</v>
      </c>
      <c r="AN8" s="60" t="str">
        <f t="shared" si="17"/>
        <v>No Aplica</v>
      </c>
      <c r="AO8" s="60" t="str">
        <f t="shared" si="18"/>
        <v>No Aplica</v>
      </c>
      <c r="AP8" s="65">
        <f>VLOOKUP($AC8,Responsables[],3,0)</f>
        <v>7</v>
      </c>
      <c r="AQ8" s="65">
        <f>VLOOKUP($R8,unidad_medida[[#All],[nombre]:[Columna1]],5,0)</f>
        <v>77</v>
      </c>
    </row>
    <row r="9" spans="1:43" ht="45" x14ac:dyDescent="0.25">
      <c r="A9" s="51" t="str">
        <f t="shared" si="3"/>
        <v>GR 06|FILT:Comuna| MUES:Periodo|Tasa por 100 mil habitantes de violencia general|Año 2020|</v>
      </c>
      <c r="B9" s="70" t="str">
        <f>"https://analytics.zoho.com/open-view/2395394000006636165"</f>
        <v>https://analytics.zoho.com/open-view/2395394000006636165</v>
      </c>
      <c r="C9" s="38">
        <v>244</v>
      </c>
      <c r="D9" s="41" t="s">
        <v>13383</v>
      </c>
      <c r="E9" s="49" t="s">
        <v>1061</v>
      </c>
      <c r="F9" s="45" t="s">
        <v>13859</v>
      </c>
      <c r="G9" s="39" t="s">
        <v>10449</v>
      </c>
      <c r="H9" s="39"/>
      <c r="I9" s="37"/>
      <c r="J9" s="40" t="s">
        <v>1059</v>
      </c>
      <c r="K9" s="52"/>
      <c r="L9" s="52"/>
      <c r="M9" s="36" t="str">
        <f t="shared" si="0"/>
        <v>Tasa por 100 mil habitantes de violencia hacia la mujer según Encuesta Nacional de Violencia Intrafamiliar en Iquique, para el año 2020.</v>
      </c>
      <c r="N9" s="20" t="str">
        <f t="shared" si="1"/>
        <v>Iquique</v>
      </c>
      <c r="O9" s="81" t="s">
        <v>8309</v>
      </c>
      <c r="P9" s="20" t="str">
        <f t="shared" si="9"/>
        <v>Tasa</v>
      </c>
      <c r="Q9" s="28">
        <f>+IF($E9="PRODUCTO",VLOOKUP(J9,#REF!,9,0)&amp;"000",IF($E9="CATEGORÍA",VLOOKUP(J9,#REF!,7,0),$Q$1))</f>
        <v>270103001</v>
      </c>
      <c r="R9" s="20" t="str">
        <f t="shared" si="10"/>
        <v>tasa por 100 mil habitantes</v>
      </c>
      <c r="S9" s="35" t="str">
        <f>+F9&amp;" en Chile por región "&amp;" según "&amp;H9</f>
        <v xml:space="preserve">Tasa por 100 mil habitantes de violencia general en Chile por región  según </v>
      </c>
      <c r="T9" s="66" t="str">
        <f t="shared" si="5"/>
        <v xml:space="preserve">Tasa por 100 mil habitantes de violencia general en Chile por región  según </v>
      </c>
      <c r="U9" s="67" t="str">
        <f t="shared" si="6"/>
        <v>Comuna: Iquique</v>
      </c>
      <c r="V9" s="35" t="s">
        <v>13844</v>
      </c>
      <c r="W9" s="21" t="str">
        <f t="shared" si="11"/>
        <v>https://analytics.zoho.com/open-view/2395394000006636165</v>
      </c>
      <c r="X9" s="60" t="str">
        <f t="shared" si="12"/>
        <v>CHL</v>
      </c>
      <c r="Y9" s="20" t="s">
        <v>10689</v>
      </c>
      <c r="Z9" s="35" t="str">
        <f t="shared" si="7"/>
        <v>Tasa por 100 mil habitantes de violencia general por comuna en la región Iquique de acuerdo a los datos publicados por el Centro de Estudios y Análisis del Delito de Chile para el Año 2020.</v>
      </c>
      <c r="AA9" s="63">
        <f t="shared" ref="AA9:AF9" si="21">+AA8</f>
        <v>44357</v>
      </c>
      <c r="AB9" s="60" t="str">
        <f t="shared" si="21"/>
        <v>Español</v>
      </c>
      <c r="AC9" s="60" t="str">
        <f t="shared" si="21"/>
        <v>Paula</v>
      </c>
      <c r="AD9" s="60" t="str">
        <f t="shared" si="21"/>
        <v>No Aplica</v>
      </c>
      <c r="AE9" s="60" t="str">
        <f t="shared" si="21"/>
        <v>No Aplica</v>
      </c>
      <c r="AF9" s="60" t="str">
        <f t="shared" si="21"/>
        <v>No Aplica</v>
      </c>
      <c r="AG9" s="64">
        <f>+VLOOKUP($P9,Parametros[[nombre]:[Columna1]],5,0)</f>
        <v>92</v>
      </c>
      <c r="AH9" s="64">
        <f t="shared" si="14"/>
        <v>1</v>
      </c>
      <c r="AI9" s="64">
        <f>+VLOOKUP($N9,Territorio[[nombre]:[Columna1]],7,0)</f>
        <v>343</v>
      </c>
      <c r="AJ9" s="64">
        <f>+VLOOKUP(O9,Temporalidad[[nombre]:[Columna1]],7,0)</f>
        <v>31</v>
      </c>
      <c r="AK9" s="64">
        <f>+VLOOKUP(LEFT($D9,2),Tipo_Gráfico[[id2]:[Tipo Gráfico]],3,0)</f>
        <v>1</v>
      </c>
      <c r="AL9" s="35" t="str">
        <f t="shared" si="15"/>
        <v>Centro de Estudios y Análisis del Delito</v>
      </c>
      <c r="AM9" s="60" t="str">
        <f t="shared" si="16"/>
        <v>No Aplica</v>
      </c>
      <c r="AN9" s="60" t="str">
        <f t="shared" si="17"/>
        <v>No Aplica</v>
      </c>
      <c r="AO9" s="60" t="str">
        <f t="shared" si="18"/>
        <v>No Aplica</v>
      </c>
      <c r="AP9" s="65">
        <f>VLOOKUP($AC9,Responsables[],3,0)</f>
        <v>7</v>
      </c>
      <c r="AQ9" s="65">
        <f>VLOOKUP($R9,unidad_medida[[#All],[nombre]:[Columna1]],5,0)</f>
        <v>77</v>
      </c>
    </row>
    <row r="10" spans="1:43" ht="45" x14ac:dyDescent="0.25">
      <c r="A10" s="51" t="str">
        <f t="shared" si="3"/>
        <v>GR 07|FILT:Comuna| MUES:Tipo de Violencia|Tasa por 100 mil habitantes de violencia general|Año 2020|</v>
      </c>
      <c r="B10" s="70" t="e">
        <f ca="1">"https://analytics.zoho.com/open-view/2395394000006636567?ZOHO_CRITERIA=%22Femicidios%22.%22Codreg%22%3D"&amp;Estructura!$B$1</f>
        <v>#NAME?</v>
      </c>
      <c r="C10" s="38">
        <v>244</v>
      </c>
      <c r="D10" s="44" t="s">
        <v>13384</v>
      </c>
      <c r="E10" s="49" t="s">
        <v>1061</v>
      </c>
      <c r="F10" s="45" t="s">
        <v>13859</v>
      </c>
      <c r="G10" s="39" t="s">
        <v>13824</v>
      </c>
      <c r="H10" s="45"/>
      <c r="I10" s="37"/>
      <c r="J10" s="40" t="s">
        <v>1059</v>
      </c>
      <c r="K10" s="52"/>
      <c r="L10" s="52"/>
      <c r="M10" s="36" t="str">
        <f t="shared" si="0"/>
        <v>Tasa por 100 mil habitantes de violencia hacia la mujer según Encuesta Nacional de Violencia Intrafamiliar en Iquique, para el año 2020.</v>
      </c>
      <c r="N10" s="20" t="str">
        <f t="shared" si="1"/>
        <v>Iquique</v>
      </c>
      <c r="O10" s="81" t="s">
        <v>8309</v>
      </c>
      <c r="P10" s="20" t="str">
        <f t="shared" si="9"/>
        <v>Tasa</v>
      </c>
      <c r="Q10" s="28">
        <f>+IF($E10="PRODUCTO",VLOOKUP(J10,#REF!,9,0)&amp;"000",IF($E10="CATEGORÍA",VLOOKUP(J10,#REF!,7,0),$Q$1))</f>
        <v>270103001</v>
      </c>
      <c r="R10" s="20" t="str">
        <f t="shared" si="10"/>
        <v>tasa por 100 mil habitantes</v>
      </c>
      <c r="S10" s="35" t="str">
        <f t="shared" si="4"/>
        <v xml:space="preserve">Tasa por 100 mil habitantes de violencia general por comuna para la región de Iquique según </v>
      </c>
      <c r="T10" s="66" t="str">
        <f t="shared" si="5"/>
        <v xml:space="preserve">Tasa por 100 mil habitantes de violencia general por comuna para la región de Iquique según </v>
      </c>
      <c r="U10" s="67" t="str">
        <f t="shared" si="6"/>
        <v>Comuna: Iquique</v>
      </c>
      <c r="V10" s="35" t="s">
        <v>13844</v>
      </c>
      <c r="W10" s="21" t="e">
        <f t="shared" ref="W10:W11" ca="1" si="22">HYPERLINK(B10,B10)</f>
        <v>#NAME?</v>
      </c>
      <c r="X10" s="60" t="str">
        <f t="shared" ref="X10:X59" si="23">+X9</f>
        <v>CHL</v>
      </c>
      <c r="Y10" s="20" t="s">
        <v>10689</v>
      </c>
      <c r="Z10" s="35" t="str">
        <f t="shared" si="7"/>
        <v>Tasa por 100 mil habitantes de violencia general por comuna en la región Iquique de acuerdo a los datos publicados por el Centro de Estudios y Análisis del Delito de Chile para el Año 2020.</v>
      </c>
      <c r="AA10" s="63">
        <f t="shared" ref="AA10:AF10" si="24">+AA9</f>
        <v>44357</v>
      </c>
      <c r="AB10" s="60" t="str">
        <f t="shared" si="24"/>
        <v>Español</v>
      </c>
      <c r="AC10" s="60" t="str">
        <f t="shared" si="24"/>
        <v>Paula</v>
      </c>
      <c r="AD10" s="60" t="str">
        <f t="shared" si="24"/>
        <v>No Aplica</v>
      </c>
      <c r="AE10" s="60" t="str">
        <f t="shared" si="24"/>
        <v>No Aplica</v>
      </c>
      <c r="AF10" s="60" t="str">
        <f t="shared" si="24"/>
        <v>No Aplica</v>
      </c>
      <c r="AG10" s="64">
        <f>+VLOOKUP($P10,Parametros[[nombre]:[Columna1]],5,0)</f>
        <v>92</v>
      </c>
      <c r="AH10" s="64">
        <f t="shared" ref="AH10:AH59" si="25">AH9</f>
        <v>1</v>
      </c>
      <c r="AI10" s="64">
        <f>+VLOOKUP($N10,Territorio[[nombre]:[Columna1]],7,0)</f>
        <v>343</v>
      </c>
      <c r="AJ10" s="64">
        <f>+VLOOKUP(O10,Temporalidad[[nombre]:[Columna1]],7,0)</f>
        <v>31</v>
      </c>
      <c r="AK10" s="64">
        <f>+VLOOKUP(LEFT($D10,2),Tipo_Gráfico[[id2]:[Tipo Gráfico]],3,0)</f>
        <v>1</v>
      </c>
      <c r="AL10" s="35" t="str">
        <f t="shared" si="15"/>
        <v>Centro de Estudios y Análisis del Delito</v>
      </c>
      <c r="AM10" s="60" t="str">
        <f t="shared" ref="AM10:AM59" si="26">+AM9</f>
        <v>No Aplica</v>
      </c>
      <c r="AN10" s="60" t="str">
        <f t="shared" ref="AN10:AN59" si="27">+AN9</f>
        <v>No Aplica</v>
      </c>
      <c r="AO10" s="60" t="str">
        <f t="shared" ref="AO10:AO59" si="28">+AO9</f>
        <v>No Aplica</v>
      </c>
      <c r="AP10" s="65">
        <f>VLOOKUP($AC10,Responsables[],3,0)</f>
        <v>7</v>
      </c>
      <c r="AQ10" s="65">
        <f>VLOOKUP($R10,unidad_medida[[#All],[nombre]:[Columna1]],5,0)</f>
        <v>77</v>
      </c>
    </row>
    <row r="11" spans="1:43" ht="45" x14ac:dyDescent="0.25">
      <c r="A11" s="51" t="str">
        <f t="shared" si="3"/>
        <v>GR 08|FILT:Prevalencia| MUES:Región|Tasa por 100 mil habitantes de violencia general|Año 2020|</v>
      </c>
      <c r="B11" s="70" t="e">
        <f ca="1">"https://analytics.zoho.com/open-view/2395394000006709890?ZOHO_CRITERIA=%22Femicidios%22.%22Codreg%22%3D"&amp;Estructura!$B$1</f>
        <v>#NAME?</v>
      </c>
      <c r="C11" s="38">
        <v>7</v>
      </c>
      <c r="D11" s="44" t="s">
        <v>13385</v>
      </c>
      <c r="E11" s="49" t="s">
        <v>13761</v>
      </c>
      <c r="F11" s="45" t="s">
        <v>13859</v>
      </c>
      <c r="G11" s="39" t="s">
        <v>754</v>
      </c>
      <c r="H11" s="39"/>
      <c r="I11" s="37"/>
      <c r="J11" s="40" t="s">
        <v>13769</v>
      </c>
      <c r="K11" s="52"/>
      <c r="L11" s="52"/>
      <c r="M11" s="36" t="str">
        <f>"Tasa por 100 mil habitantes de violencia hacia la mujer según Encuesta Nacional de Violencia Intrafamiliar por "&amp;J11&amp;", para el año 2020."</f>
        <v>Tasa por 100 mil habitantes de violencia hacia la mujer según Encuesta Nacional de Violencia Intrafamiliar por Prevalencia Violencia Psicológica General Año, para el año 2020.</v>
      </c>
      <c r="N11" s="20" t="str">
        <f t="shared" si="1"/>
        <v>Chile</v>
      </c>
      <c r="O11" s="81" t="s">
        <v>8309</v>
      </c>
      <c r="P11" s="20" t="str">
        <f t="shared" si="9"/>
        <v>Tasa</v>
      </c>
      <c r="Q11" s="28">
        <f>+IF($E11="PRODUCTO",VLOOKUP(J11,#REF!,9,0)&amp;"000",IF($E11="CATEGORÍA",VLOOKUP(J11,#REF!,7,0),$Q$1))</f>
        <v>270103001</v>
      </c>
      <c r="R11" s="20" t="str">
        <f t="shared" si="10"/>
        <v>tasa por 100 mil habitantes</v>
      </c>
      <c r="S11" s="35" t="str">
        <f t="shared" si="4"/>
        <v xml:space="preserve">Tasa por 100 mil habitantes de violencia general por comuna para la región de Prevalencia Violencia Psicológica General Año según </v>
      </c>
      <c r="T11" s="66" t="str">
        <f t="shared" si="5"/>
        <v xml:space="preserve">Tasa por 100 mil habitantes de violencia general por comuna para la región de Prevalencia Violencia Psicológica General Año según </v>
      </c>
      <c r="U11" s="67" t="str">
        <f t="shared" si="6"/>
        <v>Prevalencia: Prevalencia Violencia Psicológica General Año</v>
      </c>
      <c r="V11" s="35" t="s">
        <v>13844</v>
      </c>
      <c r="W11" s="21" t="e">
        <f t="shared" ca="1" si="22"/>
        <v>#NAME?</v>
      </c>
      <c r="X11" s="60" t="str">
        <f t="shared" si="23"/>
        <v>CHL</v>
      </c>
      <c r="Y11" s="20" t="s">
        <v>10689</v>
      </c>
      <c r="Z11" s="35" t="str">
        <f t="shared" si="7"/>
        <v>Tasa por 100 mil habitantes de violencia general por comuna en la región Prevalencia Violencia Psicológica General Año de acuerdo a los datos publicados por el Centro de Estudios y Análisis del Delito de Chile para el Año 2020.</v>
      </c>
      <c r="AA11" s="63">
        <f t="shared" ref="AA11:AF14" si="29">+AA10</f>
        <v>44357</v>
      </c>
      <c r="AB11" s="60" t="str">
        <f t="shared" si="29"/>
        <v>Español</v>
      </c>
      <c r="AC11" s="60" t="str">
        <f t="shared" si="29"/>
        <v>Paula</v>
      </c>
      <c r="AD11" s="60" t="str">
        <f t="shared" si="29"/>
        <v>No Aplica</v>
      </c>
      <c r="AE11" s="60" t="str">
        <f t="shared" si="29"/>
        <v>No Aplica</v>
      </c>
      <c r="AF11" s="60" t="str">
        <f t="shared" si="29"/>
        <v>No Aplica</v>
      </c>
      <c r="AG11" s="64">
        <f>+VLOOKUP($P11,Parametros[[nombre]:[Columna1]],5,0)</f>
        <v>92</v>
      </c>
      <c r="AH11" s="64">
        <f t="shared" si="25"/>
        <v>1</v>
      </c>
      <c r="AI11" s="64">
        <f>+VLOOKUP($N11,Territorio[[nombre]:[Columna1]],7,0)</f>
        <v>38</v>
      </c>
      <c r="AJ11" s="64">
        <f>+VLOOKUP(O11,Temporalidad[[nombre]:[Columna1]],7,0)</f>
        <v>31</v>
      </c>
      <c r="AK11" s="64">
        <f>+VLOOKUP(LEFT($D11,2),Tipo_Gráfico[[id2]:[Tipo Gráfico]],3,0)</f>
        <v>1</v>
      </c>
      <c r="AL11" s="35" t="str">
        <f t="shared" si="15"/>
        <v>Centro de Estudios y Análisis del Delito</v>
      </c>
      <c r="AM11" s="60" t="str">
        <f t="shared" si="26"/>
        <v>No Aplica</v>
      </c>
      <c r="AN11" s="60" t="str">
        <f t="shared" si="27"/>
        <v>No Aplica</v>
      </c>
      <c r="AO11" s="60" t="str">
        <f t="shared" si="28"/>
        <v>No Aplica</v>
      </c>
      <c r="AP11" s="65">
        <f>VLOOKUP($AC11,Responsables[],3,0)</f>
        <v>7</v>
      </c>
      <c r="AQ11" s="65">
        <f>VLOOKUP($R11,unidad_medida[[#All],[nombre]:[Columna1]],5,0)</f>
        <v>77</v>
      </c>
    </row>
    <row r="12" spans="1:43" ht="56.25" x14ac:dyDescent="0.25">
      <c r="A12" s="51" t="str">
        <f t="shared" si="3"/>
        <v>GR 09|FILT:Prevalencia| MUES:Comuna|Tasa por 100 mil habitantes de violencia general|Año 2020|</v>
      </c>
      <c r="B12" s="70" t="e">
        <f ca="1">"https://analytics.zoho.com/open-view/2395394000006713064?ZOHO_CRITERIA=%22Femicidios%22.%22Codreg%22%3D"&amp;Estructura!$B$1</f>
        <v>#NAME?</v>
      </c>
      <c r="C12" s="38">
        <v>7</v>
      </c>
      <c r="D12" s="44" t="s">
        <v>13386</v>
      </c>
      <c r="E12" s="49" t="s">
        <v>13761</v>
      </c>
      <c r="F12" s="45" t="s">
        <v>13859</v>
      </c>
      <c r="G12" s="39" t="s">
        <v>1061</v>
      </c>
      <c r="H12" s="45"/>
      <c r="I12" s="37"/>
      <c r="J12" s="40" t="s">
        <v>13769</v>
      </c>
      <c r="K12" s="52"/>
      <c r="L12" s="52"/>
      <c r="M12" s="36" t="str">
        <f>"Tasa por 100 mil habitantes de violencia hacia la mujer según Encuesta Nacional de Violencia Intrafamiliar por "&amp;J12&amp;", para el año 2020."</f>
        <v>Tasa por 100 mil habitantes de violencia hacia la mujer según Encuesta Nacional de Violencia Intrafamiliar por Prevalencia Violencia Psicológica General Año, para el año 2020.</v>
      </c>
      <c r="N12" s="20" t="str">
        <f t="shared" si="1"/>
        <v>Chile</v>
      </c>
      <c r="O12" s="81" t="s">
        <v>8309</v>
      </c>
      <c r="P12" s="20" t="str">
        <f t="shared" si="9"/>
        <v>Tasa</v>
      </c>
      <c r="Q12" s="28">
        <f>+IF($E12="PRODUCTO",VLOOKUP(J12,#REF!,9,0)&amp;"000",IF($E12="CATEGORÍA",VLOOKUP(J12,#REF!,7,0),$Q$1))</f>
        <v>270103001</v>
      </c>
      <c r="R12" s="20" t="str">
        <f t="shared" si="10"/>
        <v>tasa por 100 mil habitantes</v>
      </c>
      <c r="S12" s="35" t="str">
        <f>+F12&amp;" del número de femicidios en la región de "&amp;J12&amp;" según "&amp;H12</f>
        <v xml:space="preserve">Tasa por 100 mil habitantes de violencia general del número de femicidios en la región de Prevalencia Violencia Psicológica General Año según </v>
      </c>
      <c r="T12" s="66" t="str">
        <f t="shared" si="5"/>
        <v xml:space="preserve">Tasa por 100 mil habitantes de violencia general del número de femicidios en la región de Prevalencia Violencia Psicológica General Año según </v>
      </c>
      <c r="U12" s="67" t="str">
        <f t="shared" si="6"/>
        <v>Prevalencia: Prevalencia Violencia Psicológica General Año</v>
      </c>
      <c r="V12" s="35" t="s">
        <v>13844</v>
      </c>
      <c r="W12" s="21" t="e">
        <f t="shared" ref="W12:W13" ca="1" si="30">HYPERLINK(B12,B12)</f>
        <v>#NAME?</v>
      </c>
      <c r="X12" s="60" t="str">
        <f t="shared" si="23"/>
        <v>CHL</v>
      </c>
      <c r="Y12" s="20" t="s">
        <v>10689</v>
      </c>
      <c r="Z12" s="35" t="str">
        <f t="shared" si="7"/>
        <v>Tasa por 100 mil habitantes de violencia general por comuna en la región Prevalencia Violencia Psicológica General Año de acuerdo a los datos publicados por el Centro de Estudios y Análisis del Delito de Chile para el Año 2020.</v>
      </c>
      <c r="AA12" s="63">
        <f t="shared" si="29"/>
        <v>44357</v>
      </c>
      <c r="AB12" s="60" t="str">
        <f t="shared" si="29"/>
        <v>Español</v>
      </c>
      <c r="AC12" s="60" t="str">
        <f t="shared" si="29"/>
        <v>Paula</v>
      </c>
      <c r="AD12" s="60" t="str">
        <f t="shared" si="29"/>
        <v>No Aplica</v>
      </c>
      <c r="AE12" s="60" t="str">
        <f t="shared" si="29"/>
        <v>No Aplica</v>
      </c>
      <c r="AF12" s="60" t="str">
        <f t="shared" si="29"/>
        <v>No Aplica</v>
      </c>
      <c r="AG12" s="64">
        <f>+VLOOKUP($P12,Parametros[[nombre]:[Columna1]],5,0)</f>
        <v>92</v>
      </c>
      <c r="AH12" s="64">
        <f t="shared" si="25"/>
        <v>1</v>
      </c>
      <c r="AI12" s="64">
        <f>+VLOOKUP($N12,Territorio[[nombre]:[Columna1]],7,0)</f>
        <v>38</v>
      </c>
      <c r="AJ12" s="64">
        <f>+VLOOKUP(O12,Temporalidad[[nombre]:[Columna1]],7,0)</f>
        <v>31</v>
      </c>
      <c r="AK12" s="64">
        <f>+VLOOKUP(LEFT($D12,2),Tipo_Gráfico[[id2]:[Tipo Gráfico]],3,0)</f>
        <v>1</v>
      </c>
      <c r="AL12" s="35" t="str">
        <f t="shared" si="15"/>
        <v>Centro de Estudios y Análisis del Delito</v>
      </c>
      <c r="AM12" s="60" t="str">
        <f t="shared" si="26"/>
        <v>No Aplica</v>
      </c>
      <c r="AN12" s="60" t="str">
        <f t="shared" si="27"/>
        <v>No Aplica</v>
      </c>
      <c r="AO12" s="60" t="str">
        <f t="shared" si="28"/>
        <v>No Aplica</v>
      </c>
      <c r="AP12" s="65">
        <f>VLOOKUP($AC12,Responsables[],3,0)</f>
        <v>7</v>
      </c>
      <c r="AQ12" s="65">
        <f>VLOOKUP($R12,unidad_medida[[#All],[nombre]:[Columna1]],5,0)</f>
        <v>77</v>
      </c>
    </row>
    <row r="13" spans="1:43" ht="56.25" x14ac:dyDescent="0.25">
      <c r="A13" s="51" t="str">
        <f t="shared" si="3"/>
        <v>GR 10|FILT:Prevalencia| MUES:Periodo|Tasa por 100 mil habitantes de violencia general|Año 2020|</v>
      </c>
      <c r="B13" s="70" t="e">
        <f ca="1">"https://analytics.zoho.com/open-view/2395394000006713110?ZOHO_CRITERIA=%22Femicidios%22.%22Codreg%22%3D"&amp;Estructura!$B$1</f>
        <v>#NAME?</v>
      </c>
      <c r="C13" s="38">
        <v>7</v>
      </c>
      <c r="D13" s="44" t="s">
        <v>13387</v>
      </c>
      <c r="E13" s="49" t="s">
        <v>13761</v>
      </c>
      <c r="F13" s="45" t="s">
        <v>13859</v>
      </c>
      <c r="G13" s="39" t="s">
        <v>10449</v>
      </c>
      <c r="H13" s="39"/>
      <c r="I13" s="37"/>
      <c r="J13" s="40" t="s">
        <v>13769</v>
      </c>
      <c r="K13" s="52"/>
      <c r="L13" s="52"/>
      <c r="M13" s="36" t="str">
        <f>"Tasa por 100 mil habitantes de violencia hacia la mujer según Encuesta Nacional de Violencia Intrafamiliar por "&amp;J13&amp;", para el año 2020."</f>
        <v>Tasa por 100 mil habitantes de violencia hacia la mujer según Encuesta Nacional de Violencia Intrafamiliar por Prevalencia Violencia Psicológica General Año, para el año 2020.</v>
      </c>
      <c r="N13" s="20" t="str">
        <f t="shared" si="1"/>
        <v>Chile</v>
      </c>
      <c r="O13" s="81" t="s">
        <v>8309</v>
      </c>
      <c r="P13" s="20" t="str">
        <f t="shared" si="9"/>
        <v>Tasa</v>
      </c>
      <c r="Q13" s="28">
        <f>+IF($E13="PRODUCTO",VLOOKUP(J13,#REF!,9,0)&amp;"000",IF($E13="CATEGORÍA",VLOOKUP(J13,#REF!,7,0),$Q$1))</f>
        <v>270103001</v>
      </c>
      <c r="R13" s="20" t="str">
        <f t="shared" si="10"/>
        <v>tasa por 100 mil habitantes</v>
      </c>
      <c r="S13" s="35" t="str">
        <f>+F13&amp;" del número de femicidios en la región de "&amp;J13&amp;" según "&amp;H13</f>
        <v xml:space="preserve">Tasa por 100 mil habitantes de violencia general del número de femicidios en la región de Prevalencia Violencia Psicológica General Año según </v>
      </c>
      <c r="T13" s="66" t="str">
        <f t="shared" si="5"/>
        <v xml:space="preserve">Tasa por 100 mil habitantes de violencia general del número de femicidios en la región de Prevalencia Violencia Psicológica General Año según </v>
      </c>
      <c r="U13" s="67" t="str">
        <f t="shared" si="6"/>
        <v>Prevalencia: Prevalencia Violencia Psicológica General Año</v>
      </c>
      <c r="V13" s="35" t="s">
        <v>13844</v>
      </c>
      <c r="W13" s="21" t="e">
        <f t="shared" ca="1" si="30"/>
        <v>#NAME?</v>
      </c>
      <c r="X13" s="60" t="str">
        <f t="shared" si="23"/>
        <v>CHL</v>
      </c>
      <c r="Y13" s="20" t="s">
        <v>10689</v>
      </c>
      <c r="Z13" s="35" t="str">
        <f t="shared" si="7"/>
        <v>Tasa por 100 mil habitantes de violencia general por comuna en la región Prevalencia Violencia Psicológica General Año de acuerdo a los datos publicados por el Centro de Estudios y Análisis del Delito de Chile para el Año 2020.</v>
      </c>
      <c r="AA13" s="63">
        <f t="shared" si="29"/>
        <v>44357</v>
      </c>
      <c r="AB13" s="60" t="str">
        <f t="shared" si="29"/>
        <v>Español</v>
      </c>
      <c r="AC13" s="60" t="str">
        <f t="shared" si="29"/>
        <v>Paula</v>
      </c>
      <c r="AD13" s="60" t="str">
        <f t="shared" si="29"/>
        <v>No Aplica</v>
      </c>
      <c r="AE13" s="60" t="str">
        <f t="shared" si="29"/>
        <v>No Aplica</v>
      </c>
      <c r="AF13" s="60" t="str">
        <f t="shared" si="29"/>
        <v>No Aplica</v>
      </c>
      <c r="AG13" s="64">
        <f>+VLOOKUP($P13,Parametros[[nombre]:[Columna1]],5,0)</f>
        <v>92</v>
      </c>
      <c r="AH13" s="64">
        <f t="shared" si="25"/>
        <v>1</v>
      </c>
      <c r="AI13" s="64">
        <f>+VLOOKUP($N13,Territorio[[nombre]:[Columna1]],7,0)</f>
        <v>38</v>
      </c>
      <c r="AJ13" s="64">
        <f>+VLOOKUP(O13,Temporalidad[[nombre]:[Columna1]],7,0)</f>
        <v>31</v>
      </c>
      <c r="AK13" s="64">
        <f>+VLOOKUP(LEFT($D13,2),Tipo_Gráfico[[id2]:[Tipo Gráfico]],3,0)</f>
        <v>1</v>
      </c>
      <c r="AL13" s="35" t="str">
        <f t="shared" si="15"/>
        <v>Centro de Estudios y Análisis del Delito</v>
      </c>
      <c r="AM13" s="60" t="str">
        <f t="shared" si="26"/>
        <v>No Aplica</v>
      </c>
      <c r="AN13" s="60" t="str">
        <f t="shared" si="27"/>
        <v>No Aplica</v>
      </c>
      <c r="AO13" s="60" t="str">
        <f t="shared" si="28"/>
        <v>No Aplica</v>
      </c>
      <c r="AP13" s="65">
        <f>VLOOKUP($AC13,Responsables[],3,0)</f>
        <v>7</v>
      </c>
      <c r="AQ13" s="65">
        <f>VLOOKUP($R13,unidad_medida[[#All],[nombre]:[Columna1]],5,0)</f>
        <v>77</v>
      </c>
    </row>
    <row r="14" spans="1:43" ht="57" customHeight="1" x14ac:dyDescent="0.25">
      <c r="A14" s="51" t="str">
        <f>+D14&amp;"|FILT:"&amp;E14&amp;"| MUES:"&amp;G14&amp;"|"&amp;F14&amp;"|"&amp;O14&amp;"|"&amp;H14</f>
        <v>GR 11|FILT:Prevalencia| MUES:Tipo de Violencia|Tasa por 100 mil habitantes de violencia general|Año 2020|</v>
      </c>
      <c r="B14" s="72" t="s">
        <v>13757</v>
      </c>
      <c r="C14" s="38">
        <v>7</v>
      </c>
      <c r="D14" s="44" t="s">
        <v>13778</v>
      </c>
      <c r="E14" s="49" t="s">
        <v>13761</v>
      </c>
      <c r="F14" s="45" t="s">
        <v>13859</v>
      </c>
      <c r="G14" s="39" t="s">
        <v>13824</v>
      </c>
      <c r="H14" s="39"/>
      <c r="I14" s="85"/>
      <c r="J14" s="40" t="s">
        <v>13769</v>
      </c>
      <c r="K14" s="73"/>
      <c r="L14" s="52"/>
      <c r="M14" s="36" t="str">
        <f>"Tasa por 100 mil habitantes de violencia hacia la mujer según Encuesta Nacional de Violencia Intrafamiliar por "&amp;J14&amp;", para el año 2020."</f>
        <v>Tasa por 100 mil habitantes de violencia hacia la mujer según Encuesta Nacional de Violencia Intrafamiliar por Prevalencia Violencia Psicológica General Año, para el año 2020.</v>
      </c>
      <c r="N14" s="20" t="str">
        <f t="shared" si="1"/>
        <v>Chile</v>
      </c>
      <c r="O14" s="81" t="s">
        <v>8309</v>
      </c>
      <c r="P14" s="20" t="str">
        <f t="shared" si="9"/>
        <v>Tasa</v>
      </c>
      <c r="Q14" s="28">
        <f>+IF($E14="PRODUCTO",VLOOKUP(J14,#REF!,9,0)&amp;"000",IF($E14="CATEGORÍA",VLOOKUP(J14,#REF!,7,0),$Q$1))</f>
        <v>270103001</v>
      </c>
      <c r="R14" s="20" t="str">
        <f t="shared" si="10"/>
        <v>tasa por 100 mil habitantes</v>
      </c>
      <c r="S14" s="35" t="str">
        <f>+M14</f>
        <v>Tasa por 100 mil habitantes de violencia hacia la mujer según Encuesta Nacional de Violencia Intrafamiliar por Prevalencia Violencia Psicológica General Año, para el año 2020.</v>
      </c>
      <c r="T14" s="66" t="str">
        <f t="shared" si="5"/>
        <v>Tasa por 100 mil habitantes de violencia hacia la mujer según Encuesta Nacional de Violencia Intrafamiliar por Prevalencia Violencia Psicológica General Año, para el año 2020.</v>
      </c>
      <c r="U14" s="67" t="str">
        <f t="shared" si="6"/>
        <v>Prevalencia: Prevalencia Violencia Psicológica General Año</v>
      </c>
      <c r="V14" s="35" t="s">
        <v>13844</v>
      </c>
      <c r="W14" s="21" t="str">
        <f t="shared" ref="W14:W25" si="31">HYPERLINK(B14,B14)</f>
        <v>https://analytics.zoho.com/open-view/2395394000006706890</v>
      </c>
      <c r="X14" s="60" t="str">
        <f t="shared" si="23"/>
        <v>CHL</v>
      </c>
      <c r="Y14" s="20" t="s">
        <v>10689</v>
      </c>
      <c r="Z14" s="35" t="str">
        <f t="shared" si="7"/>
        <v>Tasa por 100 mil habitantes de violencia general por comuna en la región Prevalencia Violencia Psicológica General Año de acuerdo a los datos publicados por el Centro de Estudios y Análisis del Delito de Chile para el Año 2020.</v>
      </c>
      <c r="AA14" s="63">
        <f t="shared" si="29"/>
        <v>44357</v>
      </c>
      <c r="AB14" s="60" t="str">
        <f t="shared" si="29"/>
        <v>Español</v>
      </c>
      <c r="AC14" s="60" t="str">
        <f t="shared" si="29"/>
        <v>Paula</v>
      </c>
      <c r="AD14" s="60" t="str">
        <f t="shared" si="29"/>
        <v>No Aplica</v>
      </c>
      <c r="AE14" s="60" t="str">
        <f t="shared" si="29"/>
        <v>No Aplica</v>
      </c>
      <c r="AF14" s="60" t="str">
        <f t="shared" si="29"/>
        <v>No Aplica</v>
      </c>
      <c r="AG14" s="64">
        <f>+VLOOKUP($P14,Parametros[[nombre]:[Columna1]],5,0)</f>
        <v>92</v>
      </c>
      <c r="AH14" s="64">
        <f t="shared" si="25"/>
        <v>1</v>
      </c>
      <c r="AI14" s="64">
        <f>+VLOOKUP($N14,Territorio[[nombre]:[Columna1]],7,0)</f>
        <v>38</v>
      </c>
      <c r="AJ14" s="64">
        <f>+VLOOKUP(O14,Temporalidad[[nombre]:[Columna1]],7,0)</f>
        <v>31</v>
      </c>
      <c r="AK14" s="64">
        <f>+VLOOKUP(LEFT($D14,2),Tipo_Gráfico[[id2]:[Tipo Gráfico]],3,0)</f>
        <v>1</v>
      </c>
      <c r="AL14" s="35" t="str">
        <f t="shared" si="15"/>
        <v>Centro de Estudios y Análisis del Delito</v>
      </c>
      <c r="AM14" s="60" t="str">
        <f t="shared" si="26"/>
        <v>No Aplica</v>
      </c>
      <c r="AN14" s="60" t="str">
        <f t="shared" si="27"/>
        <v>No Aplica</v>
      </c>
      <c r="AO14" s="60" t="str">
        <f t="shared" si="28"/>
        <v>No Aplica</v>
      </c>
      <c r="AP14" s="65">
        <f>VLOOKUP($AC14,Responsables[],3,0)</f>
        <v>7</v>
      </c>
      <c r="AQ14" s="65">
        <f>VLOOKUP($R14,unidad_medida[[#All],[nombre]:[Columna1]],5,0)</f>
        <v>77</v>
      </c>
    </row>
    <row r="15" spans="1:43" ht="67.5" x14ac:dyDescent="0.25">
      <c r="A15" s="51" t="str">
        <f>+D15&amp;"|FILT:"&amp;E15&amp;"| MUES:"&amp;G15&amp;"|"&amp;F15&amp;"|"&amp;O15&amp;"|"&amp;H15</f>
        <v>GR 12|FILT:Periodo| MUES:Región|Tasa por 100 mil habitantes de violencia general|Año 2020|</v>
      </c>
      <c r="B15" s="70" t="e">
        <f ca="1">"https://analytics.zoho.com/open-view/2395394000006508142?ZOHO_CRITERIA=%22Femicidios%22.%22Codreg%22%3D"&amp;Estructura!$B$1</f>
        <v>#NAME?</v>
      </c>
      <c r="C15" s="43">
        <v>2</v>
      </c>
      <c r="D15" s="44" t="s">
        <v>13779</v>
      </c>
      <c r="E15" s="49" t="s">
        <v>10449</v>
      </c>
      <c r="F15" s="45" t="s">
        <v>13859</v>
      </c>
      <c r="G15" s="45" t="s">
        <v>754</v>
      </c>
      <c r="H15" s="45"/>
      <c r="I15" s="42"/>
      <c r="J15" t="s">
        <v>8278</v>
      </c>
      <c r="K15" s="73"/>
      <c r="L15" s="52"/>
      <c r="M15" s="36" t="str">
        <f>"Tasa por 100 mil habitantes de violencia hacia la mujer según Encuesta Nacional de Violencia Intrafamiliar con "&amp;J15&amp;" como indicador de periodo, para el año 2020."</f>
        <v>Tasa por 100 mil habitantes de violencia hacia la mujer según Encuesta Nacional de Violencia Intrafamiliar con Año como indicador de periodo, para el año 2020.</v>
      </c>
      <c r="N15" s="20" t="str">
        <f t="shared" si="1"/>
        <v>Chile</v>
      </c>
      <c r="O15" s="81" t="s">
        <v>8309</v>
      </c>
      <c r="P15" s="20" t="str">
        <f t="shared" si="9"/>
        <v>Tasa</v>
      </c>
      <c r="Q15" s="28">
        <f>+IF($E15="PRODUCTO",VLOOKUP(J15,#REF!,9,0)&amp;"000",IF($E15="CATEGORÍA",VLOOKUP(J15,#REF!,7,0),$Q$1))</f>
        <v>270103001</v>
      </c>
      <c r="R15" s="20" t="str">
        <f t="shared" si="10"/>
        <v>tasa por 100 mil habitantes</v>
      </c>
      <c r="S15" s="35" t="str">
        <f t="shared" ref="S15:S25" si="32">+M15</f>
        <v>Tasa por 100 mil habitantes de violencia hacia la mujer según Encuesta Nacional de Violencia Intrafamiliar con Año como indicador de periodo, para el año 2020.</v>
      </c>
      <c r="T15" s="66" t="str">
        <f>+S15</f>
        <v>Tasa por 100 mil habitantes de violencia hacia la mujer según Encuesta Nacional de Violencia Intrafamiliar con Año como indicador de periodo, para el año 2020.</v>
      </c>
      <c r="U15" s="67" t="str">
        <f>+E15&amp;": "&amp;J15</f>
        <v>Periodo: Año</v>
      </c>
      <c r="V15" s="35" t="s">
        <v>13844</v>
      </c>
      <c r="W15" s="21" t="e">
        <f t="shared" ca="1" si="31"/>
        <v>#NAME?</v>
      </c>
      <c r="X15" s="60" t="str">
        <f t="shared" si="23"/>
        <v>CHL</v>
      </c>
      <c r="Y15" s="20" t="s">
        <v>13374</v>
      </c>
      <c r="Z15" s="35" t="str">
        <f t="shared" si="7"/>
        <v>Tasa por 100 mil habitantes de violencia general por comuna en la región Año de acuerdo a los datos publicados por el Centro de Estudios y Análisis del Delito de Chile para el Año 2020.</v>
      </c>
      <c r="AA15" s="63">
        <f t="shared" ref="AA15:AE15" si="33">+AA14</f>
        <v>44357</v>
      </c>
      <c r="AB15" s="60" t="str">
        <f t="shared" si="33"/>
        <v>Español</v>
      </c>
      <c r="AC15" s="60" t="str">
        <f t="shared" si="33"/>
        <v>Paula</v>
      </c>
      <c r="AD15" s="60" t="str">
        <f t="shared" si="33"/>
        <v>No Aplica</v>
      </c>
      <c r="AE15" s="60" t="str">
        <f t="shared" si="33"/>
        <v>No Aplica</v>
      </c>
      <c r="AF15" s="60" t="str">
        <f t="shared" ref="AF15" si="34">+AF14</f>
        <v>No Aplica</v>
      </c>
      <c r="AG15" s="64">
        <f>+VLOOKUP($P15,Parametros[[nombre]:[Columna1]],5,0)</f>
        <v>92</v>
      </c>
      <c r="AH15" s="64">
        <f t="shared" si="25"/>
        <v>1</v>
      </c>
      <c r="AI15" s="64">
        <f>+VLOOKUP($N15,Territorio[[nombre]:[Columna1]],7,0)</f>
        <v>38</v>
      </c>
      <c r="AJ15" s="64">
        <f>+VLOOKUP(O15,Temporalidad[[nombre]:[Columna1]],7,0)</f>
        <v>31</v>
      </c>
      <c r="AK15" s="64">
        <f>+VLOOKUP(LEFT($D15,2),Tipo_Gráfico[[id2]:[Tipo Gráfico]],3,0)</f>
        <v>1</v>
      </c>
      <c r="AL15" s="35" t="str">
        <f t="shared" ref="AL15:AL25" si="35">AL14</f>
        <v>Centro de Estudios y Análisis del Delito</v>
      </c>
      <c r="AM15" s="60" t="str">
        <f t="shared" si="26"/>
        <v>No Aplica</v>
      </c>
      <c r="AN15" s="60" t="str">
        <f t="shared" si="27"/>
        <v>No Aplica</v>
      </c>
      <c r="AO15" s="60" t="str">
        <f t="shared" si="28"/>
        <v>No Aplica</v>
      </c>
      <c r="AP15" s="65">
        <f>VLOOKUP($AC15,Responsables[],3,0)</f>
        <v>7</v>
      </c>
      <c r="AQ15" s="65">
        <f>VLOOKUP($R15,unidad_medida[[#All],[nombre]:[Columna1]],5,0)</f>
        <v>77</v>
      </c>
    </row>
    <row r="16" spans="1:43" ht="67.5" x14ac:dyDescent="0.25">
      <c r="A16" s="51" t="str">
        <f t="shared" ref="A16:A24" si="36">+D16&amp;"|FILT:"&amp;E16&amp;"| MUES:"&amp;G16&amp;"|"&amp;F16&amp;"|"&amp;O16&amp;"|"&amp;H16</f>
        <v>GR 13|FILT:Periodo| MUES:Comuna|Tasa por 100 mil habitantes de violencia general|Año 2020|</v>
      </c>
      <c r="B16" s="70" t="e">
        <f ca="1">"https://analytics.zoho.com/open-view/2395394000006498923?ZOHO_CRITERIA=%22Femicidios%22.%22Codreg%22%3D"&amp;Estructura!$B$1</f>
        <v>#NAME?</v>
      </c>
      <c r="C16" s="38">
        <v>2</v>
      </c>
      <c r="D16" s="44" t="s">
        <v>13780</v>
      </c>
      <c r="E16" s="49" t="s">
        <v>10449</v>
      </c>
      <c r="F16" s="45" t="s">
        <v>13859</v>
      </c>
      <c r="G16" s="39" t="s">
        <v>1061</v>
      </c>
      <c r="H16" s="39"/>
      <c r="I16" s="37"/>
      <c r="J16" t="s">
        <v>8278</v>
      </c>
      <c r="K16" s="73"/>
      <c r="L16" s="52"/>
      <c r="M16" s="36" t="str">
        <f>"Tasa por 100 mil habitantes de violencia hacia la mujer según Encuesta Nacional de Violencia Intrafamiliar con "&amp;J16&amp;" como indicador de periodo, para el año 2020."</f>
        <v>Tasa por 100 mil habitantes de violencia hacia la mujer según Encuesta Nacional de Violencia Intrafamiliar con Año como indicador de periodo, para el año 2020.</v>
      </c>
      <c r="N16" s="20" t="str">
        <f t="shared" si="1"/>
        <v>Chile</v>
      </c>
      <c r="O16" s="81" t="s">
        <v>8309</v>
      </c>
      <c r="P16" s="20" t="str">
        <f t="shared" si="9"/>
        <v>Tasa</v>
      </c>
      <c r="Q16" s="28">
        <f>+IF($E16="PRODUCTO",VLOOKUP(J16,#REF!,9,0)&amp;"000",IF($E16="CATEGORÍA",VLOOKUP(J16,#REF!,7,0),$Q$1))</f>
        <v>270103001</v>
      </c>
      <c r="R16" s="20" t="str">
        <f t="shared" si="10"/>
        <v>tasa por 100 mil habitantes</v>
      </c>
      <c r="S16" s="35" t="str">
        <f t="shared" si="32"/>
        <v>Tasa por 100 mil habitantes de violencia hacia la mujer según Encuesta Nacional de Violencia Intrafamiliar con Año como indicador de periodo, para el año 2020.</v>
      </c>
      <c r="T16" s="66" t="str">
        <f t="shared" si="5"/>
        <v>Tasa por 100 mil habitantes de violencia hacia la mujer según Encuesta Nacional de Violencia Intrafamiliar con Año como indicador de periodo, para el año 2020.</v>
      </c>
      <c r="U16" s="67" t="str">
        <f t="shared" si="6"/>
        <v>Periodo: Año</v>
      </c>
      <c r="V16" s="35" t="s">
        <v>13844</v>
      </c>
      <c r="W16" s="21" t="e">
        <f t="shared" ca="1" si="31"/>
        <v>#NAME?</v>
      </c>
      <c r="X16" s="60" t="str">
        <f t="shared" si="23"/>
        <v>CHL</v>
      </c>
      <c r="Y16" s="20" t="s">
        <v>13374</v>
      </c>
      <c r="Z16" s="35" t="str">
        <f t="shared" si="7"/>
        <v>Tasa por 100 mil habitantes de violencia general por comuna en la región Año de acuerdo a los datos publicados por el Centro de Estudios y Análisis del Delito de Chile para el Año 2020.</v>
      </c>
      <c r="AA16" s="63">
        <f t="shared" ref="AA16:AE16" si="37">+AA15</f>
        <v>44357</v>
      </c>
      <c r="AB16" s="60" t="str">
        <f t="shared" si="37"/>
        <v>Español</v>
      </c>
      <c r="AC16" s="60" t="str">
        <f t="shared" si="37"/>
        <v>Paula</v>
      </c>
      <c r="AD16" s="60" t="str">
        <f t="shared" si="37"/>
        <v>No Aplica</v>
      </c>
      <c r="AE16" s="60" t="str">
        <f t="shared" si="37"/>
        <v>No Aplica</v>
      </c>
      <c r="AF16" s="60" t="str">
        <f t="shared" ref="AF16" si="38">+AF15</f>
        <v>No Aplica</v>
      </c>
      <c r="AG16" s="64">
        <f>+VLOOKUP($P16,Parametros[[nombre]:[Columna1]],5,0)</f>
        <v>92</v>
      </c>
      <c r="AH16" s="64">
        <f t="shared" si="25"/>
        <v>1</v>
      </c>
      <c r="AI16" s="64">
        <f>+VLOOKUP($N16,Territorio[[nombre]:[Columna1]],7,0)</f>
        <v>38</v>
      </c>
      <c r="AJ16" s="64">
        <f>+VLOOKUP(O16,Temporalidad[[nombre]:[Columna1]],7,0)</f>
        <v>31</v>
      </c>
      <c r="AK16" s="64">
        <f>+VLOOKUP(LEFT($D16,2),Tipo_Gráfico[[id2]:[Tipo Gráfico]],3,0)</f>
        <v>1</v>
      </c>
      <c r="AL16" s="35" t="str">
        <f t="shared" si="35"/>
        <v>Centro de Estudios y Análisis del Delito</v>
      </c>
      <c r="AM16" s="60" t="str">
        <f t="shared" si="26"/>
        <v>No Aplica</v>
      </c>
      <c r="AN16" s="60" t="str">
        <f t="shared" si="27"/>
        <v>No Aplica</v>
      </c>
      <c r="AO16" s="60" t="str">
        <f t="shared" si="28"/>
        <v>No Aplica</v>
      </c>
      <c r="AP16" s="65">
        <f>VLOOKUP($AC16,Responsables[],3,0)</f>
        <v>7</v>
      </c>
      <c r="AQ16" s="65">
        <f>VLOOKUP($R16,unidad_medida[[#All],[nombre]:[Columna1]],5,0)</f>
        <v>77</v>
      </c>
    </row>
    <row r="17" spans="1:43" ht="67.5" x14ac:dyDescent="0.25">
      <c r="A17" s="51" t="str">
        <f t="shared" si="36"/>
        <v>GR 14|FILT:Periodo| MUES:Prevalencia|Tasa por 100 mil habitantes de violencia general|Año 2020|</v>
      </c>
      <c r="B17" s="70" t="str">
        <f>"https://analytics.zoho.com/open-view/2395394000006498596"</f>
        <v>https://analytics.zoho.com/open-view/2395394000006498596</v>
      </c>
      <c r="C17" s="38">
        <v>2</v>
      </c>
      <c r="D17" s="44" t="s">
        <v>13781</v>
      </c>
      <c r="E17" s="49" t="s">
        <v>10449</v>
      </c>
      <c r="F17" s="45" t="s">
        <v>13859</v>
      </c>
      <c r="G17" s="39" t="s">
        <v>13761</v>
      </c>
      <c r="H17" s="45"/>
      <c r="I17" s="37"/>
      <c r="J17" t="s">
        <v>8278</v>
      </c>
      <c r="K17" s="73"/>
      <c r="L17" s="52"/>
      <c r="M17" s="36" t="str">
        <f>"Tasa por 100 mil habitantes de violencia hacia la mujer según Encuesta Nacional de Violencia Intrafamiliar con "&amp;J17&amp;" como indicador de periodo, para el año 2020."</f>
        <v>Tasa por 100 mil habitantes de violencia hacia la mujer según Encuesta Nacional de Violencia Intrafamiliar con Año como indicador de periodo, para el año 2020.</v>
      </c>
      <c r="N17" s="20" t="str">
        <f t="shared" si="1"/>
        <v>Chile</v>
      </c>
      <c r="O17" s="81" t="s">
        <v>8309</v>
      </c>
      <c r="P17" s="20" t="str">
        <f t="shared" si="9"/>
        <v>Tasa</v>
      </c>
      <c r="Q17" s="28">
        <f>+IF($E17="PRODUCTO",VLOOKUP(J17,#REF!,9,0)&amp;"000",IF($E17="CATEGORÍA",VLOOKUP(J17,#REF!,7,0),$Q$1))</f>
        <v>270103001</v>
      </c>
      <c r="R17" s="20" t="str">
        <f t="shared" si="10"/>
        <v>tasa por 100 mil habitantes</v>
      </c>
      <c r="S17" s="35" t="str">
        <f t="shared" si="32"/>
        <v>Tasa por 100 mil habitantes de violencia hacia la mujer según Encuesta Nacional de Violencia Intrafamiliar con Año como indicador de periodo, para el año 2020.</v>
      </c>
      <c r="T17" s="66" t="str">
        <f t="shared" si="5"/>
        <v>Tasa por 100 mil habitantes de violencia hacia la mujer según Encuesta Nacional de Violencia Intrafamiliar con Año como indicador de periodo, para el año 2020.</v>
      </c>
      <c r="U17" s="67" t="str">
        <f t="shared" si="6"/>
        <v>Periodo: Año</v>
      </c>
      <c r="V17" s="35" t="s">
        <v>13844</v>
      </c>
      <c r="W17" s="21" t="str">
        <f t="shared" si="31"/>
        <v>https://analytics.zoho.com/open-view/2395394000006498596</v>
      </c>
      <c r="X17" s="60" t="str">
        <f t="shared" si="23"/>
        <v>CHL</v>
      </c>
      <c r="Y17" s="20" t="s">
        <v>13374</v>
      </c>
      <c r="Z17" s="35" t="str">
        <f t="shared" si="7"/>
        <v>Tasa por 100 mil habitantes de violencia general por comuna en la región Año de acuerdo a los datos publicados por el Centro de Estudios y Análisis del Delito de Chile para el Año 2020.</v>
      </c>
      <c r="AA17" s="63">
        <f t="shared" ref="AA17:AE17" si="39">+AA16</f>
        <v>44357</v>
      </c>
      <c r="AB17" s="60" t="str">
        <f t="shared" si="39"/>
        <v>Español</v>
      </c>
      <c r="AC17" s="60" t="str">
        <f t="shared" si="39"/>
        <v>Paula</v>
      </c>
      <c r="AD17" s="60" t="str">
        <f t="shared" si="39"/>
        <v>No Aplica</v>
      </c>
      <c r="AE17" s="60" t="str">
        <f t="shared" si="39"/>
        <v>No Aplica</v>
      </c>
      <c r="AF17" s="60" t="str">
        <f t="shared" ref="AF17" si="40">+AF16</f>
        <v>No Aplica</v>
      </c>
      <c r="AG17" s="64">
        <f>+VLOOKUP($P17,Parametros[[nombre]:[Columna1]],5,0)</f>
        <v>92</v>
      </c>
      <c r="AH17" s="64">
        <f t="shared" si="25"/>
        <v>1</v>
      </c>
      <c r="AI17" s="64">
        <f>+VLOOKUP($N17,Territorio[[nombre]:[Columna1]],7,0)</f>
        <v>38</v>
      </c>
      <c r="AJ17" s="64">
        <f>+VLOOKUP(O17,Temporalidad[[nombre]:[Columna1]],7,0)</f>
        <v>31</v>
      </c>
      <c r="AK17" s="64">
        <f>+VLOOKUP(LEFT($D17,2),Tipo_Gráfico[[id2]:[Tipo Gráfico]],3,0)</f>
        <v>1</v>
      </c>
      <c r="AL17" s="35" t="str">
        <f t="shared" si="35"/>
        <v>Centro de Estudios y Análisis del Delito</v>
      </c>
      <c r="AM17" s="60" t="str">
        <f t="shared" si="26"/>
        <v>No Aplica</v>
      </c>
      <c r="AN17" s="60" t="str">
        <f t="shared" si="27"/>
        <v>No Aplica</v>
      </c>
      <c r="AO17" s="60" t="str">
        <f t="shared" si="28"/>
        <v>No Aplica</v>
      </c>
      <c r="AP17" s="65">
        <f>VLOOKUP($AC17,Responsables[],3,0)</f>
        <v>7</v>
      </c>
      <c r="AQ17" s="65">
        <f>VLOOKUP($R17,unidad_medida[[#All],[nombre]:[Columna1]],5,0)</f>
        <v>77</v>
      </c>
    </row>
    <row r="18" spans="1:43" ht="67.5" x14ac:dyDescent="0.25">
      <c r="A18" s="51" t="str">
        <f t="shared" si="36"/>
        <v>GR 15|FILT:Periodo| MUES:Tipo de Violencia|Tasa por 100 mil habitantes de violencia general|Año 2020|</v>
      </c>
      <c r="B18" s="70" t="str">
        <f>"https://analytics.zoho.com/open-view/2395394000006498814"</f>
        <v>https://analytics.zoho.com/open-view/2395394000006498814</v>
      </c>
      <c r="C18" s="38">
        <v>2</v>
      </c>
      <c r="D18" s="44" t="s">
        <v>13782</v>
      </c>
      <c r="E18" s="49" t="s">
        <v>10449</v>
      </c>
      <c r="F18" s="45" t="s">
        <v>13859</v>
      </c>
      <c r="G18" s="39" t="s">
        <v>13824</v>
      </c>
      <c r="H18" s="39"/>
      <c r="I18" s="37"/>
      <c r="J18" t="s">
        <v>8278</v>
      </c>
      <c r="K18" s="73"/>
      <c r="L18" s="52"/>
      <c r="M18" s="36" t="str">
        <f>"Tasa por 100 mil habitantes de violencia hacia la mujer según Encuesta Nacional de Violencia Intrafamiliar con "&amp;J18&amp;" como indicador de periodo, para el año 2020."</f>
        <v>Tasa por 100 mil habitantes de violencia hacia la mujer según Encuesta Nacional de Violencia Intrafamiliar con Año como indicador de periodo, para el año 2020.</v>
      </c>
      <c r="N18" s="20" t="str">
        <f t="shared" si="1"/>
        <v>Chile</v>
      </c>
      <c r="O18" s="81" t="s">
        <v>8309</v>
      </c>
      <c r="P18" s="20" t="str">
        <f t="shared" si="9"/>
        <v>Tasa</v>
      </c>
      <c r="Q18" s="28">
        <f>+IF($E18="PRODUCTO",VLOOKUP(J18,#REF!,9,0)&amp;"000",IF($E18="CATEGORÍA",VLOOKUP(J18,#REF!,7,0),$Q$1))</f>
        <v>270103001</v>
      </c>
      <c r="R18" s="20" t="str">
        <f t="shared" si="10"/>
        <v>tasa por 100 mil habitantes</v>
      </c>
      <c r="S18" s="35" t="str">
        <f t="shared" si="32"/>
        <v>Tasa por 100 mil habitantes de violencia hacia la mujer según Encuesta Nacional de Violencia Intrafamiliar con Año como indicador de periodo, para el año 2020.</v>
      </c>
      <c r="T18" s="66" t="str">
        <f t="shared" si="5"/>
        <v>Tasa por 100 mil habitantes de violencia hacia la mujer según Encuesta Nacional de Violencia Intrafamiliar con Año como indicador de periodo, para el año 2020.</v>
      </c>
      <c r="U18" s="67" t="str">
        <f t="shared" si="6"/>
        <v>Periodo: Año</v>
      </c>
      <c r="V18" s="35" t="s">
        <v>13844</v>
      </c>
      <c r="W18" s="21" t="str">
        <f t="shared" si="31"/>
        <v>https://analytics.zoho.com/open-view/2395394000006498814</v>
      </c>
      <c r="X18" s="60" t="str">
        <f t="shared" si="23"/>
        <v>CHL</v>
      </c>
      <c r="Y18" s="20" t="s">
        <v>13790</v>
      </c>
      <c r="Z18" s="35" t="str">
        <f t="shared" si="7"/>
        <v>Tasa por 100 mil habitantes de violencia general por comuna en la región Año de acuerdo a los datos publicados por el Centro de Estudios y Análisis del Delito de Chile para el Año 2020.</v>
      </c>
      <c r="AA18" s="63">
        <f t="shared" ref="AA18:AE18" si="41">+AA17</f>
        <v>44357</v>
      </c>
      <c r="AB18" s="60" t="str">
        <f t="shared" si="41"/>
        <v>Español</v>
      </c>
      <c r="AC18" s="60" t="str">
        <f t="shared" si="41"/>
        <v>Paula</v>
      </c>
      <c r="AD18" s="60" t="str">
        <f t="shared" si="41"/>
        <v>No Aplica</v>
      </c>
      <c r="AE18" s="60" t="str">
        <f t="shared" si="41"/>
        <v>No Aplica</v>
      </c>
      <c r="AF18" s="60" t="str">
        <f t="shared" ref="AF18" si="42">+AF17</f>
        <v>No Aplica</v>
      </c>
      <c r="AG18" s="64">
        <f>+VLOOKUP($P18,Parametros[[nombre]:[Columna1]],5,0)</f>
        <v>92</v>
      </c>
      <c r="AH18" s="64">
        <f t="shared" si="25"/>
        <v>1</v>
      </c>
      <c r="AI18" s="64">
        <f>+VLOOKUP($N18,Territorio[[nombre]:[Columna1]],7,0)</f>
        <v>38</v>
      </c>
      <c r="AJ18" s="64">
        <f>+VLOOKUP(O18,Temporalidad[[nombre]:[Columna1]],7,0)</f>
        <v>31</v>
      </c>
      <c r="AK18" s="64">
        <f>+VLOOKUP(LEFT($D18,2),Tipo_Gráfico[[id2]:[Tipo Gráfico]],3,0)</f>
        <v>1</v>
      </c>
      <c r="AL18" s="35" t="str">
        <f t="shared" si="35"/>
        <v>Centro de Estudios y Análisis del Delito</v>
      </c>
      <c r="AM18" s="60" t="str">
        <f t="shared" si="26"/>
        <v>No Aplica</v>
      </c>
      <c r="AN18" s="60" t="str">
        <f t="shared" si="27"/>
        <v>No Aplica</v>
      </c>
      <c r="AO18" s="60" t="str">
        <f t="shared" si="28"/>
        <v>No Aplica</v>
      </c>
      <c r="AP18" s="65">
        <f>VLOOKUP($AC18,Responsables[],3,0)</f>
        <v>7</v>
      </c>
      <c r="AQ18" s="65">
        <f>VLOOKUP($R18,unidad_medida[[#All],[nombre]:[Columna1]],5,0)</f>
        <v>77</v>
      </c>
    </row>
    <row r="19" spans="1:43" ht="56.25" x14ac:dyDescent="0.25">
      <c r="A19" s="51" t="str">
        <f t="shared" si="36"/>
        <v>GR 16|FILT:Tipo de Violencia| MUES:Región|Tasa por 100 mil habitantes de violencia general|Año 2020|</v>
      </c>
      <c r="B19" s="70" t="str">
        <f>"https://analytics.zoho.com/open-view/2395394000006636284"</f>
        <v>https://analytics.zoho.com/open-view/2395394000006636284</v>
      </c>
      <c r="C19" s="38">
        <v>3</v>
      </c>
      <c r="D19" s="44" t="s">
        <v>13783</v>
      </c>
      <c r="E19" s="49" t="s">
        <v>13824</v>
      </c>
      <c r="F19" s="45" t="s">
        <v>13859</v>
      </c>
      <c r="G19" s="39" t="s">
        <v>754</v>
      </c>
      <c r="H19" s="45"/>
      <c r="I19" s="37"/>
      <c r="J19" t="s">
        <v>13801</v>
      </c>
      <c r="K19" s="73"/>
      <c r="L19" s="52"/>
      <c r="M19" s="36" t="str">
        <f>"Tasa por 100 mil habitantes de violencia hacia la mujer según Encuesta Nacional de Violencia Intrafamiliar por "&amp;J19&amp;", para el año 2020."</f>
        <v>Tasa por 100 mil habitantes de violencia hacia la mujer según Encuesta Nacional de Violencia Intrafamiliar por Violencia física, para el año 2020.</v>
      </c>
      <c r="N19" s="20" t="str">
        <f t="shared" si="1"/>
        <v>Chile</v>
      </c>
      <c r="O19" s="81" t="s">
        <v>8309</v>
      </c>
      <c r="P19" s="20" t="str">
        <f t="shared" si="9"/>
        <v>Tasa</v>
      </c>
      <c r="Q19" s="28">
        <f>+IF($E19="PRODUCTO",VLOOKUP(J19,#REF!,9,0)&amp;"000",IF($E19="CATEGORÍA",VLOOKUP(J19,#REF!,7,0),$Q$1))</f>
        <v>270103001</v>
      </c>
      <c r="R19" s="20" t="str">
        <f t="shared" si="10"/>
        <v>tasa por 100 mil habitantes</v>
      </c>
      <c r="S19" s="35" t="str">
        <f t="shared" si="32"/>
        <v>Tasa por 100 mil habitantes de violencia hacia la mujer según Encuesta Nacional de Violencia Intrafamiliar por Violencia física, para el año 2020.</v>
      </c>
      <c r="T19" s="66" t="str">
        <f t="shared" si="5"/>
        <v>Tasa por 100 mil habitantes de violencia hacia la mujer según Encuesta Nacional de Violencia Intrafamiliar por Violencia física, para el año 2020.</v>
      </c>
      <c r="U19" s="67" t="str">
        <f t="shared" si="6"/>
        <v>Tipo de Violencia: Violencia física</v>
      </c>
      <c r="V19" s="35" t="s">
        <v>13844</v>
      </c>
      <c r="W19" s="21" t="str">
        <f t="shared" si="31"/>
        <v>https://analytics.zoho.com/open-view/2395394000006636284</v>
      </c>
      <c r="X19" s="60" t="str">
        <f t="shared" si="23"/>
        <v>CHL</v>
      </c>
      <c r="Y19" s="20" t="s">
        <v>13790</v>
      </c>
      <c r="Z19" s="35" t="str">
        <f t="shared" si="7"/>
        <v>Tasa por 100 mil habitantes de violencia general por comuna en la región Violencia física de acuerdo a los datos publicados por el Centro de Estudios y Análisis del Delito de Chile para el Año 2020.</v>
      </c>
      <c r="AA19" s="63">
        <f t="shared" ref="AA19:AE19" si="43">+AA18</f>
        <v>44357</v>
      </c>
      <c r="AB19" s="60" t="str">
        <f t="shared" si="43"/>
        <v>Español</v>
      </c>
      <c r="AC19" s="60" t="str">
        <f t="shared" si="43"/>
        <v>Paula</v>
      </c>
      <c r="AD19" s="60" t="str">
        <f t="shared" si="43"/>
        <v>No Aplica</v>
      </c>
      <c r="AE19" s="60" t="str">
        <f t="shared" si="43"/>
        <v>No Aplica</v>
      </c>
      <c r="AF19" s="60" t="str">
        <f t="shared" ref="AF19" si="44">+AF18</f>
        <v>No Aplica</v>
      </c>
      <c r="AG19" s="64">
        <f>+VLOOKUP($P19,Parametros[[nombre]:[Columna1]],5,0)</f>
        <v>92</v>
      </c>
      <c r="AH19" s="64">
        <f t="shared" si="25"/>
        <v>1</v>
      </c>
      <c r="AI19" s="64">
        <f>+VLOOKUP($N19,Territorio[[nombre]:[Columna1]],7,0)</f>
        <v>38</v>
      </c>
      <c r="AJ19" s="64">
        <f>+VLOOKUP(O19,Temporalidad[[nombre]:[Columna1]],7,0)</f>
        <v>31</v>
      </c>
      <c r="AK19" s="64">
        <f>+VLOOKUP(LEFT($D19,2),Tipo_Gráfico[[id2]:[Tipo Gráfico]],3,0)</f>
        <v>1</v>
      </c>
      <c r="AL19" s="35" t="str">
        <f t="shared" si="35"/>
        <v>Centro de Estudios y Análisis del Delito</v>
      </c>
      <c r="AM19" s="60" t="str">
        <f t="shared" si="26"/>
        <v>No Aplica</v>
      </c>
      <c r="AN19" s="60" t="str">
        <f t="shared" si="27"/>
        <v>No Aplica</v>
      </c>
      <c r="AO19" s="60" t="str">
        <f t="shared" si="28"/>
        <v>No Aplica</v>
      </c>
      <c r="AP19" s="65">
        <f>VLOOKUP($AC19,Responsables[],3,0)</f>
        <v>7</v>
      </c>
      <c r="AQ19" s="65">
        <f>VLOOKUP($R19,unidad_medida[[#All],[nombre]:[Columna1]],5,0)</f>
        <v>77</v>
      </c>
    </row>
    <row r="20" spans="1:43" ht="56.25" x14ac:dyDescent="0.25">
      <c r="A20" s="51" t="str">
        <f t="shared" si="36"/>
        <v>GR 17|FILT:Tipo de Violencia| MUES:Comuna|Tasa por 100 mil habitantes de violencia general|Año 2020|</v>
      </c>
      <c r="B20" s="70" t="str">
        <f>"https://analytics.zoho.com/open-view/2395394000006636165"</f>
        <v>https://analytics.zoho.com/open-view/2395394000006636165</v>
      </c>
      <c r="C20" s="38">
        <v>3</v>
      </c>
      <c r="D20" s="44" t="s">
        <v>13784</v>
      </c>
      <c r="E20" s="49" t="s">
        <v>13824</v>
      </c>
      <c r="F20" s="45" t="s">
        <v>13859</v>
      </c>
      <c r="G20" s="39" t="s">
        <v>1061</v>
      </c>
      <c r="H20" s="39"/>
      <c r="I20" s="37"/>
      <c r="J20" t="s">
        <v>13801</v>
      </c>
      <c r="K20" s="73"/>
      <c r="L20" s="52"/>
      <c r="M20" s="36" t="str">
        <f>"Tasa por 100 mil habitantes de violencia hacia la mujer según Encuesta Nacional de Violencia Intrafamiliar por "&amp;J20&amp;", para el año 2020."</f>
        <v>Tasa por 100 mil habitantes de violencia hacia la mujer según Encuesta Nacional de Violencia Intrafamiliar por Violencia física, para el año 2020.</v>
      </c>
      <c r="N20" s="20" t="str">
        <f t="shared" si="1"/>
        <v>Chile</v>
      </c>
      <c r="O20" s="81" t="s">
        <v>8309</v>
      </c>
      <c r="P20" s="20" t="str">
        <f t="shared" si="9"/>
        <v>Tasa</v>
      </c>
      <c r="Q20" s="28">
        <f>+IF($E20="PRODUCTO",VLOOKUP(J20,#REF!,9,0)&amp;"000",IF($E20="CATEGORÍA",VLOOKUP(J20,#REF!,7,0),$Q$1))</f>
        <v>270103001</v>
      </c>
      <c r="R20" s="20" t="str">
        <f t="shared" si="10"/>
        <v>tasa por 100 mil habitantes</v>
      </c>
      <c r="S20" s="35" t="str">
        <f t="shared" si="32"/>
        <v>Tasa por 100 mil habitantes de violencia hacia la mujer según Encuesta Nacional de Violencia Intrafamiliar por Violencia física, para el año 2020.</v>
      </c>
      <c r="T20" s="66" t="str">
        <f t="shared" si="5"/>
        <v>Tasa por 100 mil habitantes de violencia hacia la mujer según Encuesta Nacional de Violencia Intrafamiliar por Violencia física, para el año 2020.</v>
      </c>
      <c r="U20" s="67" t="str">
        <f t="shared" si="6"/>
        <v>Tipo de Violencia: Violencia física</v>
      </c>
      <c r="V20" s="35" t="s">
        <v>13844</v>
      </c>
      <c r="W20" s="21" t="str">
        <f t="shared" si="31"/>
        <v>https://analytics.zoho.com/open-view/2395394000006636165</v>
      </c>
      <c r="X20" s="60" t="str">
        <f t="shared" si="23"/>
        <v>CHL</v>
      </c>
      <c r="Y20" s="20" t="s">
        <v>10689</v>
      </c>
      <c r="Z20" s="35" t="str">
        <f t="shared" si="7"/>
        <v>Tasa por 100 mil habitantes de violencia general por comuna en la región Violencia física de acuerdo a los datos publicados por el Centro de Estudios y Análisis del Delito de Chile para el Año 2020.</v>
      </c>
      <c r="AA20" s="63">
        <f t="shared" ref="AA20:AE20" si="45">+AA19</f>
        <v>44357</v>
      </c>
      <c r="AB20" s="60" t="str">
        <f t="shared" si="45"/>
        <v>Español</v>
      </c>
      <c r="AC20" s="60" t="str">
        <f t="shared" si="45"/>
        <v>Paula</v>
      </c>
      <c r="AD20" s="60" t="str">
        <f t="shared" si="45"/>
        <v>No Aplica</v>
      </c>
      <c r="AE20" s="60" t="str">
        <f t="shared" si="45"/>
        <v>No Aplica</v>
      </c>
      <c r="AF20" s="60" t="str">
        <f t="shared" ref="AF20" si="46">+AF19</f>
        <v>No Aplica</v>
      </c>
      <c r="AG20" s="64">
        <f>+VLOOKUP($P20,Parametros[[nombre]:[Columna1]],5,0)</f>
        <v>92</v>
      </c>
      <c r="AH20" s="64">
        <f t="shared" si="25"/>
        <v>1</v>
      </c>
      <c r="AI20" s="64">
        <f>+VLOOKUP($N20,Territorio[[nombre]:[Columna1]],7,0)</f>
        <v>38</v>
      </c>
      <c r="AJ20" s="64">
        <f>+VLOOKUP(O20,Temporalidad[[nombre]:[Columna1]],7,0)</f>
        <v>31</v>
      </c>
      <c r="AK20" s="64">
        <f>+VLOOKUP(LEFT($D20,2),Tipo_Gráfico[[id2]:[Tipo Gráfico]],3,0)</f>
        <v>1</v>
      </c>
      <c r="AL20" s="35" t="str">
        <f t="shared" si="35"/>
        <v>Centro de Estudios y Análisis del Delito</v>
      </c>
      <c r="AM20" s="60" t="str">
        <f t="shared" si="26"/>
        <v>No Aplica</v>
      </c>
      <c r="AN20" s="60" t="str">
        <f t="shared" si="27"/>
        <v>No Aplica</v>
      </c>
      <c r="AO20" s="60" t="str">
        <f t="shared" si="28"/>
        <v>No Aplica</v>
      </c>
      <c r="AP20" s="65">
        <f>VLOOKUP($AC20,Responsables[],3,0)</f>
        <v>7</v>
      </c>
      <c r="AQ20" s="65">
        <f>VLOOKUP($R20,unidad_medida[[#All],[nombre]:[Columna1]],5,0)</f>
        <v>77</v>
      </c>
    </row>
    <row r="21" spans="1:43" ht="56.25" x14ac:dyDescent="0.25">
      <c r="A21" s="51" t="str">
        <f t="shared" si="36"/>
        <v>GR 18|FILT:Tipo de Violencia| MUES:Prevalencia|Tasa por 100 mil habitantes de violencia general|Año 2020|</v>
      </c>
      <c r="B21" s="70" t="e">
        <f ca="1">"https://analytics.zoho.com/open-view/2395394000006636567?ZOHO_CRITERIA=%22Femicidios%22.%22Codreg%22%3D"&amp;Estructura!$B$1</f>
        <v>#NAME?</v>
      </c>
      <c r="C21" s="38">
        <v>3</v>
      </c>
      <c r="D21" s="44" t="s">
        <v>13785</v>
      </c>
      <c r="E21" s="49" t="s">
        <v>13824</v>
      </c>
      <c r="F21" s="45" t="s">
        <v>13859</v>
      </c>
      <c r="G21" s="39" t="s">
        <v>13761</v>
      </c>
      <c r="H21" s="45"/>
      <c r="I21" s="37"/>
      <c r="J21" t="s">
        <v>13801</v>
      </c>
      <c r="K21" s="73"/>
      <c r="L21" s="52"/>
      <c r="M21" s="36" t="str">
        <f>"Tasa por 100 mil habitantes de violencia hacia la mujer según Encuesta Nacional de Violencia Intrafamiliar por "&amp;J21&amp;", para el año 2020."</f>
        <v>Tasa por 100 mil habitantes de violencia hacia la mujer según Encuesta Nacional de Violencia Intrafamiliar por Violencia física, para el año 2020.</v>
      </c>
      <c r="N21" s="20" t="str">
        <f t="shared" si="1"/>
        <v>Chile</v>
      </c>
      <c r="O21" s="81" t="s">
        <v>8309</v>
      </c>
      <c r="P21" s="20" t="str">
        <f t="shared" si="9"/>
        <v>Tasa</v>
      </c>
      <c r="Q21" s="28">
        <f>+IF($E21="PRODUCTO",VLOOKUP(J21,#REF!,9,0)&amp;"000",IF($E21="CATEGORÍA",VLOOKUP(J21,#REF!,7,0),$Q$1))</f>
        <v>270103001</v>
      </c>
      <c r="R21" s="20" t="str">
        <f t="shared" si="10"/>
        <v>tasa por 100 mil habitantes</v>
      </c>
      <c r="S21" s="35" t="str">
        <f t="shared" si="32"/>
        <v>Tasa por 100 mil habitantes de violencia hacia la mujer según Encuesta Nacional de Violencia Intrafamiliar por Violencia física, para el año 2020.</v>
      </c>
      <c r="T21" s="66" t="str">
        <f t="shared" si="5"/>
        <v>Tasa por 100 mil habitantes de violencia hacia la mujer según Encuesta Nacional de Violencia Intrafamiliar por Violencia física, para el año 2020.</v>
      </c>
      <c r="U21" s="67" t="str">
        <f t="shared" si="6"/>
        <v>Tipo de Violencia: Violencia física</v>
      </c>
      <c r="V21" s="35" t="s">
        <v>13844</v>
      </c>
      <c r="W21" s="21" t="e">
        <f t="shared" ca="1" si="31"/>
        <v>#NAME?</v>
      </c>
      <c r="X21" s="60" t="str">
        <f t="shared" si="23"/>
        <v>CHL</v>
      </c>
      <c r="Y21" s="20" t="s">
        <v>10689</v>
      </c>
      <c r="Z21" s="35" t="str">
        <f t="shared" si="7"/>
        <v>Tasa por 100 mil habitantes de violencia general por comuna en la región Violencia física de acuerdo a los datos publicados por el Centro de Estudios y Análisis del Delito de Chile para el Año 2020.</v>
      </c>
      <c r="AA21" s="63">
        <f t="shared" ref="AA21:AE21" si="47">+AA20</f>
        <v>44357</v>
      </c>
      <c r="AB21" s="60" t="str">
        <f t="shared" si="47"/>
        <v>Español</v>
      </c>
      <c r="AC21" s="60" t="str">
        <f t="shared" si="47"/>
        <v>Paula</v>
      </c>
      <c r="AD21" s="60" t="str">
        <f t="shared" si="47"/>
        <v>No Aplica</v>
      </c>
      <c r="AE21" s="60" t="str">
        <f t="shared" si="47"/>
        <v>No Aplica</v>
      </c>
      <c r="AF21" s="60" t="str">
        <f t="shared" ref="AF21" si="48">+AF20</f>
        <v>No Aplica</v>
      </c>
      <c r="AG21" s="64">
        <f>+VLOOKUP($P21,Parametros[[nombre]:[Columna1]],5,0)</f>
        <v>92</v>
      </c>
      <c r="AH21" s="64">
        <f t="shared" si="25"/>
        <v>1</v>
      </c>
      <c r="AI21" s="64">
        <f>+VLOOKUP($N21,Territorio[[nombre]:[Columna1]],7,0)</f>
        <v>38</v>
      </c>
      <c r="AJ21" s="64">
        <f>+VLOOKUP(O21,Temporalidad[[nombre]:[Columna1]],7,0)</f>
        <v>31</v>
      </c>
      <c r="AK21" s="64">
        <f>+VLOOKUP(LEFT($D21,2),Tipo_Gráfico[[id2]:[Tipo Gráfico]],3,0)</f>
        <v>1</v>
      </c>
      <c r="AL21" s="35" t="str">
        <f t="shared" si="35"/>
        <v>Centro de Estudios y Análisis del Delito</v>
      </c>
      <c r="AM21" s="60" t="str">
        <f t="shared" si="26"/>
        <v>No Aplica</v>
      </c>
      <c r="AN21" s="60" t="str">
        <f t="shared" si="27"/>
        <v>No Aplica</v>
      </c>
      <c r="AO21" s="60" t="str">
        <f t="shared" si="28"/>
        <v>No Aplica</v>
      </c>
      <c r="AP21" s="65">
        <f>VLOOKUP($AC21,Responsables[],3,0)</f>
        <v>7</v>
      </c>
      <c r="AQ21" s="65">
        <f>VLOOKUP($R21,unidad_medida[[#All],[nombre]:[Columna1]],5,0)</f>
        <v>77</v>
      </c>
    </row>
    <row r="22" spans="1:43" ht="56.25" x14ac:dyDescent="0.25">
      <c r="A22" s="51" t="str">
        <f t="shared" si="36"/>
        <v>GR 19|FILT:Tipo de Violencia| MUES:Periodo|Tasa por 100 mil habitantes de violencia general|Año 2020|</v>
      </c>
      <c r="B22" s="70" t="e">
        <f ca="1">"https://analytics.zoho.com/open-view/2395394000006709890?ZOHO_CRITERIA=%22Femicidios%22.%22Codreg%22%3D"&amp;Estructura!$B$1</f>
        <v>#NAME?</v>
      </c>
      <c r="C22" s="38">
        <v>3</v>
      </c>
      <c r="D22" s="44" t="s">
        <v>13786</v>
      </c>
      <c r="E22" s="49" t="s">
        <v>13824</v>
      </c>
      <c r="F22" s="45" t="s">
        <v>13859</v>
      </c>
      <c r="G22" s="39" t="s">
        <v>10449</v>
      </c>
      <c r="H22" s="39"/>
      <c r="I22" s="37"/>
      <c r="J22" t="s">
        <v>13801</v>
      </c>
      <c r="K22" s="73"/>
      <c r="L22" s="52"/>
      <c r="M22" s="36" t="str">
        <f>"Tasa por 100 mil habitantes de violencia hacia la mujer según Encuesta Nacional de Violencia Intrafamiliar por "&amp;J22&amp;", para el año 2020."</f>
        <v>Tasa por 100 mil habitantes de violencia hacia la mujer según Encuesta Nacional de Violencia Intrafamiliar por Violencia física, para el año 2020.</v>
      </c>
      <c r="N22" s="20" t="str">
        <f t="shared" si="1"/>
        <v>Chile</v>
      </c>
      <c r="O22" s="81" t="s">
        <v>8309</v>
      </c>
      <c r="P22" s="20" t="str">
        <f t="shared" si="9"/>
        <v>Tasa</v>
      </c>
      <c r="Q22" s="28">
        <f>+IF($E22="PRODUCTO",VLOOKUP(J22,#REF!,9,0)&amp;"000",IF($E22="CATEGORÍA",VLOOKUP(J22,#REF!,7,0),$Q$1))</f>
        <v>270103001</v>
      </c>
      <c r="R22" s="20" t="str">
        <f t="shared" si="10"/>
        <v>tasa por 100 mil habitantes</v>
      </c>
      <c r="S22" s="35" t="str">
        <f t="shared" si="32"/>
        <v>Tasa por 100 mil habitantes de violencia hacia la mujer según Encuesta Nacional de Violencia Intrafamiliar por Violencia física, para el año 2020.</v>
      </c>
      <c r="T22" s="66" t="str">
        <f t="shared" si="5"/>
        <v>Tasa por 100 mil habitantes de violencia hacia la mujer según Encuesta Nacional de Violencia Intrafamiliar por Violencia física, para el año 2020.</v>
      </c>
      <c r="U22" s="67" t="str">
        <f t="shared" si="6"/>
        <v>Tipo de Violencia: Violencia física</v>
      </c>
      <c r="V22" s="35" t="s">
        <v>13844</v>
      </c>
      <c r="W22" s="21" t="e">
        <f t="shared" ca="1" si="31"/>
        <v>#NAME?</v>
      </c>
      <c r="X22" s="60" t="str">
        <f t="shared" si="23"/>
        <v>CHL</v>
      </c>
      <c r="Y22" s="20" t="s">
        <v>10689</v>
      </c>
      <c r="Z22" s="35" t="str">
        <f t="shared" si="7"/>
        <v>Tasa por 100 mil habitantes de violencia general por comuna en la región Violencia física de acuerdo a los datos publicados por el Centro de Estudios y Análisis del Delito de Chile para el Año 2020.</v>
      </c>
      <c r="AA22" s="63">
        <f t="shared" ref="AA22:AE22" si="49">+AA21</f>
        <v>44357</v>
      </c>
      <c r="AB22" s="60" t="str">
        <f t="shared" si="49"/>
        <v>Español</v>
      </c>
      <c r="AC22" s="60" t="str">
        <f t="shared" si="49"/>
        <v>Paula</v>
      </c>
      <c r="AD22" s="60" t="str">
        <f t="shared" si="49"/>
        <v>No Aplica</v>
      </c>
      <c r="AE22" s="60" t="str">
        <f t="shared" si="49"/>
        <v>No Aplica</v>
      </c>
      <c r="AF22" s="60" t="str">
        <f t="shared" ref="AF22" si="50">+AF21</f>
        <v>No Aplica</v>
      </c>
      <c r="AG22" s="64">
        <f>+VLOOKUP($P22,Parametros[[nombre]:[Columna1]],5,0)</f>
        <v>92</v>
      </c>
      <c r="AH22" s="64">
        <f t="shared" si="25"/>
        <v>1</v>
      </c>
      <c r="AI22" s="64">
        <f>+VLOOKUP($N22,Territorio[[nombre]:[Columna1]],7,0)</f>
        <v>38</v>
      </c>
      <c r="AJ22" s="64">
        <f>+VLOOKUP(O22,Temporalidad[[nombre]:[Columna1]],7,0)</f>
        <v>31</v>
      </c>
      <c r="AK22" s="64">
        <f>+VLOOKUP(LEFT($D22,2),Tipo_Gráfico[[id2]:[Tipo Gráfico]],3,0)</f>
        <v>1</v>
      </c>
      <c r="AL22" s="35" t="str">
        <f t="shared" si="35"/>
        <v>Centro de Estudios y Análisis del Delito</v>
      </c>
      <c r="AM22" s="60" t="str">
        <f t="shared" si="26"/>
        <v>No Aplica</v>
      </c>
      <c r="AN22" s="60" t="str">
        <f t="shared" si="27"/>
        <v>No Aplica</v>
      </c>
      <c r="AO22" s="60" t="str">
        <f t="shared" si="28"/>
        <v>No Aplica</v>
      </c>
      <c r="AP22" s="65">
        <f>VLOOKUP($AC22,Responsables[],3,0)</f>
        <v>7</v>
      </c>
      <c r="AQ22" s="65">
        <f>VLOOKUP($R22,unidad_medida[[#All],[nombre]:[Columna1]],5,0)</f>
        <v>77</v>
      </c>
    </row>
    <row r="23" spans="1:43" ht="56.25" x14ac:dyDescent="0.25">
      <c r="A23" s="51" t="str">
        <f t="shared" si="36"/>
        <v>GR 20|FILT:Región| MUES:Comuna|Tasa por 100 mil habitantes de violencia general|Periodo 2012-2020|</v>
      </c>
      <c r="B23" s="70" t="e">
        <f ca="1">"https://analytics.zoho.com/open-view/2395394000006713064?ZOHO_CRITERIA=%22Femicidios%22.%22Codreg%22%3D"&amp;Estructura!$B$1</f>
        <v>#NAME?</v>
      </c>
      <c r="C23" s="43">
        <v>16</v>
      </c>
      <c r="D23" s="44" t="s">
        <v>13787</v>
      </c>
      <c r="E23" s="49" t="s">
        <v>754</v>
      </c>
      <c r="F23" s="45" t="s">
        <v>13859</v>
      </c>
      <c r="G23" s="45" t="s">
        <v>1061</v>
      </c>
      <c r="H23" s="45"/>
      <c r="I23" s="37"/>
      <c r="J23" s="40" t="s">
        <v>795</v>
      </c>
      <c r="K23" s="73"/>
      <c r="L23" s="52"/>
      <c r="M23" s="36" t="str">
        <f t="shared" ref="M23:M29" si="51">"Tasa por 100 mil habitantes de violencia hacia la mujer según Encuesta Nacional de Violencia Intrafamiliar en "&amp;J23&amp;", para el periodo 2012-2020."</f>
        <v>Tasa por 100 mil habitantes de violencia hacia la mujer según Encuesta Nacional de Violencia Intrafamiliar en Tarapacá, para el periodo 2012-2020.</v>
      </c>
      <c r="N23" s="20" t="str">
        <f t="shared" si="1"/>
        <v>Tarapacá</v>
      </c>
      <c r="O23" s="81" t="s">
        <v>10448</v>
      </c>
      <c r="P23" s="20" t="str">
        <f t="shared" si="9"/>
        <v>Tasa</v>
      </c>
      <c r="Q23" s="28">
        <f>+IF($E23="PRODUCTO",VLOOKUP(#REF!,#REF!,9,0)&amp;"000",IF($E23="CATEGORÍA",VLOOKUP(#REF!,#REF!,7,0),$Q$1))</f>
        <v>270103001</v>
      </c>
      <c r="R23" s="20" t="str">
        <f t="shared" si="10"/>
        <v>tasa por 100 mil habitantes</v>
      </c>
      <c r="S23" s="35" t="str">
        <f t="shared" si="32"/>
        <v>Tasa por 100 mil habitantes de violencia hacia la mujer según Encuesta Nacional de Violencia Intrafamiliar en Tarapacá, para el periodo 2012-2020.</v>
      </c>
      <c r="T23" s="66" t="str">
        <f t="shared" si="5"/>
        <v>Tasa por 100 mil habitantes de violencia hacia la mujer según Encuesta Nacional de Violencia Intrafamiliar en Tarapacá, para el periodo 2012-2020.</v>
      </c>
      <c r="U23" s="67" t="e">
        <f>+E23&amp;": "&amp;#REF!</f>
        <v>#REF!</v>
      </c>
      <c r="V23" s="35" t="s">
        <v>13844</v>
      </c>
      <c r="W23" s="21" t="e">
        <f t="shared" ca="1" si="31"/>
        <v>#NAME?</v>
      </c>
      <c r="X23" s="60" t="str">
        <f t="shared" si="23"/>
        <v>CHL</v>
      </c>
      <c r="Y23" s="20" t="s">
        <v>10689</v>
      </c>
      <c r="Z23" s="35" t="str">
        <f t="shared" si="7"/>
        <v>Tasa por 100 mil habitantes de violencia general por comuna en la región Tarapacá de acuerdo a los datos publicados por el Centro de Estudios y Análisis del Delito de Chile para el Periodo 2012-2020.</v>
      </c>
      <c r="AA23" s="63">
        <f t="shared" ref="AA23:AE23" si="52">+AA22</f>
        <v>44357</v>
      </c>
      <c r="AB23" s="60" t="str">
        <f t="shared" si="52"/>
        <v>Español</v>
      </c>
      <c r="AC23" s="60" t="str">
        <f t="shared" si="52"/>
        <v>Paula</v>
      </c>
      <c r="AD23" s="60" t="str">
        <f t="shared" si="52"/>
        <v>No Aplica</v>
      </c>
      <c r="AE23" s="60" t="str">
        <f t="shared" si="52"/>
        <v>No Aplica</v>
      </c>
      <c r="AF23" s="60" t="str">
        <f t="shared" ref="AF23" si="53">+AF22</f>
        <v>No Aplica</v>
      </c>
      <c r="AG23" s="64">
        <f>+VLOOKUP($P23,Parametros[[nombre]:[Columna1]],5,0)</f>
        <v>92</v>
      </c>
      <c r="AH23" s="64">
        <f t="shared" si="25"/>
        <v>1</v>
      </c>
      <c r="AI23" s="64">
        <f>+VLOOKUP($N23,Territorio[[nombre]:[Columna1]],7,0)</f>
        <v>252</v>
      </c>
      <c r="AJ23" s="64">
        <f>+VLOOKUP(O23,Temporalidad[[nombre]:[Columna1]],7,0)</f>
        <v>1757</v>
      </c>
      <c r="AK23" s="64">
        <f>+VLOOKUP(LEFT($D23,2),Tipo_Gráfico[[id2]:[Tipo Gráfico]],3,0)</f>
        <v>1</v>
      </c>
      <c r="AL23" s="35" t="str">
        <f t="shared" si="35"/>
        <v>Centro de Estudios y Análisis del Delito</v>
      </c>
      <c r="AM23" s="60" t="str">
        <f t="shared" si="26"/>
        <v>No Aplica</v>
      </c>
      <c r="AN23" s="60" t="str">
        <f t="shared" si="27"/>
        <v>No Aplica</v>
      </c>
      <c r="AO23" s="60" t="str">
        <f t="shared" si="28"/>
        <v>No Aplica</v>
      </c>
      <c r="AP23" s="65">
        <f>VLOOKUP($AC23,Responsables[],3,0)</f>
        <v>7</v>
      </c>
      <c r="AQ23" s="65">
        <f>VLOOKUP($R23,unidad_medida[[#All],[nombre]:[Columna1]],5,0)</f>
        <v>77</v>
      </c>
    </row>
    <row r="24" spans="1:43" ht="56.25" x14ac:dyDescent="0.25">
      <c r="A24" s="51" t="str">
        <f t="shared" si="36"/>
        <v>GR 21|FILT:Región| MUES:Prevalencia|Tasa por 100 mil habitantes de violencia general|Periodo 2012-2020|</v>
      </c>
      <c r="B24" s="70" t="e">
        <f ca="1">"https://analytics.zoho.com/open-view/2395394000006713110?ZOHO_CRITERIA=%22Femicidios%22.%22Codreg%22%3D"&amp;Estructura!$B$1</f>
        <v>#NAME?</v>
      </c>
      <c r="C24" s="43">
        <v>16</v>
      </c>
      <c r="D24" s="44" t="s">
        <v>13788</v>
      </c>
      <c r="E24" s="50" t="s">
        <v>754</v>
      </c>
      <c r="F24" s="45" t="s">
        <v>13859</v>
      </c>
      <c r="G24" s="39" t="s">
        <v>13761</v>
      </c>
      <c r="H24" s="39"/>
      <c r="I24" s="37"/>
      <c r="J24" s="40" t="s">
        <v>795</v>
      </c>
      <c r="K24" s="73"/>
      <c r="L24" s="52"/>
      <c r="M24" s="36" t="str">
        <f t="shared" si="51"/>
        <v>Tasa por 100 mil habitantes de violencia hacia la mujer según Encuesta Nacional de Violencia Intrafamiliar en Tarapacá, para el periodo 2012-2020.</v>
      </c>
      <c r="N24" s="20" t="str">
        <f t="shared" si="1"/>
        <v>Tarapacá</v>
      </c>
      <c r="O24" s="81" t="s">
        <v>10448</v>
      </c>
      <c r="P24" s="20" t="str">
        <f t="shared" si="9"/>
        <v>Tasa</v>
      </c>
      <c r="Q24" s="28">
        <f>+IF($E24="PRODUCTO",VLOOKUP(J24,#REF!,9,0)&amp;"000",IF($E24="CATEGORÍA",VLOOKUP(J24,#REF!,7,0),$Q$1))</f>
        <v>270103001</v>
      </c>
      <c r="R24" s="20" t="str">
        <f t="shared" si="10"/>
        <v>tasa por 100 mil habitantes</v>
      </c>
      <c r="S24" s="35" t="str">
        <f t="shared" si="32"/>
        <v>Tasa por 100 mil habitantes de violencia hacia la mujer según Encuesta Nacional de Violencia Intrafamiliar en Tarapacá, para el periodo 2012-2020.</v>
      </c>
      <c r="T24" s="66" t="str">
        <f t="shared" si="5"/>
        <v>Tasa por 100 mil habitantes de violencia hacia la mujer según Encuesta Nacional de Violencia Intrafamiliar en Tarapacá, para el periodo 2012-2020.</v>
      </c>
      <c r="U24" s="67" t="str">
        <f t="shared" si="6"/>
        <v>Región: Tarapacá</v>
      </c>
      <c r="V24" s="35" t="s">
        <v>13844</v>
      </c>
      <c r="W24" s="21" t="e">
        <f t="shared" ca="1" si="31"/>
        <v>#NAME?</v>
      </c>
      <c r="X24" s="60" t="str">
        <f t="shared" si="23"/>
        <v>CHL</v>
      </c>
      <c r="Y24" s="20" t="s">
        <v>10689</v>
      </c>
      <c r="Z24" s="35" t="str">
        <f t="shared" si="7"/>
        <v>Tasa por 100 mil habitantes de violencia general por comuna en la región Tarapacá de acuerdo a los datos publicados por el Centro de Estudios y Análisis del Delito de Chile para el Periodo 2012-2020.</v>
      </c>
      <c r="AA24" s="63">
        <f t="shared" ref="AA24:AE24" si="54">+AA23</f>
        <v>44357</v>
      </c>
      <c r="AB24" s="60" t="str">
        <f t="shared" si="54"/>
        <v>Español</v>
      </c>
      <c r="AC24" s="60" t="str">
        <f t="shared" si="54"/>
        <v>Paula</v>
      </c>
      <c r="AD24" s="60" t="str">
        <f t="shared" si="54"/>
        <v>No Aplica</v>
      </c>
      <c r="AE24" s="60" t="str">
        <f t="shared" si="54"/>
        <v>No Aplica</v>
      </c>
      <c r="AF24" s="60" t="str">
        <f t="shared" ref="AF24" si="55">+AF23</f>
        <v>No Aplica</v>
      </c>
      <c r="AG24" s="64">
        <f>+VLOOKUP($P24,Parametros[[nombre]:[Columna1]],5,0)</f>
        <v>92</v>
      </c>
      <c r="AH24" s="64">
        <f t="shared" si="25"/>
        <v>1</v>
      </c>
      <c r="AI24" s="64">
        <f>+VLOOKUP($N24,Territorio[[nombre]:[Columna1]],7,0)</f>
        <v>252</v>
      </c>
      <c r="AJ24" s="64">
        <f>+VLOOKUP(O24,Temporalidad[[nombre]:[Columna1]],7,0)</f>
        <v>1757</v>
      </c>
      <c r="AK24" s="64">
        <f>+VLOOKUP(LEFT($D24,2),Tipo_Gráfico[[id2]:[Tipo Gráfico]],3,0)</f>
        <v>1</v>
      </c>
      <c r="AL24" s="35" t="str">
        <f t="shared" si="35"/>
        <v>Centro de Estudios y Análisis del Delito</v>
      </c>
      <c r="AM24" s="60" t="str">
        <f t="shared" si="26"/>
        <v>No Aplica</v>
      </c>
      <c r="AN24" s="60" t="str">
        <f t="shared" si="27"/>
        <v>No Aplica</v>
      </c>
      <c r="AO24" s="60" t="str">
        <f t="shared" si="28"/>
        <v>No Aplica</v>
      </c>
      <c r="AP24" s="65">
        <f>VLOOKUP($AC24,Responsables[],3,0)</f>
        <v>7</v>
      </c>
      <c r="AQ24" s="65">
        <f>VLOOKUP($R24,unidad_medida[[#All],[nombre]:[Columna1]],5,0)</f>
        <v>77</v>
      </c>
    </row>
    <row r="25" spans="1:43" ht="56.25" x14ac:dyDescent="0.25">
      <c r="A25" s="51" t="str">
        <f t="shared" ref="A25:A33" si="56">+D25&amp;"|FILT:"&amp;E25&amp;"| MUES:"&amp;G25&amp;"|"&amp;F25&amp;"|"&amp;O25&amp;"|"&amp;H25</f>
        <v>GR 22|FILT:Región| MUES:Periodo|Tasa por 100 mil habitantes de violencia general|Periodo 2012-2020|</v>
      </c>
      <c r="B25" s="72" t="s">
        <v>13757</v>
      </c>
      <c r="C25" s="43">
        <v>16</v>
      </c>
      <c r="D25" s="44" t="s">
        <v>13789</v>
      </c>
      <c r="E25" s="49" t="s">
        <v>754</v>
      </c>
      <c r="F25" s="45" t="s">
        <v>13859</v>
      </c>
      <c r="G25" s="39" t="s">
        <v>10449</v>
      </c>
      <c r="H25" s="39"/>
      <c r="I25" s="85"/>
      <c r="J25" s="40" t="s">
        <v>795</v>
      </c>
      <c r="K25" s="73"/>
      <c r="L25" s="52"/>
      <c r="M25" s="36" t="str">
        <f t="shared" si="51"/>
        <v>Tasa por 100 mil habitantes de violencia hacia la mujer según Encuesta Nacional de Violencia Intrafamiliar en Tarapacá, para el periodo 2012-2020.</v>
      </c>
      <c r="N25" s="20" t="str">
        <f t="shared" si="1"/>
        <v>Tarapacá</v>
      </c>
      <c r="O25" s="81" t="s">
        <v>10448</v>
      </c>
      <c r="P25" s="20" t="str">
        <f t="shared" si="9"/>
        <v>Tasa</v>
      </c>
      <c r="Q25" s="28">
        <f>+IF($E25="PRODUCTO",VLOOKUP(J23,#REF!,9,0)&amp;"000",IF($E25="CATEGORÍA",VLOOKUP(J23,#REF!,7,0),$Q$1))</f>
        <v>270103001</v>
      </c>
      <c r="R25" s="20" t="str">
        <f t="shared" si="10"/>
        <v>tasa por 100 mil habitantes</v>
      </c>
      <c r="S25" s="35" t="str">
        <f t="shared" si="32"/>
        <v>Tasa por 100 mil habitantes de violencia hacia la mujer según Encuesta Nacional de Violencia Intrafamiliar en Tarapacá, para el periodo 2012-2020.</v>
      </c>
      <c r="T25" s="66" t="str">
        <f t="shared" si="5"/>
        <v>Tasa por 100 mil habitantes de violencia hacia la mujer según Encuesta Nacional de Violencia Intrafamiliar en Tarapacá, para el periodo 2012-2020.</v>
      </c>
      <c r="U25" s="67" t="str">
        <f>+E25&amp;": "&amp;J23</f>
        <v>Región: Tarapacá</v>
      </c>
      <c r="V25" s="35" t="s">
        <v>13844</v>
      </c>
      <c r="W25" s="21" t="str">
        <f t="shared" si="31"/>
        <v>https://analytics.zoho.com/open-view/2395394000006706890</v>
      </c>
      <c r="X25" s="60" t="str">
        <f t="shared" si="23"/>
        <v>CHL</v>
      </c>
      <c r="Y25" s="20" t="s">
        <v>10689</v>
      </c>
      <c r="Z25" s="35" t="str">
        <f t="shared" si="7"/>
        <v>Tasa por 100 mil habitantes de violencia general por comuna en la región Tarapacá de acuerdo a los datos publicados por el Centro de Estudios y Análisis del Delito de Chile para el Periodo 2012-2020.</v>
      </c>
      <c r="AA25" s="63">
        <f t="shared" ref="AA25:AE25" si="57">+AA24</f>
        <v>44357</v>
      </c>
      <c r="AB25" s="60" t="str">
        <f t="shared" si="57"/>
        <v>Español</v>
      </c>
      <c r="AC25" s="60" t="str">
        <f t="shared" si="57"/>
        <v>Paula</v>
      </c>
      <c r="AD25" s="60" t="str">
        <f t="shared" si="57"/>
        <v>No Aplica</v>
      </c>
      <c r="AE25" s="60" t="str">
        <f t="shared" si="57"/>
        <v>No Aplica</v>
      </c>
      <c r="AF25" s="60" t="str">
        <f t="shared" ref="AF25" si="58">+AF24</f>
        <v>No Aplica</v>
      </c>
      <c r="AG25" s="64">
        <f>+VLOOKUP($P25,Parametros[[nombre]:[Columna1]],5,0)</f>
        <v>92</v>
      </c>
      <c r="AH25" s="64">
        <f t="shared" si="25"/>
        <v>1</v>
      </c>
      <c r="AI25" s="64">
        <f>+VLOOKUP($N25,Territorio[[nombre]:[Columna1]],7,0)</f>
        <v>252</v>
      </c>
      <c r="AJ25" s="64">
        <f>+VLOOKUP(O25,Temporalidad[[nombre]:[Columna1]],7,0)</f>
        <v>1757</v>
      </c>
      <c r="AK25" s="64">
        <f>+VLOOKUP(LEFT($D25,2),Tipo_Gráfico[[id2]:[Tipo Gráfico]],3,0)</f>
        <v>1</v>
      </c>
      <c r="AL25" s="35" t="str">
        <f t="shared" si="35"/>
        <v>Centro de Estudios y Análisis del Delito</v>
      </c>
      <c r="AM25" s="60" t="str">
        <f t="shared" si="26"/>
        <v>No Aplica</v>
      </c>
      <c r="AN25" s="60" t="str">
        <f t="shared" si="27"/>
        <v>No Aplica</v>
      </c>
      <c r="AO25" s="60" t="str">
        <f t="shared" si="28"/>
        <v>No Aplica</v>
      </c>
      <c r="AP25" s="65">
        <f>VLOOKUP($AC25,Responsables[],3,0)</f>
        <v>7</v>
      </c>
      <c r="AQ25" s="65">
        <f>VLOOKUP($R25,unidad_medida[[#All],[nombre]:[Columna1]],5,0)</f>
        <v>77</v>
      </c>
    </row>
    <row r="26" spans="1:43" ht="56.25" x14ac:dyDescent="0.25">
      <c r="A26" s="51" t="str">
        <f t="shared" si="56"/>
        <v>GR 23|FILT:Región| MUES:Tipo de Violencia|Tasa por 100 mil habitantes de violencia general|Año 2020|</v>
      </c>
      <c r="B26" s="72" t="s">
        <v>13757</v>
      </c>
      <c r="C26" s="43">
        <v>16</v>
      </c>
      <c r="D26" s="44" t="s">
        <v>13825</v>
      </c>
      <c r="E26" s="49" t="s">
        <v>754</v>
      </c>
      <c r="F26" s="45" t="s">
        <v>13859</v>
      </c>
      <c r="G26" s="39" t="s">
        <v>13824</v>
      </c>
      <c r="H26" s="39"/>
      <c r="I26" s="85"/>
      <c r="J26" s="40" t="s">
        <v>795</v>
      </c>
      <c r="K26" s="73"/>
      <c r="L26" s="52"/>
      <c r="M26" s="36" t="str">
        <f t="shared" si="51"/>
        <v>Tasa por 100 mil habitantes de violencia hacia la mujer según Encuesta Nacional de Violencia Intrafamiliar en Tarapacá, para el periodo 2012-2020.</v>
      </c>
      <c r="N26" s="20" t="str">
        <f t="shared" si="1"/>
        <v>Tarapacá</v>
      </c>
      <c r="O26" s="81" t="s">
        <v>8309</v>
      </c>
      <c r="P26" s="20" t="str">
        <f t="shared" si="9"/>
        <v>Tasa</v>
      </c>
      <c r="Q26" s="28">
        <f>+IF($E26="PRODUCTO",VLOOKUP(J24,#REF!,9,0)&amp;"000",IF($E26="CATEGORÍA",VLOOKUP(J24,#REF!,7,0),$Q$1))</f>
        <v>270103001</v>
      </c>
      <c r="R26" s="20" t="str">
        <f t="shared" ref="R26:R28" si="59">R25</f>
        <v>tasa por 100 mil habitantes</v>
      </c>
      <c r="S26" s="35" t="str">
        <f t="shared" ref="S26:S28" si="60">+M26</f>
        <v>Tasa por 100 mil habitantes de violencia hacia la mujer según Encuesta Nacional de Violencia Intrafamiliar en Tarapacá, para el periodo 2012-2020.</v>
      </c>
      <c r="T26" s="66" t="str">
        <f t="shared" si="5"/>
        <v>Tasa por 100 mil habitantes de violencia hacia la mujer según Encuesta Nacional de Violencia Intrafamiliar en Tarapacá, para el periodo 2012-2020.</v>
      </c>
      <c r="U26" s="67" t="str">
        <f t="shared" ref="U26:U28" si="61">+E26&amp;": "&amp;J24</f>
        <v>Región: Tarapacá</v>
      </c>
      <c r="V26" s="35" t="s">
        <v>13844</v>
      </c>
      <c r="W26" s="21" t="str">
        <f t="shared" ref="W26:W28" si="62">HYPERLINK(B26,B26)</f>
        <v>https://analytics.zoho.com/open-view/2395394000006706890</v>
      </c>
      <c r="X26" s="60" t="str">
        <f t="shared" si="23"/>
        <v>CHL</v>
      </c>
      <c r="Y26" s="20" t="s">
        <v>10689</v>
      </c>
      <c r="Z26" s="35" t="str">
        <f t="shared" si="7"/>
        <v>Tasa por 100 mil habitantes de violencia general por comuna en la región Tarapacá de acuerdo a los datos publicados por el Centro de Estudios y Análisis del Delito de Chile para el Año 2020.</v>
      </c>
      <c r="AA26" s="63">
        <f t="shared" ref="AA26:AF26" si="63">+AA25</f>
        <v>44357</v>
      </c>
      <c r="AB26" s="60" t="str">
        <f t="shared" si="63"/>
        <v>Español</v>
      </c>
      <c r="AC26" s="60" t="str">
        <f t="shared" si="63"/>
        <v>Paula</v>
      </c>
      <c r="AD26" s="60" t="str">
        <f t="shared" si="63"/>
        <v>No Aplica</v>
      </c>
      <c r="AE26" s="60" t="str">
        <f t="shared" si="63"/>
        <v>No Aplica</v>
      </c>
      <c r="AF26" s="60" t="str">
        <f t="shared" si="63"/>
        <v>No Aplica</v>
      </c>
      <c r="AG26" s="64">
        <f>+VLOOKUP($P26,Parametros[[nombre]:[Columna1]],5,0)</f>
        <v>92</v>
      </c>
      <c r="AH26" s="64">
        <f t="shared" si="25"/>
        <v>1</v>
      </c>
      <c r="AI26" s="64">
        <f>+VLOOKUP($N26,Territorio[[nombre]:[Columna1]],7,0)</f>
        <v>252</v>
      </c>
      <c r="AJ26" s="64">
        <f>+VLOOKUP(O26,Temporalidad[[nombre]:[Columna1]],7,0)</f>
        <v>31</v>
      </c>
      <c r="AK26" s="64">
        <f>+VLOOKUP(LEFT($D26,2),Tipo_Gráfico[[id2]:[Tipo Gráfico]],3,0)</f>
        <v>1</v>
      </c>
      <c r="AL26" s="35" t="str">
        <f t="shared" ref="AL26:AL28" si="64">AL25</f>
        <v>Centro de Estudios y Análisis del Delito</v>
      </c>
      <c r="AM26" s="60" t="str">
        <f t="shared" si="26"/>
        <v>No Aplica</v>
      </c>
      <c r="AN26" s="60" t="str">
        <f t="shared" si="27"/>
        <v>No Aplica</v>
      </c>
      <c r="AO26" s="60" t="str">
        <f t="shared" si="28"/>
        <v>No Aplica</v>
      </c>
      <c r="AP26" s="65">
        <f>VLOOKUP($AC26,Responsables[],3,0)</f>
        <v>7</v>
      </c>
      <c r="AQ26" s="65">
        <f>VLOOKUP($R26,unidad_medida[[#All],[nombre]:[Columna1]],5,0)</f>
        <v>77</v>
      </c>
    </row>
    <row r="27" spans="1:43" ht="56.25" x14ac:dyDescent="0.25">
      <c r="A27" s="51" t="str">
        <f t="shared" si="56"/>
        <v>GR 24|FILT:Comuna| MUES:Prevalencia|Tasa por 100 mil habitantes de violencia general|Año 2020|</v>
      </c>
      <c r="B27" s="72" t="s">
        <v>13757</v>
      </c>
      <c r="C27" s="38">
        <v>244</v>
      </c>
      <c r="D27" s="44" t="s">
        <v>13826</v>
      </c>
      <c r="E27" s="49" t="s">
        <v>1061</v>
      </c>
      <c r="F27" s="45" t="s">
        <v>13859</v>
      </c>
      <c r="G27" s="39" t="s">
        <v>13761</v>
      </c>
      <c r="H27" s="39"/>
      <c r="I27" s="85"/>
      <c r="J27" s="40" t="s">
        <v>1059</v>
      </c>
      <c r="K27" s="73"/>
      <c r="L27" s="52"/>
      <c r="M27" s="36" t="str">
        <f t="shared" si="51"/>
        <v>Tasa por 100 mil habitantes de violencia hacia la mujer según Encuesta Nacional de Violencia Intrafamiliar en Iquique, para el periodo 2012-2020.</v>
      </c>
      <c r="N27" s="20" t="str">
        <f t="shared" si="1"/>
        <v>Iquique</v>
      </c>
      <c r="O27" s="81" t="s">
        <v>8309</v>
      </c>
      <c r="P27" s="20" t="str">
        <f t="shared" si="9"/>
        <v>Tasa</v>
      </c>
      <c r="Q27" s="28">
        <f>+IF($E27="PRODUCTO",VLOOKUP(J25,#REF!,9,0)&amp;"000",IF($E27="CATEGORÍA",VLOOKUP(J25,#REF!,7,0),$Q$1))</f>
        <v>270103001</v>
      </c>
      <c r="R27" s="20" t="str">
        <f t="shared" si="59"/>
        <v>tasa por 100 mil habitantes</v>
      </c>
      <c r="S27" s="35" t="str">
        <f t="shared" si="60"/>
        <v>Tasa por 100 mil habitantes de violencia hacia la mujer según Encuesta Nacional de Violencia Intrafamiliar en Iquique, para el periodo 2012-2020.</v>
      </c>
      <c r="T27" s="66" t="str">
        <f t="shared" si="5"/>
        <v>Tasa por 100 mil habitantes de violencia hacia la mujer según Encuesta Nacional de Violencia Intrafamiliar en Iquique, para el periodo 2012-2020.</v>
      </c>
      <c r="U27" s="67" t="str">
        <f t="shared" si="61"/>
        <v>Comuna: Tarapacá</v>
      </c>
      <c r="V27" s="35" t="s">
        <v>13844</v>
      </c>
      <c r="W27" s="21" t="str">
        <f t="shared" si="62"/>
        <v>https://analytics.zoho.com/open-view/2395394000006706890</v>
      </c>
      <c r="X27" s="60" t="str">
        <f t="shared" si="23"/>
        <v>CHL</v>
      </c>
      <c r="Y27" s="20" t="s">
        <v>10689</v>
      </c>
      <c r="Z27" s="35" t="str">
        <f t="shared" si="7"/>
        <v>Tasa por 100 mil habitantes de violencia general por comuna en la región Iquique de acuerdo a los datos publicados por el Centro de Estudios y Análisis del Delito de Chile para el Año 2020.</v>
      </c>
      <c r="AA27" s="63">
        <f t="shared" ref="AA27:AF27" si="65">+AA26</f>
        <v>44357</v>
      </c>
      <c r="AB27" s="60" t="str">
        <f t="shared" si="65"/>
        <v>Español</v>
      </c>
      <c r="AC27" s="60" t="str">
        <f t="shared" si="65"/>
        <v>Paula</v>
      </c>
      <c r="AD27" s="60" t="str">
        <f t="shared" si="65"/>
        <v>No Aplica</v>
      </c>
      <c r="AE27" s="60" t="str">
        <f t="shared" si="65"/>
        <v>No Aplica</v>
      </c>
      <c r="AF27" s="60" t="str">
        <f t="shared" si="65"/>
        <v>No Aplica</v>
      </c>
      <c r="AG27" s="64">
        <f>+VLOOKUP($P27,Parametros[[nombre]:[Columna1]],5,0)</f>
        <v>92</v>
      </c>
      <c r="AH27" s="64">
        <f t="shared" si="25"/>
        <v>1</v>
      </c>
      <c r="AI27" s="64">
        <f>+VLOOKUP($N27,Territorio[[nombre]:[Columna1]],7,0)</f>
        <v>343</v>
      </c>
      <c r="AJ27" s="64">
        <f>+VLOOKUP(O27,Temporalidad[[nombre]:[Columna1]],7,0)</f>
        <v>31</v>
      </c>
      <c r="AK27" s="64">
        <f>+VLOOKUP(LEFT($D27,2),Tipo_Gráfico[[id2]:[Tipo Gráfico]],3,0)</f>
        <v>1</v>
      </c>
      <c r="AL27" s="35" t="str">
        <f t="shared" si="64"/>
        <v>Centro de Estudios y Análisis del Delito</v>
      </c>
      <c r="AM27" s="60" t="str">
        <f t="shared" si="26"/>
        <v>No Aplica</v>
      </c>
      <c r="AN27" s="60" t="str">
        <f t="shared" si="27"/>
        <v>No Aplica</v>
      </c>
      <c r="AO27" s="60" t="str">
        <f t="shared" si="28"/>
        <v>No Aplica</v>
      </c>
      <c r="AP27" s="65">
        <f>VLOOKUP($AC27,Responsables[],3,0)</f>
        <v>7</v>
      </c>
      <c r="AQ27" s="65">
        <f>VLOOKUP($R27,unidad_medida[[#All],[nombre]:[Columna1]],5,0)</f>
        <v>77</v>
      </c>
    </row>
    <row r="28" spans="1:43" ht="56.25" x14ac:dyDescent="0.25">
      <c r="A28" s="51" t="str">
        <f t="shared" si="56"/>
        <v>GR 25|FILT:Comuna| MUES:Periodo|Tasa por 100 mil habitantes de violencia general|Año 2020|</v>
      </c>
      <c r="B28" s="72" t="s">
        <v>13757</v>
      </c>
      <c r="C28" s="38">
        <v>244</v>
      </c>
      <c r="D28" s="44" t="s">
        <v>13827</v>
      </c>
      <c r="E28" s="49" t="s">
        <v>1061</v>
      </c>
      <c r="F28" s="45" t="s">
        <v>13859</v>
      </c>
      <c r="G28" s="39" t="s">
        <v>10449</v>
      </c>
      <c r="H28" s="39"/>
      <c r="I28" s="85"/>
      <c r="J28" s="40" t="s">
        <v>1059</v>
      </c>
      <c r="K28" s="73"/>
      <c r="L28" s="52"/>
      <c r="M28" s="36" t="str">
        <f t="shared" si="51"/>
        <v>Tasa por 100 mil habitantes de violencia hacia la mujer según Encuesta Nacional de Violencia Intrafamiliar en Iquique, para el periodo 2012-2020.</v>
      </c>
      <c r="N28" s="20" t="str">
        <f t="shared" si="1"/>
        <v>Iquique</v>
      </c>
      <c r="O28" s="81" t="s">
        <v>8309</v>
      </c>
      <c r="P28" s="20" t="str">
        <f t="shared" si="9"/>
        <v>Tasa</v>
      </c>
      <c r="Q28" s="28">
        <f>+IF($E28="PRODUCTO",VLOOKUP(J26,#REF!,9,0)&amp;"000",IF($E28="CATEGORÍA",VLOOKUP(J26,#REF!,7,0),$Q$1))</f>
        <v>270103001</v>
      </c>
      <c r="R28" s="20" t="str">
        <f t="shared" si="59"/>
        <v>tasa por 100 mil habitantes</v>
      </c>
      <c r="S28" s="35" t="str">
        <f t="shared" si="60"/>
        <v>Tasa por 100 mil habitantes de violencia hacia la mujer según Encuesta Nacional de Violencia Intrafamiliar en Iquique, para el periodo 2012-2020.</v>
      </c>
      <c r="T28" s="66" t="str">
        <f t="shared" si="5"/>
        <v>Tasa por 100 mil habitantes de violencia hacia la mujer según Encuesta Nacional de Violencia Intrafamiliar en Iquique, para el periodo 2012-2020.</v>
      </c>
      <c r="U28" s="67" t="str">
        <f t="shared" si="61"/>
        <v>Comuna: Tarapacá</v>
      </c>
      <c r="V28" s="35" t="s">
        <v>13844</v>
      </c>
      <c r="W28" s="21" t="str">
        <f t="shared" si="62"/>
        <v>https://analytics.zoho.com/open-view/2395394000006706890</v>
      </c>
      <c r="X28" s="60" t="str">
        <f t="shared" si="23"/>
        <v>CHL</v>
      </c>
      <c r="Y28" s="20" t="s">
        <v>10689</v>
      </c>
      <c r="Z28" s="35" t="str">
        <f t="shared" si="7"/>
        <v>Tasa por 100 mil habitantes de violencia general por comuna en la región Iquique de acuerdo a los datos publicados por el Centro de Estudios y Análisis del Delito de Chile para el Año 2020.</v>
      </c>
      <c r="AA28" s="63">
        <f t="shared" ref="AA28:AF28" si="66">+AA27</f>
        <v>44357</v>
      </c>
      <c r="AB28" s="60" t="str">
        <f t="shared" si="66"/>
        <v>Español</v>
      </c>
      <c r="AC28" s="60" t="str">
        <f t="shared" si="66"/>
        <v>Paula</v>
      </c>
      <c r="AD28" s="60" t="str">
        <f t="shared" si="66"/>
        <v>No Aplica</v>
      </c>
      <c r="AE28" s="60" t="str">
        <f t="shared" si="66"/>
        <v>No Aplica</v>
      </c>
      <c r="AF28" s="60" t="str">
        <f t="shared" si="66"/>
        <v>No Aplica</v>
      </c>
      <c r="AG28" s="64">
        <f>+VLOOKUP($P28,Parametros[[nombre]:[Columna1]],5,0)</f>
        <v>92</v>
      </c>
      <c r="AH28" s="64">
        <f t="shared" si="25"/>
        <v>1</v>
      </c>
      <c r="AI28" s="64">
        <f>+VLOOKUP($N28,Territorio[[nombre]:[Columna1]],7,0)</f>
        <v>343</v>
      </c>
      <c r="AJ28" s="64">
        <f>+VLOOKUP(O28,Temporalidad[[nombre]:[Columna1]],7,0)</f>
        <v>31</v>
      </c>
      <c r="AK28" s="64">
        <f>+VLOOKUP(LEFT($D28,2),Tipo_Gráfico[[id2]:[Tipo Gráfico]],3,0)</f>
        <v>1</v>
      </c>
      <c r="AL28" s="35" t="str">
        <f t="shared" si="64"/>
        <v>Centro de Estudios y Análisis del Delito</v>
      </c>
      <c r="AM28" s="60" t="str">
        <f t="shared" si="26"/>
        <v>No Aplica</v>
      </c>
      <c r="AN28" s="60" t="str">
        <f t="shared" si="27"/>
        <v>No Aplica</v>
      </c>
      <c r="AO28" s="60" t="str">
        <f t="shared" si="28"/>
        <v>No Aplica</v>
      </c>
      <c r="AP28" s="65">
        <f>VLOOKUP($AC28,Responsables[],3,0)</f>
        <v>7</v>
      </c>
      <c r="AQ28" s="65">
        <f>VLOOKUP($R28,unidad_medida[[#All],[nombre]:[Columna1]],5,0)</f>
        <v>77</v>
      </c>
    </row>
    <row r="29" spans="1:43" ht="56.25" x14ac:dyDescent="0.25">
      <c r="A29" s="51" t="str">
        <f t="shared" si="56"/>
        <v>GR 26|FILT:Comuna| MUES:Tipo de Violencia|Tasa por 100 mil habitantes de violencia general|Periodo 2012-2020|</v>
      </c>
      <c r="B29" s="72" t="s">
        <v>13757</v>
      </c>
      <c r="C29" s="38">
        <v>244</v>
      </c>
      <c r="D29" s="44" t="s">
        <v>13828</v>
      </c>
      <c r="E29" s="49" t="s">
        <v>1061</v>
      </c>
      <c r="F29" s="45" t="s">
        <v>13859</v>
      </c>
      <c r="G29" s="39" t="s">
        <v>13824</v>
      </c>
      <c r="H29" s="39"/>
      <c r="I29" s="85"/>
      <c r="J29" s="40" t="s">
        <v>1059</v>
      </c>
      <c r="K29" s="73"/>
      <c r="L29" s="52"/>
      <c r="M29" s="36" t="str">
        <f t="shared" si="51"/>
        <v>Tasa por 100 mil habitantes de violencia hacia la mujer según Encuesta Nacional de Violencia Intrafamiliar en Iquique, para el periodo 2012-2020.</v>
      </c>
      <c r="N29" s="20" t="str">
        <f t="shared" si="1"/>
        <v>Iquique</v>
      </c>
      <c r="O29" s="81" t="s">
        <v>10448</v>
      </c>
      <c r="P29" s="20" t="str">
        <f t="shared" si="9"/>
        <v>Tasa</v>
      </c>
      <c r="Q29" s="28">
        <f>+IF($E29="PRODUCTO",VLOOKUP(J27,#REF!,9,0)&amp;"000",IF($E29="CATEGORÍA",VLOOKUP(J27,#REF!,7,0),$Q$1))</f>
        <v>270103001</v>
      </c>
      <c r="R29" s="20" t="str">
        <f t="shared" ref="R29:R31" si="67">R28</f>
        <v>tasa por 100 mil habitantes</v>
      </c>
      <c r="S29" s="35" t="str">
        <f t="shared" ref="S29:S31" si="68">+M29</f>
        <v>Tasa por 100 mil habitantes de violencia hacia la mujer según Encuesta Nacional de Violencia Intrafamiliar en Iquique, para el periodo 2012-2020.</v>
      </c>
      <c r="T29" s="66" t="str">
        <f t="shared" si="5"/>
        <v>Tasa por 100 mil habitantes de violencia hacia la mujer según Encuesta Nacional de Violencia Intrafamiliar en Iquique, para el periodo 2012-2020.</v>
      </c>
      <c r="U29" s="67" t="str">
        <f t="shared" ref="U29:U31" si="69">+E29&amp;": "&amp;J27</f>
        <v>Comuna: Iquique</v>
      </c>
      <c r="V29" s="35" t="s">
        <v>13844</v>
      </c>
      <c r="W29" s="21" t="str">
        <f t="shared" ref="W29:W31" si="70">HYPERLINK(B29,B29)</f>
        <v>https://analytics.zoho.com/open-view/2395394000006706890</v>
      </c>
      <c r="X29" s="60" t="str">
        <f t="shared" si="23"/>
        <v>CHL</v>
      </c>
      <c r="Y29" s="20" t="s">
        <v>10689</v>
      </c>
      <c r="Z29" s="35" t="str">
        <f t="shared" si="7"/>
        <v>Tasa por 100 mil habitantes de violencia general por comuna en la región Iquique de acuerdo a los datos publicados por el Centro de Estudios y Análisis del Delito de Chile para el Periodo 2012-2020.</v>
      </c>
      <c r="AA29" s="63">
        <f t="shared" ref="AA29:AF29" si="71">+AA28</f>
        <v>44357</v>
      </c>
      <c r="AB29" s="60" t="str">
        <f t="shared" si="71"/>
        <v>Español</v>
      </c>
      <c r="AC29" s="60" t="str">
        <f t="shared" si="71"/>
        <v>Paula</v>
      </c>
      <c r="AD29" s="60" t="str">
        <f t="shared" si="71"/>
        <v>No Aplica</v>
      </c>
      <c r="AE29" s="60" t="str">
        <f t="shared" si="71"/>
        <v>No Aplica</v>
      </c>
      <c r="AF29" s="60" t="str">
        <f t="shared" si="71"/>
        <v>No Aplica</v>
      </c>
      <c r="AG29" s="64">
        <f>+VLOOKUP($P29,Parametros[[nombre]:[Columna1]],5,0)</f>
        <v>92</v>
      </c>
      <c r="AH29" s="64">
        <f t="shared" si="25"/>
        <v>1</v>
      </c>
      <c r="AI29" s="64">
        <f>+VLOOKUP($N29,Territorio[[nombre]:[Columna1]],7,0)</f>
        <v>343</v>
      </c>
      <c r="AJ29" s="64">
        <f>+VLOOKUP(O29,Temporalidad[[nombre]:[Columna1]],7,0)</f>
        <v>1757</v>
      </c>
      <c r="AK29" s="64">
        <f>+VLOOKUP(LEFT($D29,2),Tipo_Gráfico[[id2]:[Tipo Gráfico]],3,0)</f>
        <v>1</v>
      </c>
      <c r="AL29" s="35" t="str">
        <f t="shared" ref="AL29:AL31" si="72">AL28</f>
        <v>Centro de Estudios y Análisis del Delito</v>
      </c>
      <c r="AM29" s="60" t="str">
        <f t="shared" si="26"/>
        <v>No Aplica</v>
      </c>
      <c r="AN29" s="60" t="str">
        <f t="shared" si="27"/>
        <v>No Aplica</v>
      </c>
      <c r="AO29" s="60" t="str">
        <f t="shared" si="28"/>
        <v>No Aplica</v>
      </c>
      <c r="AP29" s="65">
        <f>VLOOKUP($AC29,Responsables[],3,0)</f>
        <v>7</v>
      </c>
      <c r="AQ29" s="65">
        <f>VLOOKUP($R29,unidad_medida[[#All],[nombre]:[Columna1]],5,0)</f>
        <v>77</v>
      </c>
    </row>
    <row r="30" spans="1:43" ht="67.5" x14ac:dyDescent="0.25">
      <c r="A30" s="51" t="str">
        <f t="shared" si="56"/>
        <v>GR 27|FILT:Prevalencia| MUES:Región|Tasa por 100 mil habitantes de violencia general|Periodo 2012-2020|</v>
      </c>
      <c r="B30" s="72" t="s">
        <v>13757</v>
      </c>
      <c r="C30" s="38">
        <v>7</v>
      </c>
      <c r="D30" s="44" t="s">
        <v>13829</v>
      </c>
      <c r="E30" s="49" t="s">
        <v>13761</v>
      </c>
      <c r="F30" s="45" t="s">
        <v>13859</v>
      </c>
      <c r="G30" s="39" t="s">
        <v>754</v>
      </c>
      <c r="H30" s="39"/>
      <c r="I30" s="85"/>
      <c r="J30" s="40" t="s">
        <v>13769</v>
      </c>
      <c r="K30" s="73"/>
      <c r="L30" s="52"/>
      <c r="M30" s="36" t="str">
        <f>"Tasa por 100 mil habitantes de violencia hacia la mujer según Encuesta Nacional de Violencia Intrafamiliar por "&amp;J30&amp;", para el periodo 2012-2020."</f>
        <v>Tasa por 100 mil habitantes de violencia hacia la mujer según Encuesta Nacional de Violencia Intrafamiliar por Prevalencia Violencia Psicológica General Año, para el periodo 2012-2020.</v>
      </c>
      <c r="N30" s="20" t="str">
        <f t="shared" si="1"/>
        <v>Chile</v>
      </c>
      <c r="O30" s="81" t="s">
        <v>10448</v>
      </c>
      <c r="P30" s="20" t="str">
        <f t="shared" si="9"/>
        <v>Tasa</v>
      </c>
      <c r="Q30" s="28">
        <f>+IF($E30="PRODUCTO",VLOOKUP(J28,#REF!,9,0)&amp;"000",IF($E30="CATEGORÍA",VLOOKUP(J28,#REF!,7,0),$Q$1))</f>
        <v>270103001</v>
      </c>
      <c r="R30" s="20" t="str">
        <f t="shared" si="67"/>
        <v>tasa por 100 mil habitantes</v>
      </c>
      <c r="S30" s="35" t="str">
        <f t="shared" si="68"/>
        <v>Tasa por 100 mil habitantes de violencia hacia la mujer según Encuesta Nacional de Violencia Intrafamiliar por Prevalencia Violencia Psicológica General Año, para el periodo 2012-2020.</v>
      </c>
      <c r="T30" s="66" t="str">
        <f t="shared" si="5"/>
        <v>Tasa por 100 mil habitantes de violencia hacia la mujer según Encuesta Nacional de Violencia Intrafamiliar por Prevalencia Violencia Psicológica General Año, para el periodo 2012-2020.</v>
      </c>
      <c r="U30" s="67" t="str">
        <f t="shared" si="69"/>
        <v>Prevalencia: Iquique</v>
      </c>
      <c r="V30" s="35" t="s">
        <v>13844</v>
      </c>
      <c r="W30" s="21" t="str">
        <f t="shared" si="70"/>
        <v>https://analytics.zoho.com/open-view/2395394000006706890</v>
      </c>
      <c r="X30" s="60" t="str">
        <f t="shared" si="23"/>
        <v>CHL</v>
      </c>
      <c r="Y30" s="20" t="s">
        <v>10689</v>
      </c>
      <c r="Z30" s="35" t="str">
        <f t="shared" si="7"/>
        <v>Tasa por 100 mil habitantes de violencia general por comuna en la región Prevalencia Violencia Psicológica General Año de acuerdo a los datos publicados por el Centro de Estudios y Análisis del Delito de Chile para el Periodo 2012-2020.</v>
      </c>
      <c r="AA30" s="63">
        <f t="shared" ref="AA30:AF30" si="73">+AA29</f>
        <v>44357</v>
      </c>
      <c r="AB30" s="60" t="str">
        <f t="shared" si="73"/>
        <v>Español</v>
      </c>
      <c r="AC30" s="60" t="str">
        <f t="shared" si="73"/>
        <v>Paula</v>
      </c>
      <c r="AD30" s="60" t="str">
        <f t="shared" si="73"/>
        <v>No Aplica</v>
      </c>
      <c r="AE30" s="60" t="str">
        <f t="shared" si="73"/>
        <v>No Aplica</v>
      </c>
      <c r="AF30" s="60" t="str">
        <f t="shared" si="73"/>
        <v>No Aplica</v>
      </c>
      <c r="AG30" s="64">
        <f>+VLOOKUP($P30,Parametros[[nombre]:[Columna1]],5,0)</f>
        <v>92</v>
      </c>
      <c r="AH30" s="64">
        <f t="shared" si="25"/>
        <v>1</v>
      </c>
      <c r="AI30" s="64">
        <f>+VLOOKUP($N30,Territorio[[nombre]:[Columna1]],7,0)</f>
        <v>38</v>
      </c>
      <c r="AJ30" s="64">
        <f>+VLOOKUP(O30,Temporalidad[[nombre]:[Columna1]],7,0)</f>
        <v>1757</v>
      </c>
      <c r="AK30" s="64">
        <f>+VLOOKUP(LEFT($D30,2),Tipo_Gráfico[[id2]:[Tipo Gráfico]],3,0)</f>
        <v>1</v>
      </c>
      <c r="AL30" s="35" t="str">
        <f t="shared" si="72"/>
        <v>Centro de Estudios y Análisis del Delito</v>
      </c>
      <c r="AM30" s="60" t="str">
        <f t="shared" si="26"/>
        <v>No Aplica</v>
      </c>
      <c r="AN30" s="60" t="str">
        <f t="shared" si="27"/>
        <v>No Aplica</v>
      </c>
      <c r="AO30" s="60" t="str">
        <f t="shared" si="28"/>
        <v>No Aplica</v>
      </c>
      <c r="AP30" s="65">
        <f>VLOOKUP($AC30,Responsables[],3,0)</f>
        <v>7</v>
      </c>
      <c r="AQ30" s="65">
        <f>VLOOKUP($R30,unidad_medida[[#All],[nombre]:[Columna1]],5,0)</f>
        <v>77</v>
      </c>
    </row>
    <row r="31" spans="1:43" ht="67.5" x14ac:dyDescent="0.25">
      <c r="A31" s="51" t="str">
        <f t="shared" si="56"/>
        <v>GR 28|FILT:Prevalencia| MUES:Comuna|Tasa por 100 mil habitantes de violencia general|Periodo 2012-2020|</v>
      </c>
      <c r="B31" s="72" t="s">
        <v>13757</v>
      </c>
      <c r="C31" s="38">
        <v>7</v>
      </c>
      <c r="D31" s="44" t="s">
        <v>13830</v>
      </c>
      <c r="E31" s="49" t="s">
        <v>13761</v>
      </c>
      <c r="F31" s="45" t="s">
        <v>13859</v>
      </c>
      <c r="G31" s="39" t="s">
        <v>1061</v>
      </c>
      <c r="H31" s="39"/>
      <c r="I31" s="85"/>
      <c r="J31" s="40" t="s">
        <v>13769</v>
      </c>
      <c r="K31" s="73"/>
      <c r="L31" s="52"/>
      <c r="M31" s="36" t="str">
        <f>"Tasa por 100 mil habitantes de violencia hacia la mujer según Encuesta Nacional de Violencia Intrafamiliar por "&amp;J31&amp;", para el periodo 2012-2020."</f>
        <v>Tasa por 100 mil habitantes de violencia hacia la mujer según Encuesta Nacional de Violencia Intrafamiliar por Prevalencia Violencia Psicológica General Año, para el periodo 2012-2020.</v>
      </c>
      <c r="N31" s="20" t="str">
        <f t="shared" si="1"/>
        <v>Chile</v>
      </c>
      <c r="O31" s="81" t="s">
        <v>10448</v>
      </c>
      <c r="P31" s="20" t="str">
        <f t="shared" si="9"/>
        <v>Tasa</v>
      </c>
      <c r="Q31" s="28">
        <f>+IF($E31="PRODUCTO",VLOOKUP(J29,#REF!,9,0)&amp;"000",IF($E31="CATEGORÍA",VLOOKUP(J29,#REF!,7,0),$Q$1))</f>
        <v>270103001</v>
      </c>
      <c r="R31" s="20" t="str">
        <f t="shared" si="67"/>
        <v>tasa por 100 mil habitantes</v>
      </c>
      <c r="S31" s="35" t="str">
        <f t="shared" si="68"/>
        <v>Tasa por 100 mil habitantes de violencia hacia la mujer según Encuesta Nacional de Violencia Intrafamiliar por Prevalencia Violencia Psicológica General Año, para el periodo 2012-2020.</v>
      </c>
      <c r="T31" s="66" t="str">
        <f t="shared" si="5"/>
        <v>Tasa por 100 mil habitantes de violencia hacia la mujer según Encuesta Nacional de Violencia Intrafamiliar por Prevalencia Violencia Psicológica General Año, para el periodo 2012-2020.</v>
      </c>
      <c r="U31" s="67" t="str">
        <f t="shared" si="69"/>
        <v>Prevalencia: Iquique</v>
      </c>
      <c r="V31" s="35" t="s">
        <v>13844</v>
      </c>
      <c r="W31" s="21" t="str">
        <f t="shared" si="70"/>
        <v>https://analytics.zoho.com/open-view/2395394000006706890</v>
      </c>
      <c r="X31" s="60" t="str">
        <f t="shared" si="23"/>
        <v>CHL</v>
      </c>
      <c r="Y31" s="20" t="s">
        <v>10689</v>
      </c>
      <c r="Z31" s="35" t="str">
        <f t="shared" si="7"/>
        <v>Tasa por 100 mil habitantes de violencia general por comuna en la región Prevalencia Violencia Psicológica General Año de acuerdo a los datos publicados por el Centro de Estudios y Análisis del Delito de Chile para el Periodo 2012-2020.</v>
      </c>
      <c r="AA31" s="63">
        <f t="shared" ref="AA31:AF33" si="74">+AA30</f>
        <v>44357</v>
      </c>
      <c r="AB31" s="60" t="str">
        <f t="shared" si="74"/>
        <v>Español</v>
      </c>
      <c r="AC31" s="60" t="str">
        <f t="shared" si="74"/>
        <v>Paula</v>
      </c>
      <c r="AD31" s="60" t="str">
        <f t="shared" si="74"/>
        <v>No Aplica</v>
      </c>
      <c r="AE31" s="60" t="str">
        <f t="shared" si="74"/>
        <v>No Aplica</v>
      </c>
      <c r="AF31" s="60" t="str">
        <f t="shared" si="74"/>
        <v>No Aplica</v>
      </c>
      <c r="AG31" s="64">
        <f>+VLOOKUP($P31,Parametros[[nombre]:[Columna1]],5,0)</f>
        <v>92</v>
      </c>
      <c r="AH31" s="64">
        <f t="shared" si="25"/>
        <v>1</v>
      </c>
      <c r="AI31" s="64">
        <f>+VLOOKUP($N31,Territorio[[nombre]:[Columna1]],7,0)</f>
        <v>38</v>
      </c>
      <c r="AJ31" s="64">
        <f>+VLOOKUP(O31,Temporalidad[[nombre]:[Columna1]],7,0)</f>
        <v>1757</v>
      </c>
      <c r="AK31" s="64">
        <f>+VLOOKUP(LEFT($D31,2),Tipo_Gráfico[[id2]:[Tipo Gráfico]],3,0)</f>
        <v>1</v>
      </c>
      <c r="AL31" s="35" t="str">
        <f t="shared" si="72"/>
        <v>Centro de Estudios y Análisis del Delito</v>
      </c>
      <c r="AM31" s="60" t="str">
        <f t="shared" si="26"/>
        <v>No Aplica</v>
      </c>
      <c r="AN31" s="60" t="str">
        <f t="shared" si="27"/>
        <v>No Aplica</v>
      </c>
      <c r="AO31" s="60" t="str">
        <f t="shared" si="28"/>
        <v>No Aplica</v>
      </c>
      <c r="AP31" s="65">
        <f>VLOOKUP($AC31,Responsables[],3,0)</f>
        <v>7</v>
      </c>
      <c r="AQ31" s="65">
        <f>VLOOKUP($R31,unidad_medida[[#All],[nombre]:[Columna1]],5,0)</f>
        <v>77</v>
      </c>
    </row>
    <row r="32" spans="1:43" ht="67.5" x14ac:dyDescent="0.25">
      <c r="A32" s="51" t="str">
        <f t="shared" si="56"/>
        <v>GR 29|FILT:Prevalencia| MUES:Periodo|Tasa por 100 mil habitantes de violencia general|Año 2020|</v>
      </c>
      <c r="B32" s="72" t="s">
        <v>13757</v>
      </c>
      <c r="C32" s="38">
        <v>7</v>
      </c>
      <c r="D32" s="44" t="s">
        <v>13831</v>
      </c>
      <c r="E32" s="49" t="s">
        <v>13761</v>
      </c>
      <c r="F32" s="45" t="s">
        <v>13859</v>
      </c>
      <c r="G32" s="39" t="s">
        <v>10449</v>
      </c>
      <c r="H32" s="39"/>
      <c r="I32" s="85"/>
      <c r="J32" s="40" t="s">
        <v>13769</v>
      </c>
      <c r="K32" s="73"/>
      <c r="L32" s="52"/>
      <c r="M32" s="36" t="str">
        <f>"Tasa por 100 mil habitantes de violencia hacia la mujer según Encuesta Nacional de Violencia Intrafamiliar por "&amp;J32&amp;", para el periodo 2012-2020."</f>
        <v>Tasa por 100 mil habitantes de violencia hacia la mujer según Encuesta Nacional de Violencia Intrafamiliar por Prevalencia Violencia Psicológica General Año, para el periodo 2012-2020.</v>
      </c>
      <c r="N32" s="20" t="str">
        <f t="shared" ref="N32:N33" si="75">IF(E32="Región",J32,IF(E32="Comuna",J32,"Chile"))</f>
        <v>Chile</v>
      </c>
      <c r="O32" s="81" t="s">
        <v>8309</v>
      </c>
      <c r="P32" s="20" t="str">
        <f t="shared" si="9"/>
        <v>Tasa</v>
      </c>
      <c r="Q32" s="28">
        <f>+IF($E32="PRODUCTO",VLOOKUP(J30,#REF!,9,0)&amp;"000",IF($E32="CATEGORÍA",VLOOKUP(J30,#REF!,7,0),$Q$1))</f>
        <v>270103001</v>
      </c>
      <c r="R32" s="20" t="str">
        <f t="shared" ref="R32:R59" si="76">R31</f>
        <v>tasa por 100 mil habitantes</v>
      </c>
      <c r="S32" s="35" t="str">
        <f t="shared" ref="S32:S33" si="77">+M32</f>
        <v>Tasa por 100 mil habitantes de violencia hacia la mujer según Encuesta Nacional de Violencia Intrafamiliar por Prevalencia Violencia Psicológica General Año, para el periodo 2012-2020.</v>
      </c>
      <c r="T32" s="66" t="str">
        <f t="shared" si="5"/>
        <v>Tasa por 100 mil habitantes de violencia hacia la mujer según Encuesta Nacional de Violencia Intrafamiliar por Prevalencia Violencia Psicológica General Año, para el periodo 2012-2020.</v>
      </c>
      <c r="U32" s="67" t="str">
        <f t="shared" ref="U32:U33" si="78">+E32&amp;": "&amp;J30</f>
        <v>Prevalencia: Prevalencia Violencia Psicológica General Año</v>
      </c>
      <c r="V32" s="35" t="s">
        <v>13844</v>
      </c>
      <c r="W32" s="21" t="str">
        <f t="shared" ref="W32:W33" si="79">HYPERLINK(B32,B32)</f>
        <v>https://analytics.zoho.com/open-view/2395394000006706890</v>
      </c>
      <c r="X32" s="60" t="str">
        <f t="shared" si="23"/>
        <v>CHL</v>
      </c>
      <c r="Y32" s="20" t="s">
        <v>10689</v>
      </c>
      <c r="Z32" s="35" t="str">
        <f t="shared" si="7"/>
        <v>Tasa por 100 mil habitantes de violencia general por comuna en la región Prevalencia Violencia Psicológica General Año de acuerdo a los datos publicados por el Centro de Estudios y Análisis del Delito de Chile para el Año 2020.</v>
      </c>
      <c r="AA32" s="63">
        <f t="shared" si="74"/>
        <v>44357</v>
      </c>
      <c r="AB32" s="60" t="str">
        <f t="shared" si="74"/>
        <v>Español</v>
      </c>
      <c r="AC32" s="60" t="str">
        <f t="shared" si="74"/>
        <v>Paula</v>
      </c>
      <c r="AD32" s="60" t="str">
        <f t="shared" si="74"/>
        <v>No Aplica</v>
      </c>
      <c r="AE32" s="60" t="str">
        <f t="shared" si="74"/>
        <v>No Aplica</v>
      </c>
      <c r="AF32" s="60" t="str">
        <f t="shared" si="74"/>
        <v>No Aplica</v>
      </c>
      <c r="AG32" s="64">
        <f>+VLOOKUP($P32,Parametros[[nombre]:[Columna1]],5,0)</f>
        <v>92</v>
      </c>
      <c r="AH32" s="64">
        <f t="shared" si="25"/>
        <v>1</v>
      </c>
      <c r="AI32" s="64">
        <f>+VLOOKUP($N32,Territorio[[nombre]:[Columna1]],7,0)</f>
        <v>38</v>
      </c>
      <c r="AJ32" s="64">
        <f>+VLOOKUP(O32,Temporalidad[[nombre]:[Columna1]],7,0)</f>
        <v>31</v>
      </c>
      <c r="AK32" s="64">
        <f>+VLOOKUP(LEFT($D32,2),Tipo_Gráfico[[id2]:[Tipo Gráfico]],3,0)</f>
        <v>1</v>
      </c>
      <c r="AL32" s="35" t="str">
        <f t="shared" ref="AL32:AL59" si="80">AL31</f>
        <v>Centro de Estudios y Análisis del Delito</v>
      </c>
      <c r="AM32" s="60" t="str">
        <f t="shared" si="26"/>
        <v>No Aplica</v>
      </c>
      <c r="AN32" s="60" t="str">
        <f t="shared" si="27"/>
        <v>No Aplica</v>
      </c>
      <c r="AO32" s="60" t="str">
        <f t="shared" si="28"/>
        <v>No Aplica</v>
      </c>
      <c r="AP32" s="65">
        <f>VLOOKUP($AC32,Responsables[],3,0)</f>
        <v>7</v>
      </c>
      <c r="AQ32" s="65">
        <f>VLOOKUP($R32,unidad_medida[[#All],[nombre]:[Columna1]],5,0)</f>
        <v>77</v>
      </c>
    </row>
    <row r="33" spans="1:43" ht="67.5" x14ac:dyDescent="0.25">
      <c r="A33" s="51" t="str">
        <f t="shared" si="56"/>
        <v>GR 30|FILT:Prevalencia| MUES:Tipo de Violencia|Tasa por 100 mil habitantes de violencia general|Periodo 2012-2020|</v>
      </c>
      <c r="B33" s="72" t="s">
        <v>13757</v>
      </c>
      <c r="C33" s="38">
        <v>7</v>
      </c>
      <c r="D33" s="44" t="s">
        <v>13832</v>
      </c>
      <c r="E33" s="49" t="s">
        <v>13761</v>
      </c>
      <c r="F33" s="45" t="s">
        <v>13859</v>
      </c>
      <c r="G33" s="39" t="s">
        <v>13824</v>
      </c>
      <c r="H33" s="39"/>
      <c r="I33" s="85"/>
      <c r="J33" s="40" t="s">
        <v>13769</v>
      </c>
      <c r="K33" s="73"/>
      <c r="L33" s="52"/>
      <c r="M33" s="36" t="str">
        <f>"Tasa por 100 mil habitantes de violencia hacia la mujer según Encuesta Nacional de Violencia Intrafamiliar por "&amp;J33&amp;", para el periodo 2012-2020."</f>
        <v>Tasa por 100 mil habitantes de violencia hacia la mujer según Encuesta Nacional de Violencia Intrafamiliar por Prevalencia Violencia Psicológica General Año, para el periodo 2012-2020.</v>
      </c>
      <c r="N33" s="20" t="str">
        <f t="shared" si="75"/>
        <v>Chile</v>
      </c>
      <c r="O33" s="81" t="s">
        <v>10448</v>
      </c>
      <c r="P33" s="20" t="str">
        <f t="shared" si="9"/>
        <v>Tasa</v>
      </c>
      <c r="Q33" s="28">
        <f>+IF($E33="PRODUCTO",VLOOKUP(J31,#REF!,9,0)&amp;"000",IF($E33="CATEGORÍA",VLOOKUP(J31,#REF!,7,0),$Q$1))</f>
        <v>270103001</v>
      </c>
      <c r="R33" s="20" t="str">
        <f t="shared" si="76"/>
        <v>tasa por 100 mil habitantes</v>
      </c>
      <c r="S33" s="35" t="str">
        <f t="shared" si="77"/>
        <v>Tasa por 100 mil habitantes de violencia hacia la mujer según Encuesta Nacional de Violencia Intrafamiliar por Prevalencia Violencia Psicológica General Año, para el periodo 2012-2020.</v>
      </c>
      <c r="T33" s="66" t="str">
        <f t="shared" si="5"/>
        <v>Tasa por 100 mil habitantes de violencia hacia la mujer según Encuesta Nacional de Violencia Intrafamiliar por Prevalencia Violencia Psicológica General Año, para el periodo 2012-2020.</v>
      </c>
      <c r="U33" s="67" t="str">
        <f t="shared" si="78"/>
        <v>Prevalencia: Prevalencia Violencia Psicológica General Año</v>
      </c>
      <c r="V33" s="35" t="s">
        <v>13844</v>
      </c>
      <c r="W33" s="21" t="str">
        <f t="shared" si="79"/>
        <v>https://analytics.zoho.com/open-view/2395394000006706890</v>
      </c>
      <c r="X33" s="60" t="str">
        <f t="shared" si="23"/>
        <v>CHL</v>
      </c>
      <c r="Y33" s="20" t="s">
        <v>10689</v>
      </c>
      <c r="Z33" s="35" t="str">
        <f t="shared" si="7"/>
        <v>Tasa por 100 mil habitantes de violencia general por comuna en la región Prevalencia Violencia Psicológica General Año de acuerdo a los datos publicados por el Centro de Estudios y Análisis del Delito de Chile para el Periodo 2012-2020.</v>
      </c>
      <c r="AA33" s="63">
        <f t="shared" si="74"/>
        <v>44357</v>
      </c>
      <c r="AB33" s="60" t="str">
        <f t="shared" si="74"/>
        <v>Español</v>
      </c>
      <c r="AC33" s="60" t="str">
        <f t="shared" si="74"/>
        <v>Paula</v>
      </c>
      <c r="AD33" s="60" t="str">
        <f t="shared" si="74"/>
        <v>No Aplica</v>
      </c>
      <c r="AE33" s="60" t="str">
        <f t="shared" si="74"/>
        <v>No Aplica</v>
      </c>
      <c r="AF33" s="60" t="str">
        <f t="shared" si="74"/>
        <v>No Aplica</v>
      </c>
      <c r="AG33" s="64">
        <f>+VLOOKUP($P33,Parametros[[nombre]:[Columna1]],5,0)</f>
        <v>92</v>
      </c>
      <c r="AH33" s="64">
        <f t="shared" si="25"/>
        <v>1</v>
      </c>
      <c r="AI33" s="64">
        <f>+VLOOKUP($N33,Territorio[[nombre]:[Columna1]],7,0)</f>
        <v>38</v>
      </c>
      <c r="AJ33" s="64">
        <f>+VLOOKUP(O33,Temporalidad[[nombre]:[Columna1]],7,0)</f>
        <v>1757</v>
      </c>
      <c r="AK33" s="64">
        <f>+VLOOKUP(LEFT($D33,2),Tipo_Gráfico[[id2]:[Tipo Gráfico]],3,0)</f>
        <v>1</v>
      </c>
      <c r="AL33" s="35" t="str">
        <f t="shared" si="80"/>
        <v>Centro de Estudios y Análisis del Delito</v>
      </c>
      <c r="AM33" s="60" t="str">
        <f t="shared" si="26"/>
        <v>No Aplica</v>
      </c>
      <c r="AN33" s="60" t="str">
        <f t="shared" si="27"/>
        <v>No Aplica</v>
      </c>
      <c r="AO33" s="60" t="str">
        <f t="shared" si="28"/>
        <v>No Aplica</v>
      </c>
      <c r="AP33" s="65">
        <f>VLOOKUP($AC33,Responsables[],3,0)</f>
        <v>7</v>
      </c>
      <c r="AQ33" s="65">
        <f>VLOOKUP($R33,unidad_medida[[#All],[nombre]:[Columna1]],5,0)</f>
        <v>77</v>
      </c>
    </row>
    <row r="34" spans="1:43" ht="67.5" x14ac:dyDescent="0.25">
      <c r="A34" s="51" t="str">
        <f t="shared" ref="A34:A59" si="81">+D34&amp;"|FILT:"&amp;E34&amp;"| MUES:"&amp;G34&amp;"|"&amp;F34&amp;"|"&amp;O34&amp;"|"&amp;H34</f>
        <v>GR 31|FILT:Periodo| MUES:Región|Tasa por 100 mil habitantes de violencia general|Periodo 2012-2020|</v>
      </c>
      <c r="B34" s="72" t="s">
        <v>13757</v>
      </c>
      <c r="C34" s="43">
        <v>2</v>
      </c>
      <c r="D34" s="44" t="s">
        <v>13833</v>
      </c>
      <c r="E34" s="49" t="s">
        <v>10449</v>
      </c>
      <c r="F34" s="45" t="s">
        <v>13859</v>
      </c>
      <c r="G34" s="45" t="s">
        <v>754</v>
      </c>
      <c r="H34" s="39"/>
      <c r="I34" s="85"/>
      <c r="J34" t="s">
        <v>8278</v>
      </c>
      <c r="K34" s="73"/>
      <c r="L34" s="52"/>
      <c r="M34" s="36" t="str">
        <f>"Tasa por 100 mil habitantes de violencia hacia la mujer según Encuesta Nacional de Violencia Intrafamiliar con "&amp;J34&amp;" como indicador de periodo, para el año 2020."</f>
        <v>Tasa por 100 mil habitantes de violencia hacia la mujer según Encuesta Nacional de Violencia Intrafamiliar con Año como indicador de periodo, para el año 2020.</v>
      </c>
      <c r="N34" s="20" t="str">
        <f t="shared" ref="N34:N59" si="82">IF(E34="Región",J34,IF(E34="Comuna",J34,"Chile"))</f>
        <v>Chile</v>
      </c>
      <c r="O34" s="81" t="s">
        <v>10448</v>
      </c>
      <c r="P34" s="20" t="str">
        <f t="shared" si="9"/>
        <v>Tasa</v>
      </c>
      <c r="Q34" s="28">
        <f>+IF($E34="PRODUCTO",VLOOKUP(J32,#REF!,9,0)&amp;"000",IF($E34="CATEGORÍA",VLOOKUP(J32,#REF!,7,0),$Q$1))</f>
        <v>270103001</v>
      </c>
      <c r="R34" s="20" t="str">
        <f t="shared" si="76"/>
        <v>tasa por 100 mil habitantes</v>
      </c>
      <c r="S34" s="35" t="str">
        <f t="shared" ref="S34:S59" si="83">+M34</f>
        <v>Tasa por 100 mil habitantes de violencia hacia la mujer según Encuesta Nacional de Violencia Intrafamiliar con Año como indicador de periodo, para el año 2020.</v>
      </c>
      <c r="T34" s="66" t="str">
        <f t="shared" ref="T34:T59" si="84">+S34</f>
        <v>Tasa por 100 mil habitantes de violencia hacia la mujer según Encuesta Nacional de Violencia Intrafamiliar con Año como indicador de periodo, para el año 2020.</v>
      </c>
      <c r="U34" s="67" t="str">
        <f t="shared" ref="U34:U59" si="85">+E34&amp;": "&amp;J32</f>
        <v>Periodo: Prevalencia Violencia Psicológica General Año</v>
      </c>
      <c r="V34" s="35" t="s">
        <v>13844</v>
      </c>
      <c r="W34" s="21" t="str">
        <f t="shared" ref="W34:W59" si="86">HYPERLINK(B34,B34)</f>
        <v>https://analytics.zoho.com/open-view/2395394000006706890</v>
      </c>
      <c r="X34" s="60" t="str">
        <f t="shared" si="23"/>
        <v>CHL</v>
      </c>
      <c r="Y34" s="20" t="s">
        <v>10689</v>
      </c>
      <c r="Z34" s="35" t="str">
        <f t="shared" si="7"/>
        <v>Tasa por 100 mil habitantes de violencia general por comuna en la región Año de acuerdo a los datos publicados por el Centro de Estudios y Análisis del Delito de Chile para el Periodo 2012-2020.</v>
      </c>
      <c r="AA34" s="63">
        <f t="shared" ref="AA34:AF34" si="87">+AA33</f>
        <v>44357</v>
      </c>
      <c r="AB34" s="60" t="str">
        <f t="shared" si="87"/>
        <v>Español</v>
      </c>
      <c r="AC34" s="60" t="str">
        <f t="shared" si="87"/>
        <v>Paula</v>
      </c>
      <c r="AD34" s="60" t="str">
        <f t="shared" si="87"/>
        <v>No Aplica</v>
      </c>
      <c r="AE34" s="60" t="str">
        <f t="shared" si="87"/>
        <v>No Aplica</v>
      </c>
      <c r="AF34" s="60" t="str">
        <f t="shared" si="87"/>
        <v>No Aplica</v>
      </c>
      <c r="AG34" s="64">
        <f>+VLOOKUP($P34,Parametros[[nombre]:[Columna1]],5,0)</f>
        <v>92</v>
      </c>
      <c r="AH34" s="64">
        <f t="shared" si="25"/>
        <v>1</v>
      </c>
      <c r="AI34" s="64">
        <f>+VLOOKUP($N34,Territorio[[nombre]:[Columna1]],7,0)</f>
        <v>38</v>
      </c>
      <c r="AJ34" s="64">
        <f>+VLOOKUP(O34,Temporalidad[[nombre]:[Columna1]],7,0)</f>
        <v>1757</v>
      </c>
      <c r="AK34" s="64">
        <f>+VLOOKUP(LEFT($D34,2),Tipo_Gráfico[[id2]:[Tipo Gráfico]],3,0)</f>
        <v>1</v>
      </c>
      <c r="AL34" s="35" t="str">
        <f t="shared" si="80"/>
        <v>Centro de Estudios y Análisis del Delito</v>
      </c>
      <c r="AM34" s="60" t="str">
        <f t="shared" si="26"/>
        <v>No Aplica</v>
      </c>
      <c r="AN34" s="60" t="str">
        <f t="shared" si="27"/>
        <v>No Aplica</v>
      </c>
      <c r="AO34" s="60" t="str">
        <f t="shared" si="28"/>
        <v>No Aplica</v>
      </c>
      <c r="AP34" s="65">
        <f>VLOOKUP($AC34,Responsables[],3,0)</f>
        <v>7</v>
      </c>
      <c r="AQ34" s="65">
        <f>VLOOKUP($R34,unidad_medida[[#All],[nombre]:[Columna1]],5,0)</f>
        <v>77</v>
      </c>
    </row>
    <row r="35" spans="1:43" ht="67.5" x14ac:dyDescent="0.25">
      <c r="A35" s="51" t="str">
        <f t="shared" si="81"/>
        <v>GR 32|FILT:Periodo| MUES:Comuna|Tasa por 100 mil habitantes de violencia general|Periodo 2012-2020|</v>
      </c>
      <c r="B35" s="72" t="s">
        <v>13757</v>
      </c>
      <c r="C35" s="38">
        <v>2</v>
      </c>
      <c r="D35" s="44" t="s">
        <v>13834</v>
      </c>
      <c r="E35" s="49" t="s">
        <v>10449</v>
      </c>
      <c r="F35" s="45" t="s">
        <v>13859</v>
      </c>
      <c r="G35" s="39" t="s">
        <v>1061</v>
      </c>
      <c r="H35" s="39"/>
      <c r="I35" s="85"/>
      <c r="J35" t="s">
        <v>8278</v>
      </c>
      <c r="K35" s="73"/>
      <c r="L35" s="52"/>
      <c r="M35" s="36" t="str">
        <f>"Tasa por 100 mil habitantes de violencia hacia la mujer según Encuesta Nacional de Violencia Intrafamiliar con "&amp;J35&amp;" como indicador de periodo, para el periodo 2012-2020."</f>
        <v>Tasa por 100 mil habitantes de violencia hacia la mujer según Encuesta Nacional de Violencia Intrafamiliar con Año como indicador de periodo, para el periodo 2012-2020.</v>
      </c>
      <c r="N35" s="20" t="str">
        <f t="shared" si="82"/>
        <v>Chile</v>
      </c>
      <c r="O35" s="81" t="s">
        <v>10448</v>
      </c>
      <c r="P35" s="20" t="str">
        <f t="shared" si="9"/>
        <v>Tasa</v>
      </c>
      <c r="Q35" s="28">
        <f>+IF($E35="PRODUCTO",VLOOKUP(J33,#REF!,9,0)&amp;"000",IF($E35="CATEGORÍA",VLOOKUP(J33,#REF!,7,0),$Q$1))</f>
        <v>270103001</v>
      </c>
      <c r="R35" s="20" t="str">
        <f t="shared" si="76"/>
        <v>tasa por 100 mil habitantes</v>
      </c>
      <c r="S35" s="35" t="str">
        <f t="shared" si="83"/>
        <v>Tasa por 100 mil habitantes de violencia hacia la mujer según Encuesta Nacional de Violencia Intrafamiliar con Año como indicador de periodo, para el periodo 2012-2020.</v>
      </c>
      <c r="T35" s="66" t="str">
        <f t="shared" si="84"/>
        <v>Tasa por 100 mil habitantes de violencia hacia la mujer según Encuesta Nacional de Violencia Intrafamiliar con Año como indicador de periodo, para el periodo 2012-2020.</v>
      </c>
      <c r="U35" s="67" t="str">
        <f t="shared" si="85"/>
        <v>Periodo: Prevalencia Violencia Psicológica General Año</v>
      </c>
      <c r="V35" s="35" t="s">
        <v>13844</v>
      </c>
      <c r="W35" s="21" t="str">
        <f t="shared" si="86"/>
        <v>https://analytics.zoho.com/open-view/2395394000006706890</v>
      </c>
      <c r="X35" s="60" t="str">
        <f t="shared" si="23"/>
        <v>CHL</v>
      </c>
      <c r="Y35" s="20" t="s">
        <v>10689</v>
      </c>
      <c r="Z35" s="35" t="str">
        <f t="shared" si="7"/>
        <v>Tasa por 100 mil habitantes de violencia general por comuna en la región Año de acuerdo a los datos publicados por el Centro de Estudios y Análisis del Delito de Chile para el Periodo 2012-2020.</v>
      </c>
      <c r="AA35" s="63">
        <f t="shared" ref="AA35:AF35" si="88">+AA34</f>
        <v>44357</v>
      </c>
      <c r="AB35" s="60" t="str">
        <f t="shared" si="88"/>
        <v>Español</v>
      </c>
      <c r="AC35" s="60" t="str">
        <f t="shared" si="88"/>
        <v>Paula</v>
      </c>
      <c r="AD35" s="60" t="str">
        <f t="shared" si="88"/>
        <v>No Aplica</v>
      </c>
      <c r="AE35" s="60" t="str">
        <f t="shared" si="88"/>
        <v>No Aplica</v>
      </c>
      <c r="AF35" s="60" t="str">
        <f t="shared" si="88"/>
        <v>No Aplica</v>
      </c>
      <c r="AG35" s="64">
        <f>+VLOOKUP($P35,Parametros[[nombre]:[Columna1]],5,0)</f>
        <v>92</v>
      </c>
      <c r="AH35" s="64">
        <f t="shared" si="25"/>
        <v>1</v>
      </c>
      <c r="AI35" s="64">
        <f>+VLOOKUP($N35,Territorio[[nombre]:[Columna1]],7,0)</f>
        <v>38</v>
      </c>
      <c r="AJ35" s="64">
        <f>+VLOOKUP(O35,Temporalidad[[nombre]:[Columna1]],7,0)</f>
        <v>1757</v>
      </c>
      <c r="AK35" s="64">
        <f>+VLOOKUP(LEFT($D35,2),Tipo_Gráfico[[id2]:[Tipo Gráfico]],3,0)</f>
        <v>1</v>
      </c>
      <c r="AL35" s="35" t="str">
        <f t="shared" si="80"/>
        <v>Centro de Estudios y Análisis del Delito</v>
      </c>
      <c r="AM35" s="60" t="str">
        <f t="shared" si="26"/>
        <v>No Aplica</v>
      </c>
      <c r="AN35" s="60" t="str">
        <f t="shared" si="27"/>
        <v>No Aplica</v>
      </c>
      <c r="AO35" s="60" t="str">
        <f t="shared" si="28"/>
        <v>No Aplica</v>
      </c>
      <c r="AP35" s="65">
        <f>VLOOKUP($AC35,Responsables[],3,0)</f>
        <v>7</v>
      </c>
      <c r="AQ35" s="65">
        <f>VLOOKUP($R35,unidad_medida[[#All],[nombre]:[Columna1]],5,0)</f>
        <v>77</v>
      </c>
    </row>
    <row r="36" spans="1:43" ht="67.5" x14ac:dyDescent="0.25">
      <c r="A36" s="51" t="str">
        <f t="shared" si="81"/>
        <v>GR 33|FILT:Periodo| MUES:Prevalencia|Tasa por 100 mil habitantes de violencia general|Periodo 2012-2020|</v>
      </c>
      <c r="B36" s="72" t="s">
        <v>13757</v>
      </c>
      <c r="C36" s="38">
        <v>2</v>
      </c>
      <c r="D36" s="44" t="s">
        <v>13835</v>
      </c>
      <c r="E36" s="49" t="s">
        <v>10449</v>
      </c>
      <c r="F36" s="45" t="s">
        <v>13859</v>
      </c>
      <c r="G36" s="39" t="s">
        <v>13761</v>
      </c>
      <c r="H36" s="39"/>
      <c r="I36" s="85"/>
      <c r="J36" t="s">
        <v>8278</v>
      </c>
      <c r="K36" s="73"/>
      <c r="L36" s="52"/>
      <c r="M36" s="36" t="str">
        <f>"Tasa por 100 mil habitantes de violencia hacia la mujer según Encuesta Nacional de Violencia Intrafamiliar con "&amp;J36&amp;" como indicador de periodo, para el periodo 2012-2020."</f>
        <v>Tasa por 100 mil habitantes de violencia hacia la mujer según Encuesta Nacional de Violencia Intrafamiliar con Año como indicador de periodo, para el periodo 2012-2020.</v>
      </c>
      <c r="N36" s="20" t="str">
        <f t="shared" si="82"/>
        <v>Chile</v>
      </c>
      <c r="O36" s="81" t="s">
        <v>10448</v>
      </c>
      <c r="P36" s="20" t="str">
        <f t="shared" si="9"/>
        <v>Tasa</v>
      </c>
      <c r="Q36" s="28">
        <f>+IF($E36="PRODUCTO",VLOOKUP(J34,#REF!,9,0)&amp;"000",IF($E36="CATEGORÍA",VLOOKUP(J34,#REF!,7,0),$Q$1))</f>
        <v>270103001</v>
      </c>
      <c r="R36" s="20" t="str">
        <f t="shared" si="76"/>
        <v>tasa por 100 mil habitantes</v>
      </c>
      <c r="S36" s="35" t="str">
        <f t="shared" si="83"/>
        <v>Tasa por 100 mil habitantes de violencia hacia la mujer según Encuesta Nacional de Violencia Intrafamiliar con Año como indicador de periodo, para el periodo 2012-2020.</v>
      </c>
      <c r="T36" s="66" t="str">
        <f t="shared" si="84"/>
        <v>Tasa por 100 mil habitantes de violencia hacia la mujer según Encuesta Nacional de Violencia Intrafamiliar con Año como indicador de periodo, para el periodo 2012-2020.</v>
      </c>
      <c r="U36" s="67" t="str">
        <f t="shared" si="85"/>
        <v>Periodo: Año</v>
      </c>
      <c r="V36" s="35" t="s">
        <v>13844</v>
      </c>
      <c r="W36" s="21" t="str">
        <f t="shared" si="86"/>
        <v>https://analytics.zoho.com/open-view/2395394000006706890</v>
      </c>
      <c r="X36" s="60" t="str">
        <f t="shared" si="23"/>
        <v>CHL</v>
      </c>
      <c r="Y36" s="20" t="s">
        <v>10689</v>
      </c>
      <c r="Z36" s="35" t="str">
        <f t="shared" si="7"/>
        <v>Tasa por 100 mil habitantes de violencia general por comuna en la región Año de acuerdo a los datos publicados por el Centro de Estudios y Análisis del Delito de Chile para el Periodo 2012-2020.</v>
      </c>
      <c r="AA36" s="63">
        <f t="shared" ref="AA36:AF36" si="89">+AA35</f>
        <v>44357</v>
      </c>
      <c r="AB36" s="60" t="str">
        <f t="shared" si="89"/>
        <v>Español</v>
      </c>
      <c r="AC36" s="60" t="str">
        <f t="shared" si="89"/>
        <v>Paula</v>
      </c>
      <c r="AD36" s="60" t="str">
        <f t="shared" si="89"/>
        <v>No Aplica</v>
      </c>
      <c r="AE36" s="60" t="str">
        <f t="shared" si="89"/>
        <v>No Aplica</v>
      </c>
      <c r="AF36" s="60" t="str">
        <f t="shared" si="89"/>
        <v>No Aplica</v>
      </c>
      <c r="AG36" s="64">
        <f>+VLOOKUP($P36,Parametros[[nombre]:[Columna1]],5,0)</f>
        <v>92</v>
      </c>
      <c r="AH36" s="64">
        <f t="shared" si="25"/>
        <v>1</v>
      </c>
      <c r="AI36" s="64">
        <f>+VLOOKUP($N36,Territorio[[nombre]:[Columna1]],7,0)</f>
        <v>38</v>
      </c>
      <c r="AJ36" s="64">
        <f>+VLOOKUP(O36,Temporalidad[[nombre]:[Columna1]],7,0)</f>
        <v>1757</v>
      </c>
      <c r="AK36" s="64">
        <f>+VLOOKUP(LEFT($D36,2),Tipo_Gráfico[[id2]:[Tipo Gráfico]],3,0)</f>
        <v>1</v>
      </c>
      <c r="AL36" s="35" t="str">
        <f t="shared" si="80"/>
        <v>Centro de Estudios y Análisis del Delito</v>
      </c>
      <c r="AM36" s="60" t="str">
        <f t="shared" si="26"/>
        <v>No Aplica</v>
      </c>
      <c r="AN36" s="60" t="str">
        <f t="shared" si="27"/>
        <v>No Aplica</v>
      </c>
      <c r="AO36" s="60" t="str">
        <f t="shared" si="28"/>
        <v>No Aplica</v>
      </c>
      <c r="AP36" s="65">
        <f>VLOOKUP($AC36,Responsables[],3,0)</f>
        <v>7</v>
      </c>
      <c r="AQ36" s="65">
        <f>VLOOKUP($R36,unidad_medida[[#All],[nombre]:[Columna1]],5,0)</f>
        <v>77</v>
      </c>
    </row>
    <row r="37" spans="1:43" ht="67.5" x14ac:dyDescent="0.25">
      <c r="A37" s="51" t="str">
        <f t="shared" si="81"/>
        <v>GR 34|FILT:Periodo| MUES:Tipo de Violencia|Tasa por 100 mil habitantes de violencia general|Periodo 2012-2020|</v>
      </c>
      <c r="B37" s="72" t="s">
        <v>13757</v>
      </c>
      <c r="C37" s="38">
        <v>2</v>
      </c>
      <c r="D37" s="44" t="s">
        <v>13836</v>
      </c>
      <c r="E37" s="49" t="s">
        <v>10449</v>
      </c>
      <c r="F37" s="45" t="s">
        <v>13859</v>
      </c>
      <c r="G37" s="39" t="s">
        <v>13824</v>
      </c>
      <c r="H37" s="39"/>
      <c r="I37" s="85"/>
      <c r="J37" t="s">
        <v>8278</v>
      </c>
      <c r="K37" s="73"/>
      <c r="L37" s="52"/>
      <c r="M37" s="36" t="str">
        <f>"Tasa por 100 mil habitantes de violencia hacia la mujer según Encuesta Nacional de Violencia Intrafamiliar con "&amp;J37&amp;" como indicador de periodo, para el periodo 2012-2020."</f>
        <v>Tasa por 100 mil habitantes de violencia hacia la mujer según Encuesta Nacional de Violencia Intrafamiliar con Año como indicador de periodo, para el periodo 2012-2020.</v>
      </c>
      <c r="N37" s="20" t="str">
        <f t="shared" si="82"/>
        <v>Chile</v>
      </c>
      <c r="O37" s="81" t="s">
        <v>10448</v>
      </c>
      <c r="P37" s="20" t="str">
        <f t="shared" si="9"/>
        <v>Tasa</v>
      </c>
      <c r="Q37" s="28">
        <f>+IF($E37="PRODUCTO",VLOOKUP(J35,#REF!,9,0)&amp;"000",IF($E37="CATEGORÍA",VLOOKUP(J35,#REF!,7,0),$Q$1))</f>
        <v>270103001</v>
      </c>
      <c r="R37" s="20" t="str">
        <f t="shared" si="76"/>
        <v>tasa por 100 mil habitantes</v>
      </c>
      <c r="S37" s="35" t="str">
        <f t="shared" si="83"/>
        <v>Tasa por 100 mil habitantes de violencia hacia la mujer según Encuesta Nacional de Violencia Intrafamiliar con Año como indicador de periodo, para el periodo 2012-2020.</v>
      </c>
      <c r="T37" s="66" t="str">
        <f t="shared" si="84"/>
        <v>Tasa por 100 mil habitantes de violencia hacia la mujer según Encuesta Nacional de Violencia Intrafamiliar con Año como indicador de periodo, para el periodo 2012-2020.</v>
      </c>
      <c r="U37" s="67" t="str">
        <f t="shared" si="85"/>
        <v>Periodo: Año</v>
      </c>
      <c r="V37" s="35" t="s">
        <v>13844</v>
      </c>
      <c r="W37" s="21" t="str">
        <f t="shared" si="86"/>
        <v>https://analytics.zoho.com/open-view/2395394000006706890</v>
      </c>
      <c r="X37" s="60" t="str">
        <f t="shared" si="23"/>
        <v>CHL</v>
      </c>
      <c r="Y37" s="20" t="s">
        <v>10689</v>
      </c>
      <c r="Z37" s="35" t="str">
        <f t="shared" si="7"/>
        <v>Tasa por 100 mil habitantes de violencia general por comuna en la región Año de acuerdo a los datos publicados por el Centro de Estudios y Análisis del Delito de Chile para el Periodo 2012-2020.</v>
      </c>
      <c r="AA37" s="63">
        <f t="shared" ref="AA37:AF37" si="90">+AA36</f>
        <v>44357</v>
      </c>
      <c r="AB37" s="60" t="str">
        <f t="shared" si="90"/>
        <v>Español</v>
      </c>
      <c r="AC37" s="60" t="str">
        <f t="shared" si="90"/>
        <v>Paula</v>
      </c>
      <c r="AD37" s="60" t="str">
        <f t="shared" si="90"/>
        <v>No Aplica</v>
      </c>
      <c r="AE37" s="60" t="str">
        <f t="shared" si="90"/>
        <v>No Aplica</v>
      </c>
      <c r="AF37" s="60" t="str">
        <f t="shared" si="90"/>
        <v>No Aplica</v>
      </c>
      <c r="AG37" s="64">
        <f>+VLOOKUP($P37,Parametros[[nombre]:[Columna1]],5,0)</f>
        <v>92</v>
      </c>
      <c r="AH37" s="64">
        <f t="shared" si="25"/>
        <v>1</v>
      </c>
      <c r="AI37" s="64">
        <f>+VLOOKUP($N37,Territorio[[nombre]:[Columna1]],7,0)</f>
        <v>38</v>
      </c>
      <c r="AJ37" s="64">
        <f>+VLOOKUP(O37,Temporalidad[[nombre]:[Columna1]],7,0)</f>
        <v>1757</v>
      </c>
      <c r="AK37" s="64">
        <f>+VLOOKUP(LEFT($D37,2),Tipo_Gráfico[[id2]:[Tipo Gráfico]],3,0)</f>
        <v>1</v>
      </c>
      <c r="AL37" s="35" t="str">
        <f t="shared" si="80"/>
        <v>Centro de Estudios y Análisis del Delito</v>
      </c>
      <c r="AM37" s="60" t="str">
        <f t="shared" si="26"/>
        <v>No Aplica</v>
      </c>
      <c r="AN37" s="60" t="str">
        <f t="shared" si="27"/>
        <v>No Aplica</v>
      </c>
      <c r="AO37" s="60" t="str">
        <f t="shared" si="28"/>
        <v>No Aplica</v>
      </c>
      <c r="AP37" s="65">
        <f>VLOOKUP($AC37,Responsables[],3,0)</f>
        <v>7</v>
      </c>
      <c r="AQ37" s="65">
        <f>VLOOKUP($R37,unidad_medida[[#All],[nombre]:[Columna1]],5,0)</f>
        <v>77</v>
      </c>
    </row>
    <row r="38" spans="1:43" ht="56.25" x14ac:dyDescent="0.25">
      <c r="A38" s="51" t="str">
        <f t="shared" si="81"/>
        <v>GR 35|FILT:Tipo de Violencia| MUES:Región|Tasa por 100 mil habitantes de violencia general|Periodo 2012-2020|</v>
      </c>
      <c r="B38" s="72" t="s">
        <v>13757</v>
      </c>
      <c r="C38" s="38">
        <v>3</v>
      </c>
      <c r="D38" s="44" t="s">
        <v>13837</v>
      </c>
      <c r="E38" s="49" t="s">
        <v>13824</v>
      </c>
      <c r="F38" s="45" t="s">
        <v>13859</v>
      </c>
      <c r="G38" s="39" t="s">
        <v>754</v>
      </c>
      <c r="H38" s="39"/>
      <c r="I38" s="85"/>
      <c r="J38" t="s">
        <v>13801</v>
      </c>
      <c r="K38" s="73"/>
      <c r="L38" s="52"/>
      <c r="M38" s="36" t="str">
        <f>"Tasa por 100 mil habitantes de violencia hacia la mujer según Encuesta Nacional de Violencia Intrafamiliar por "&amp;J38&amp;", para el periodo 2012-2020."</f>
        <v>Tasa por 100 mil habitantes de violencia hacia la mujer según Encuesta Nacional de Violencia Intrafamiliar por Violencia física, para el periodo 2012-2020.</v>
      </c>
      <c r="N38" s="20" t="str">
        <f t="shared" si="82"/>
        <v>Chile</v>
      </c>
      <c r="O38" s="81" t="s">
        <v>10448</v>
      </c>
      <c r="P38" s="20" t="str">
        <f t="shared" si="9"/>
        <v>Tasa</v>
      </c>
      <c r="Q38" s="28">
        <f>+IF($E38="PRODUCTO",VLOOKUP(J36,#REF!,9,0)&amp;"000",IF($E38="CATEGORÍA",VLOOKUP(J36,#REF!,7,0),$Q$1))</f>
        <v>270103001</v>
      </c>
      <c r="R38" s="20" t="str">
        <f t="shared" si="76"/>
        <v>tasa por 100 mil habitantes</v>
      </c>
      <c r="S38" s="35" t="str">
        <f t="shared" si="83"/>
        <v>Tasa por 100 mil habitantes de violencia hacia la mujer según Encuesta Nacional de Violencia Intrafamiliar por Violencia física, para el periodo 2012-2020.</v>
      </c>
      <c r="T38" s="66" t="str">
        <f t="shared" si="84"/>
        <v>Tasa por 100 mil habitantes de violencia hacia la mujer según Encuesta Nacional de Violencia Intrafamiliar por Violencia física, para el periodo 2012-2020.</v>
      </c>
      <c r="U38" s="67" t="str">
        <f t="shared" si="85"/>
        <v>Tipo de Violencia: Año</v>
      </c>
      <c r="V38" s="35" t="s">
        <v>13844</v>
      </c>
      <c r="W38" s="21" t="str">
        <f t="shared" si="86"/>
        <v>https://analytics.zoho.com/open-view/2395394000006706890</v>
      </c>
      <c r="X38" s="60" t="str">
        <f t="shared" si="23"/>
        <v>CHL</v>
      </c>
      <c r="Y38" s="20" t="s">
        <v>10689</v>
      </c>
      <c r="Z38" s="35" t="str">
        <f t="shared" si="7"/>
        <v>Tasa por 100 mil habitantes de violencia general por comuna en la región Violencia física de acuerdo a los datos publicados por el Centro de Estudios y Análisis del Delito de Chile para el Periodo 2012-2020.</v>
      </c>
      <c r="AA38" s="63">
        <f t="shared" ref="AA38:AF38" si="91">+AA37</f>
        <v>44357</v>
      </c>
      <c r="AB38" s="60" t="str">
        <f t="shared" si="91"/>
        <v>Español</v>
      </c>
      <c r="AC38" s="60" t="str">
        <f t="shared" si="91"/>
        <v>Paula</v>
      </c>
      <c r="AD38" s="60" t="str">
        <f t="shared" si="91"/>
        <v>No Aplica</v>
      </c>
      <c r="AE38" s="60" t="str">
        <f t="shared" si="91"/>
        <v>No Aplica</v>
      </c>
      <c r="AF38" s="60" t="str">
        <f t="shared" si="91"/>
        <v>No Aplica</v>
      </c>
      <c r="AG38" s="64">
        <f>+VLOOKUP($P38,Parametros[[nombre]:[Columna1]],5,0)</f>
        <v>92</v>
      </c>
      <c r="AH38" s="64">
        <f t="shared" si="25"/>
        <v>1</v>
      </c>
      <c r="AI38" s="64">
        <f>+VLOOKUP($N38,Territorio[[nombre]:[Columna1]],7,0)</f>
        <v>38</v>
      </c>
      <c r="AJ38" s="64">
        <f>+VLOOKUP(O38,Temporalidad[[nombre]:[Columna1]],7,0)</f>
        <v>1757</v>
      </c>
      <c r="AK38" s="64">
        <f>+VLOOKUP(LEFT($D38,2),Tipo_Gráfico[[id2]:[Tipo Gráfico]],3,0)</f>
        <v>1</v>
      </c>
      <c r="AL38" s="35" t="str">
        <f t="shared" si="80"/>
        <v>Centro de Estudios y Análisis del Delito</v>
      </c>
      <c r="AM38" s="60" t="str">
        <f t="shared" si="26"/>
        <v>No Aplica</v>
      </c>
      <c r="AN38" s="60" t="str">
        <f t="shared" si="27"/>
        <v>No Aplica</v>
      </c>
      <c r="AO38" s="60" t="str">
        <f t="shared" si="28"/>
        <v>No Aplica</v>
      </c>
      <c r="AP38" s="65">
        <f>VLOOKUP($AC38,Responsables[],3,0)</f>
        <v>7</v>
      </c>
      <c r="AQ38" s="65">
        <f>VLOOKUP($R38,unidad_medida[[#All],[nombre]:[Columna1]],5,0)</f>
        <v>77</v>
      </c>
    </row>
    <row r="39" spans="1:43" ht="56.25" x14ac:dyDescent="0.25">
      <c r="A39" s="51" t="str">
        <f t="shared" si="81"/>
        <v>GR 36|FILT:Tipo de Violencia| MUES:Comuna|Tasa por 100 mil habitantes de violencia general|Periodo 2012-2020|</v>
      </c>
      <c r="B39" s="72" t="s">
        <v>13757</v>
      </c>
      <c r="C39" s="38">
        <v>3</v>
      </c>
      <c r="D39" s="44" t="s">
        <v>13838</v>
      </c>
      <c r="E39" s="49" t="s">
        <v>13824</v>
      </c>
      <c r="F39" s="45" t="s">
        <v>13859</v>
      </c>
      <c r="G39" s="39" t="s">
        <v>1061</v>
      </c>
      <c r="H39" s="39"/>
      <c r="I39" s="85"/>
      <c r="J39" t="s">
        <v>13801</v>
      </c>
      <c r="K39" s="73"/>
      <c r="L39" s="52"/>
      <c r="M39" s="36" t="str">
        <f>"Tasa por 100 mil habitantes de violencia hacia la mujer según Encuesta Nacional de Violencia Intrafamiliar por "&amp;J39&amp;", para el periodo 2012-2020."</f>
        <v>Tasa por 100 mil habitantes de violencia hacia la mujer según Encuesta Nacional de Violencia Intrafamiliar por Violencia física, para el periodo 2012-2020.</v>
      </c>
      <c r="N39" s="20" t="str">
        <f t="shared" si="82"/>
        <v>Chile</v>
      </c>
      <c r="O39" s="81" t="s">
        <v>10448</v>
      </c>
      <c r="P39" s="20" t="str">
        <f t="shared" si="9"/>
        <v>Tasa</v>
      </c>
      <c r="Q39" s="28">
        <f>+IF($E39="PRODUCTO",VLOOKUP(J37,#REF!,9,0)&amp;"000",IF($E39="CATEGORÍA",VLOOKUP(J37,#REF!,7,0),$Q$1))</f>
        <v>270103001</v>
      </c>
      <c r="R39" s="20" t="str">
        <f t="shared" si="76"/>
        <v>tasa por 100 mil habitantes</v>
      </c>
      <c r="S39" s="35" t="str">
        <f t="shared" si="83"/>
        <v>Tasa por 100 mil habitantes de violencia hacia la mujer según Encuesta Nacional de Violencia Intrafamiliar por Violencia física, para el periodo 2012-2020.</v>
      </c>
      <c r="T39" s="66" t="str">
        <f t="shared" si="84"/>
        <v>Tasa por 100 mil habitantes de violencia hacia la mujer según Encuesta Nacional de Violencia Intrafamiliar por Violencia física, para el periodo 2012-2020.</v>
      </c>
      <c r="U39" s="67" t="str">
        <f t="shared" si="85"/>
        <v>Tipo de Violencia: Año</v>
      </c>
      <c r="V39" s="35" t="s">
        <v>13844</v>
      </c>
      <c r="W39" s="21" t="str">
        <f t="shared" si="86"/>
        <v>https://analytics.zoho.com/open-view/2395394000006706890</v>
      </c>
      <c r="X39" s="60" t="str">
        <f t="shared" si="23"/>
        <v>CHL</v>
      </c>
      <c r="Y39" s="20" t="s">
        <v>10689</v>
      </c>
      <c r="Z39" s="35" t="str">
        <f t="shared" si="7"/>
        <v>Tasa por 100 mil habitantes de violencia general por comuna en la región Violencia física de acuerdo a los datos publicados por el Centro de Estudios y Análisis del Delito de Chile para el Periodo 2012-2020.</v>
      </c>
      <c r="AA39" s="63">
        <f t="shared" ref="AA39:AF39" si="92">+AA38</f>
        <v>44357</v>
      </c>
      <c r="AB39" s="60" t="str">
        <f t="shared" si="92"/>
        <v>Español</v>
      </c>
      <c r="AC39" s="60" t="str">
        <f t="shared" si="92"/>
        <v>Paula</v>
      </c>
      <c r="AD39" s="60" t="str">
        <f t="shared" si="92"/>
        <v>No Aplica</v>
      </c>
      <c r="AE39" s="60" t="str">
        <f t="shared" si="92"/>
        <v>No Aplica</v>
      </c>
      <c r="AF39" s="60" t="str">
        <f t="shared" si="92"/>
        <v>No Aplica</v>
      </c>
      <c r="AG39" s="64">
        <f>+VLOOKUP($P39,Parametros[[nombre]:[Columna1]],5,0)</f>
        <v>92</v>
      </c>
      <c r="AH39" s="64">
        <f t="shared" si="25"/>
        <v>1</v>
      </c>
      <c r="AI39" s="64">
        <f>+VLOOKUP($N39,Territorio[[nombre]:[Columna1]],7,0)</f>
        <v>38</v>
      </c>
      <c r="AJ39" s="64">
        <f>+VLOOKUP(O39,Temporalidad[[nombre]:[Columna1]],7,0)</f>
        <v>1757</v>
      </c>
      <c r="AK39" s="64">
        <f>+VLOOKUP(LEFT($D39,2),Tipo_Gráfico[[id2]:[Tipo Gráfico]],3,0)</f>
        <v>1</v>
      </c>
      <c r="AL39" s="35" t="str">
        <f t="shared" si="80"/>
        <v>Centro de Estudios y Análisis del Delito</v>
      </c>
      <c r="AM39" s="60" t="str">
        <f t="shared" si="26"/>
        <v>No Aplica</v>
      </c>
      <c r="AN39" s="60" t="str">
        <f t="shared" si="27"/>
        <v>No Aplica</v>
      </c>
      <c r="AO39" s="60" t="str">
        <f t="shared" si="28"/>
        <v>No Aplica</v>
      </c>
      <c r="AP39" s="65">
        <f>VLOOKUP($AC39,Responsables[],3,0)</f>
        <v>7</v>
      </c>
      <c r="AQ39" s="65">
        <f>VLOOKUP($R39,unidad_medida[[#All],[nombre]:[Columna1]],5,0)</f>
        <v>77</v>
      </c>
    </row>
    <row r="40" spans="1:43" ht="56.25" x14ac:dyDescent="0.25">
      <c r="A40" s="51" t="str">
        <f t="shared" si="81"/>
        <v>GR 37|FILT:Tipo de Violencia| MUES:Prevalencia|Tasa por 100 mil habitantes de violencia general|Periodo 2012-2020|</v>
      </c>
      <c r="B40" s="72" t="s">
        <v>13757</v>
      </c>
      <c r="C40" s="38">
        <v>3</v>
      </c>
      <c r="D40" s="44" t="s">
        <v>13839</v>
      </c>
      <c r="E40" s="49" t="s">
        <v>13824</v>
      </c>
      <c r="F40" s="45" t="s">
        <v>13859</v>
      </c>
      <c r="G40" s="39" t="s">
        <v>13761</v>
      </c>
      <c r="H40" s="39"/>
      <c r="I40" s="85"/>
      <c r="J40" t="s">
        <v>13801</v>
      </c>
      <c r="K40" s="73"/>
      <c r="L40" s="52"/>
      <c r="M40" s="36" t="str">
        <f>"Tasa por 100 mil habitantes de violencia hacia la mujer según Encuesta Nacional de Violencia Intrafamiliar por "&amp;J40&amp;", para el periodo 2012-2020."</f>
        <v>Tasa por 100 mil habitantes de violencia hacia la mujer según Encuesta Nacional de Violencia Intrafamiliar por Violencia física, para el periodo 2012-2020.</v>
      </c>
      <c r="N40" s="20" t="str">
        <f t="shared" si="82"/>
        <v>Chile</v>
      </c>
      <c r="O40" s="81" t="s">
        <v>10448</v>
      </c>
      <c r="P40" s="20" t="str">
        <f t="shared" si="9"/>
        <v>Tasa</v>
      </c>
      <c r="Q40" s="28">
        <f>+IF($E40="PRODUCTO",VLOOKUP(J38,#REF!,9,0)&amp;"000",IF($E40="CATEGORÍA",VLOOKUP(J38,#REF!,7,0),$Q$1))</f>
        <v>270103001</v>
      </c>
      <c r="R40" s="20" t="str">
        <f t="shared" si="76"/>
        <v>tasa por 100 mil habitantes</v>
      </c>
      <c r="S40" s="35" t="str">
        <f t="shared" si="83"/>
        <v>Tasa por 100 mil habitantes de violencia hacia la mujer según Encuesta Nacional de Violencia Intrafamiliar por Violencia física, para el periodo 2012-2020.</v>
      </c>
      <c r="T40" s="66" t="str">
        <f t="shared" si="84"/>
        <v>Tasa por 100 mil habitantes de violencia hacia la mujer según Encuesta Nacional de Violencia Intrafamiliar por Violencia física, para el periodo 2012-2020.</v>
      </c>
      <c r="U40" s="67" t="str">
        <f t="shared" si="85"/>
        <v>Tipo de Violencia: Violencia física</v>
      </c>
      <c r="V40" s="35" t="s">
        <v>13844</v>
      </c>
      <c r="W40" s="21" t="str">
        <f t="shared" si="86"/>
        <v>https://analytics.zoho.com/open-view/2395394000006706890</v>
      </c>
      <c r="X40" s="60" t="str">
        <f t="shared" si="23"/>
        <v>CHL</v>
      </c>
      <c r="Y40" s="20" t="s">
        <v>10689</v>
      </c>
      <c r="Z40" s="35" t="str">
        <f t="shared" si="7"/>
        <v>Tasa por 100 mil habitantes de violencia general por comuna en la región Violencia física de acuerdo a los datos publicados por el Centro de Estudios y Análisis del Delito de Chile para el Periodo 2012-2020.</v>
      </c>
      <c r="AA40" s="63">
        <f t="shared" ref="AA40:AF40" si="93">+AA39</f>
        <v>44357</v>
      </c>
      <c r="AB40" s="60" t="str">
        <f t="shared" si="93"/>
        <v>Español</v>
      </c>
      <c r="AC40" s="60" t="str">
        <f t="shared" si="93"/>
        <v>Paula</v>
      </c>
      <c r="AD40" s="60" t="str">
        <f t="shared" si="93"/>
        <v>No Aplica</v>
      </c>
      <c r="AE40" s="60" t="str">
        <f t="shared" si="93"/>
        <v>No Aplica</v>
      </c>
      <c r="AF40" s="60" t="str">
        <f t="shared" si="93"/>
        <v>No Aplica</v>
      </c>
      <c r="AG40" s="64">
        <f>+VLOOKUP($P40,Parametros[[nombre]:[Columna1]],5,0)</f>
        <v>92</v>
      </c>
      <c r="AH40" s="64">
        <f t="shared" si="25"/>
        <v>1</v>
      </c>
      <c r="AI40" s="64">
        <f>+VLOOKUP($N40,Territorio[[nombre]:[Columna1]],7,0)</f>
        <v>38</v>
      </c>
      <c r="AJ40" s="64">
        <f>+VLOOKUP(O40,Temporalidad[[nombre]:[Columna1]],7,0)</f>
        <v>1757</v>
      </c>
      <c r="AK40" s="64">
        <f>+VLOOKUP(LEFT($D40,2),Tipo_Gráfico[[id2]:[Tipo Gráfico]],3,0)</f>
        <v>1</v>
      </c>
      <c r="AL40" s="35" t="str">
        <f t="shared" si="80"/>
        <v>Centro de Estudios y Análisis del Delito</v>
      </c>
      <c r="AM40" s="60" t="str">
        <f t="shared" si="26"/>
        <v>No Aplica</v>
      </c>
      <c r="AN40" s="60" t="str">
        <f t="shared" si="27"/>
        <v>No Aplica</v>
      </c>
      <c r="AO40" s="60" t="str">
        <f t="shared" si="28"/>
        <v>No Aplica</v>
      </c>
      <c r="AP40" s="65">
        <f>VLOOKUP($AC40,Responsables[],3,0)</f>
        <v>7</v>
      </c>
      <c r="AQ40" s="65">
        <f>VLOOKUP($R40,unidad_medida[[#All],[nombre]:[Columna1]],5,0)</f>
        <v>77</v>
      </c>
    </row>
    <row r="41" spans="1:43" ht="56.25" x14ac:dyDescent="0.25">
      <c r="A41" s="51" t="str">
        <f t="shared" si="81"/>
        <v>GR 38|FILT:Tipo de Violencia| MUES:Periodo|Tasa por 100 mil habitantes de violencia general|Periodo 2012-2020|</v>
      </c>
      <c r="B41" s="72" t="s">
        <v>13757</v>
      </c>
      <c r="C41" s="38">
        <v>3</v>
      </c>
      <c r="D41" s="44" t="s">
        <v>13840</v>
      </c>
      <c r="E41" s="49" t="s">
        <v>13824</v>
      </c>
      <c r="F41" s="45" t="s">
        <v>13859</v>
      </c>
      <c r="G41" s="39" t="s">
        <v>10449</v>
      </c>
      <c r="H41" s="39"/>
      <c r="I41" s="85"/>
      <c r="J41" t="s">
        <v>13801</v>
      </c>
      <c r="K41" s="73"/>
      <c r="L41" s="52"/>
      <c r="M41" s="36" t="str">
        <f>"Tasa por 100 mil habitantes de violencia hacia la mujer según Encuesta Nacional de Violencia Intrafamiliar por "&amp;J41&amp;", para el periodo 2012-2020."</f>
        <v>Tasa por 100 mil habitantes de violencia hacia la mujer según Encuesta Nacional de Violencia Intrafamiliar por Violencia física, para el periodo 2012-2020.</v>
      </c>
      <c r="N41" s="20" t="str">
        <f t="shared" si="82"/>
        <v>Chile</v>
      </c>
      <c r="O41" s="81" t="s">
        <v>10448</v>
      </c>
      <c r="P41" s="20" t="str">
        <f t="shared" si="9"/>
        <v>Tasa</v>
      </c>
      <c r="Q41" s="28">
        <f>+IF($E41="PRODUCTO",VLOOKUP(J39,#REF!,9,0)&amp;"000",IF($E41="CATEGORÍA",VLOOKUP(J39,#REF!,7,0),$Q$1))</f>
        <v>270103001</v>
      </c>
      <c r="R41" s="20" t="str">
        <f t="shared" si="76"/>
        <v>tasa por 100 mil habitantes</v>
      </c>
      <c r="S41" s="35" t="str">
        <f t="shared" si="83"/>
        <v>Tasa por 100 mil habitantes de violencia hacia la mujer según Encuesta Nacional de Violencia Intrafamiliar por Violencia física, para el periodo 2012-2020.</v>
      </c>
      <c r="T41" s="66" t="str">
        <f t="shared" si="84"/>
        <v>Tasa por 100 mil habitantes de violencia hacia la mujer según Encuesta Nacional de Violencia Intrafamiliar por Violencia física, para el periodo 2012-2020.</v>
      </c>
      <c r="U41" s="67" t="str">
        <f t="shared" si="85"/>
        <v>Tipo de Violencia: Violencia física</v>
      </c>
      <c r="V41" s="35" t="s">
        <v>13844</v>
      </c>
      <c r="W41" s="21" t="str">
        <f t="shared" si="86"/>
        <v>https://analytics.zoho.com/open-view/2395394000006706890</v>
      </c>
      <c r="X41" s="60" t="str">
        <f t="shared" si="23"/>
        <v>CHL</v>
      </c>
      <c r="Y41" s="20" t="s">
        <v>10689</v>
      </c>
      <c r="Z41" s="35" t="str">
        <f t="shared" si="7"/>
        <v>Tasa por 100 mil habitantes de violencia general por comuna en la región Violencia física de acuerdo a los datos publicados por el Centro de Estudios y Análisis del Delito de Chile para el Periodo 2012-2020.</v>
      </c>
      <c r="AA41" s="63">
        <f t="shared" ref="AA41:AF41" si="94">+AA40</f>
        <v>44357</v>
      </c>
      <c r="AB41" s="60" t="str">
        <f t="shared" si="94"/>
        <v>Español</v>
      </c>
      <c r="AC41" s="60" t="str">
        <f t="shared" si="94"/>
        <v>Paula</v>
      </c>
      <c r="AD41" s="60" t="str">
        <f t="shared" si="94"/>
        <v>No Aplica</v>
      </c>
      <c r="AE41" s="60" t="str">
        <f t="shared" si="94"/>
        <v>No Aplica</v>
      </c>
      <c r="AF41" s="60" t="str">
        <f t="shared" si="94"/>
        <v>No Aplica</v>
      </c>
      <c r="AG41" s="64">
        <f>+VLOOKUP($P41,Parametros[[nombre]:[Columna1]],5,0)</f>
        <v>92</v>
      </c>
      <c r="AH41" s="64">
        <f t="shared" si="25"/>
        <v>1</v>
      </c>
      <c r="AI41" s="64">
        <f>+VLOOKUP($N41,Territorio[[nombre]:[Columna1]],7,0)</f>
        <v>38</v>
      </c>
      <c r="AJ41" s="64">
        <f>+VLOOKUP(O41,Temporalidad[[nombre]:[Columna1]],7,0)</f>
        <v>1757</v>
      </c>
      <c r="AK41" s="64">
        <f>+VLOOKUP(LEFT($D41,2),Tipo_Gráfico[[id2]:[Tipo Gráfico]],3,0)</f>
        <v>1</v>
      </c>
      <c r="AL41" s="35" t="str">
        <f t="shared" si="80"/>
        <v>Centro de Estudios y Análisis del Delito</v>
      </c>
      <c r="AM41" s="60" t="str">
        <f t="shared" si="26"/>
        <v>No Aplica</v>
      </c>
      <c r="AN41" s="60" t="str">
        <f t="shared" si="27"/>
        <v>No Aplica</v>
      </c>
      <c r="AO41" s="60" t="str">
        <f t="shared" si="28"/>
        <v>No Aplica</v>
      </c>
      <c r="AP41" s="65">
        <f>VLOOKUP($AC41,Responsables[],3,0)</f>
        <v>7</v>
      </c>
      <c r="AQ41" s="65">
        <f>VLOOKUP($R41,unidad_medida[[#All],[nombre]:[Columna1]],5,0)</f>
        <v>77</v>
      </c>
    </row>
    <row r="42" spans="1:43" ht="56.25" x14ac:dyDescent="0.25">
      <c r="A42" s="51" t="str">
        <f t="shared" ref="A42:A51" si="95">+D42&amp;"|FILT:"&amp;E42&amp;"| MUES:"&amp;G42&amp;"|"&amp;F42&amp;"|"&amp;O42&amp;"|"&amp;H42</f>
        <v>GR 39|FILT:Nacional| MUES:Región|Tasa por 100 mil habitantes de violencia general|Año 2020|</v>
      </c>
      <c r="B42" s="72" t="s">
        <v>13757</v>
      </c>
      <c r="C42" s="86">
        <v>1</v>
      </c>
      <c r="D42" s="44" t="s">
        <v>13847</v>
      </c>
      <c r="E42" s="88" t="s">
        <v>10689</v>
      </c>
      <c r="F42" s="45" t="s">
        <v>13859</v>
      </c>
      <c r="G42" s="89" t="s">
        <v>754</v>
      </c>
      <c r="H42" s="39"/>
      <c r="I42" s="85"/>
      <c r="J42" s="89" t="s">
        <v>10689</v>
      </c>
      <c r="K42" s="73"/>
      <c r="L42" s="52"/>
      <c r="M42" s="36" t="s">
        <v>13857</v>
      </c>
      <c r="N42" s="20" t="str">
        <f t="shared" si="82"/>
        <v>Chile</v>
      </c>
      <c r="O42" s="20" t="s">
        <v>8309</v>
      </c>
      <c r="P42" s="20" t="str">
        <f t="shared" si="9"/>
        <v>Tasa</v>
      </c>
      <c r="Q42" s="28">
        <f>+IF($E42="PRODUCTO",VLOOKUP(J40,#REF!,9,0)&amp;"000",IF($E42="CATEGORÍA",VLOOKUP(J40,#REF!,7,0),$Q$1))</f>
        <v>270103001</v>
      </c>
      <c r="R42" s="20" t="str">
        <f t="shared" si="76"/>
        <v>tasa por 100 mil habitantes</v>
      </c>
      <c r="S42" s="35" t="str">
        <f t="shared" ref="S42:S51" si="96">+M42</f>
        <v>Tasa por 100 mil habitantes de violencia hacia la mujer según Encuesta Nacional de Violencia Intrafamiliar a nivel nacional, para el año 2020.</v>
      </c>
      <c r="T42" s="66" t="str">
        <f t="shared" ref="T42:T51" si="97">+S42</f>
        <v>Tasa por 100 mil habitantes de violencia hacia la mujer según Encuesta Nacional de Violencia Intrafamiliar a nivel nacional, para el año 2020.</v>
      </c>
      <c r="U42" s="67" t="str">
        <f t="shared" ref="U42:U51" si="98">+E42&amp;": "&amp;J40</f>
        <v>Nacional: Violencia física</v>
      </c>
      <c r="V42" s="35" t="s">
        <v>13844</v>
      </c>
      <c r="W42" s="21" t="str">
        <f t="shared" ref="W42:W51" si="99">HYPERLINK(B42,B42)</f>
        <v>https://analytics.zoho.com/open-view/2395394000006706890</v>
      </c>
      <c r="X42" s="60" t="str">
        <f t="shared" si="23"/>
        <v>CHL</v>
      </c>
      <c r="Y42" s="20" t="s">
        <v>10689</v>
      </c>
      <c r="Z42" s="35" t="str">
        <f t="shared" si="7"/>
        <v>Tasa por 100 mil habitantes de violencia general por comuna en la región Nacional de acuerdo a los datos publicados por el Centro de Estudios y Análisis del Delito de Chile para el Año 2020.</v>
      </c>
      <c r="AA42" s="63">
        <f t="shared" ref="AA42:AF42" si="100">+AA41</f>
        <v>44357</v>
      </c>
      <c r="AB42" s="60" t="str">
        <f t="shared" si="100"/>
        <v>Español</v>
      </c>
      <c r="AC42" s="60" t="str">
        <f t="shared" si="100"/>
        <v>Paula</v>
      </c>
      <c r="AD42" s="60" t="str">
        <f t="shared" si="100"/>
        <v>No Aplica</v>
      </c>
      <c r="AE42" s="60" t="str">
        <f t="shared" si="100"/>
        <v>No Aplica</v>
      </c>
      <c r="AF42" s="60" t="str">
        <f t="shared" si="100"/>
        <v>No Aplica</v>
      </c>
      <c r="AG42" s="64">
        <f>+VLOOKUP($P42,Parametros[[nombre]:[Columna1]],5,0)</f>
        <v>92</v>
      </c>
      <c r="AH42" s="64">
        <f t="shared" si="25"/>
        <v>1</v>
      </c>
      <c r="AI42" s="64">
        <f>+VLOOKUP($N42,Territorio[[nombre]:[Columna1]],7,0)</f>
        <v>38</v>
      </c>
      <c r="AJ42" s="64">
        <f>+VLOOKUP(O42,Temporalidad[[nombre]:[Columna1]],7,0)</f>
        <v>31</v>
      </c>
      <c r="AK42" s="64">
        <f>+VLOOKUP(LEFT($D42,2),Tipo_Gráfico[[id2]:[Tipo Gráfico]],3,0)</f>
        <v>1</v>
      </c>
      <c r="AL42" s="35" t="str">
        <f t="shared" si="80"/>
        <v>Centro de Estudios y Análisis del Delito</v>
      </c>
      <c r="AM42" s="60" t="str">
        <f t="shared" si="26"/>
        <v>No Aplica</v>
      </c>
      <c r="AN42" s="60" t="str">
        <f t="shared" si="27"/>
        <v>No Aplica</v>
      </c>
      <c r="AO42" s="60" t="str">
        <f t="shared" si="28"/>
        <v>No Aplica</v>
      </c>
      <c r="AP42" s="65">
        <f>VLOOKUP($AC42,Responsables[],3,0)</f>
        <v>7</v>
      </c>
      <c r="AQ42" s="65">
        <f>VLOOKUP($R42,unidad_medida[[#All],[nombre]:[Columna1]],5,0)</f>
        <v>77</v>
      </c>
    </row>
    <row r="43" spans="1:43" ht="56.25" x14ac:dyDescent="0.25">
      <c r="A43" s="51" t="str">
        <f t="shared" si="95"/>
        <v>GR 40|FILT:Nacional| MUES:Comuna|Tasa por 100 mil habitantes de violencia general|Año 2020|</v>
      </c>
      <c r="B43" s="72" t="s">
        <v>13757</v>
      </c>
      <c r="C43" s="86">
        <v>1</v>
      </c>
      <c r="D43" s="44" t="s">
        <v>13848</v>
      </c>
      <c r="E43" s="88" t="s">
        <v>10689</v>
      </c>
      <c r="F43" s="45" t="s">
        <v>13859</v>
      </c>
      <c r="G43" s="89" t="s">
        <v>1061</v>
      </c>
      <c r="H43" s="39"/>
      <c r="I43" s="85"/>
      <c r="J43" s="89" t="s">
        <v>10689</v>
      </c>
      <c r="K43" s="73"/>
      <c r="L43" s="52"/>
      <c r="M43" s="36" t="s">
        <v>13857</v>
      </c>
      <c r="N43" s="20" t="str">
        <f t="shared" si="82"/>
        <v>Chile</v>
      </c>
      <c r="O43" s="20" t="s">
        <v>8309</v>
      </c>
      <c r="P43" s="20" t="str">
        <f t="shared" si="9"/>
        <v>Tasa</v>
      </c>
      <c r="Q43" s="28">
        <f>+IF($E43="PRODUCTO",VLOOKUP(J41,#REF!,9,0)&amp;"000",IF($E43="CATEGORÍA",VLOOKUP(J41,#REF!,7,0),$Q$1))</f>
        <v>270103001</v>
      </c>
      <c r="R43" s="20" t="str">
        <f t="shared" si="76"/>
        <v>tasa por 100 mil habitantes</v>
      </c>
      <c r="S43" s="35" t="str">
        <f t="shared" si="96"/>
        <v>Tasa por 100 mil habitantes de violencia hacia la mujer según Encuesta Nacional de Violencia Intrafamiliar a nivel nacional, para el año 2020.</v>
      </c>
      <c r="T43" s="66" t="str">
        <f t="shared" si="97"/>
        <v>Tasa por 100 mil habitantes de violencia hacia la mujer según Encuesta Nacional de Violencia Intrafamiliar a nivel nacional, para el año 2020.</v>
      </c>
      <c r="U43" s="67" t="str">
        <f t="shared" si="98"/>
        <v>Nacional: Violencia física</v>
      </c>
      <c r="V43" s="35" t="s">
        <v>13844</v>
      </c>
      <c r="W43" s="21" t="str">
        <f t="shared" si="99"/>
        <v>https://analytics.zoho.com/open-view/2395394000006706890</v>
      </c>
      <c r="X43" s="60" t="str">
        <f t="shared" si="23"/>
        <v>CHL</v>
      </c>
      <c r="Y43" s="20" t="s">
        <v>10689</v>
      </c>
      <c r="Z43" s="35" t="str">
        <f t="shared" si="7"/>
        <v>Tasa por 100 mil habitantes de violencia general por comuna en la región Nacional de acuerdo a los datos publicados por el Centro de Estudios y Análisis del Delito de Chile para el Año 2020.</v>
      </c>
      <c r="AA43" s="63">
        <f t="shared" ref="AA43:AF43" si="101">+AA42</f>
        <v>44357</v>
      </c>
      <c r="AB43" s="60" t="str">
        <f t="shared" si="101"/>
        <v>Español</v>
      </c>
      <c r="AC43" s="60" t="str">
        <f t="shared" si="101"/>
        <v>Paula</v>
      </c>
      <c r="AD43" s="60" t="str">
        <f t="shared" si="101"/>
        <v>No Aplica</v>
      </c>
      <c r="AE43" s="60" t="str">
        <f t="shared" si="101"/>
        <v>No Aplica</v>
      </c>
      <c r="AF43" s="60" t="str">
        <f t="shared" si="101"/>
        <v>No Aplica</v>
      </c>
      <c r="AG43" s="64">
        <f>+VLOOKUP($P43,Parametros[[nombre]:[Columna1]],5,0)</f>
        <v>92</v>
      </c>
      <c r="AH43" s="64">
        <f t="shared" si="25"/>
        <v>1</v>
      </c>
      <c r="AI43" s="64">
        <f>+VLOOKUP($N43,Territorio[[nombre]:[Columna1]],7,0)</f>
        <v>38</v>
      </c>
      <c r="AJ43" s="64">
        <f>+VLOOKUP(O43,Temporalidad[[nombre]:[Columna1]],7,0)</f>
        <v>31</v>
      </c>
      <c r="AK43" s="64">
        <f>+VLOOKUP(LEFT($D43,2),Tipo_Gráfico[[id2]:[Tipo Gráfico]],3,0)</f>
        <v>1</v>
      </c>
      <c r="AL43" s="35" t="str">
        <f t="shared" si="80"/>
        <v>Centro de Estudios y Análisis del Delito</v>
      </c>
      <c r="AM43" s="60" t="str">
        <f t="shared" si="26"/>
        <v>No Aplica</v>
      </c>
      <c r="AN43" s="60" t="str">
        <f t="shared" si="27"/>
        <v>No Aplica</v>
      </c>
      <c r="AO43" s="60" t="str">
        <f t="shared" si="28"/>
        <v>No Aplica</v>
      </c>
      <c r="AP43" s="65">
        <f>VLOOKUP($AC43,Responsables[],3,0)</f>
        <v>7</v>
      </c>
      <c r="AQ43" s="65">
        <f>VLOOKUP($R43,unidad_medida[[#All],[nombre]:[Columna1]],5,0)</f>
        <v>77</v>
      </c>
    </row>
    <row r="44" spans="1:43" ht="56.25" x14ac:dyDescent="0.25">
      <c r="A44" s="51" t="str">
        <f t="shared" si="95"/>
        <v>GR 41|FILT:Nacional| MUES:Prevalencia|Tasa por 100 mil habitantes de violencia general|Año 2020|</v>
      </c>
      <c r="B44" s="72" t="s">
        <v>13757</v>
      </c>
      <c r="C44" s="86">
        <v>1</v>
      </c>
      <c r="D44" s="44" t="s">
        <v>13849</v>
      </c>
      <c r="E44" s="88" t="s">
        <v>10689</v>
      </c>
      <c r="F44" s="45" t="s">
        <v>13859</v>
      </c>
      <c r="G44" s="89" t="s">
        <v>13761</v>
      </c>
      <c r="H44" s="39"/>
      <c r="I44" s="85"/>
      <c r="J44" s="89" t="s">
        <v>10689</v>
      </c>
      <c r="K44" s="73"/>
      <c r="L44" s="52"/>
      <c r="M44" s="36" t="s">
        <v>13857</v>
      </c>
      <c r="N44" s="20" t="str">
        <f t="shared" si="82"/>
        <v>Chile</v>
      </c>
      <c r="O44" s="20" t="s">
        <v>8309</v>
      </c>
      <c r="P44" s="20" t="str">
        <f t="shared" si="9"/>
        <v>Tasa</v>
      </c>
      <c r="Q44" s="28">
        <f>+IF($E44="PRODUCTO",VLOOKUP(J42,#REF!,9,0)&amp;"000",IF($E44="CATEGORÍA",VLOOKUP(J42,#REF!,7,0),$Q$1))</f>
        <v>270103001</v>
      </c>
      <c r="R44" s="20" t="str">
        <f t="shared" si="76"/>
        <v>tasa por 100 mil habitantes</v>
      </c>
      <c r="S44" s="35" t="str">
        <f t="shared" si="96"/>
        <v>Tasa por 100 mil habitantes de violencia hacia la mujer según Encuesta Nacional de Violencia Intrafamiliar a nivel nacional, para el año 2020.</v>
      </c>
      <c r="T44" s="66" t="str">
        <f t="shared" si="97"/>
        <v>Tasa por 100 mil habitantes de violencia hacia la mujer según Encuesta Nacional de Violencia Intrafamiliar a nivel nacional, para el año 2020.</v>
      </c>
      <c r="U44" s="67" t="str">
        <f t="shared" si="98"/>
        <v>Nacional: Nacional</v>
      </c>
      <c r="V44" s="35" t="s">
        <v>13844</v>
      </c>
      <c r="W44" s="21" t="str">
        <f t="shared" si="99"/>
        <v>https://analytics.zoho.com/open-view/2395394000006706890</v>
      </c>
      <c r="X44" s="60" t="str">
        <f t="shared" si="23"/>
        <v>CHL</v>
      </c>
      <c r="Y44" s="20" t="s">
        <v>10689</v>
      </c>
      <c r="Z44" s="35" t="str">
        <f t="shared" si="7"/>
        <v>Tasa por 100 mil habitantes de violencia general por comuna en la región Nacional de acuerdo a los datos publicados por el Centro de Estudios y Análisis del Delito de Chile para el Año 2020.</v>
      </c>
      <c r="AA44" s="63">
        <f t="shared" ref="AA44:AF44" si="102">+AA43</f>
        <v>44357</v>
      </c>
      <c r="AB44" s="60" t="str">
        <f t="shared" si="102"/>
        <v>Español</v>
      </c>
      <c r="AC44" s="60" t="str">
        <f t="shared" si="102"/>
        <v>Paula</v>
      </c>
      <c r="AD44" s="60" t="str">
        <f t="shared" si="102"/>
        <v>No Aplica</v>
      </c>
      <c r="AE44" s="60" t="str">
        <f t="shared" si="102"/>
        <v>No Aplica</v>
      </c>
      <c r="AF44" s="60" t="str">
        <f t="shared" si="102"/>
        <v>No Aplica</v>
      </c>
      <c r="AG44" s="64">
        <f>+VLOOKUP($P44,Parametros[[nombre]:[Columna1]],5,0)</f>
        <v>92</v>
      </c>
      <c r="AH44" s="64">
        <f t="shared" si="25"/>
        <v>1</v>
      </c>
      <c r="AI44" s="64">
        <f>+VLOOKUP($N44,Territorio[[nombre]:[Columna1]],7,0)</f>
        <v>38</v>
      </c>
      <c r="AJ44" s="64">
        <f>+VLOOKUP(O44,Temporalidad[[nombre]:[Columna1]],7,0)</f>
        <v>31</v>
      </c>
      <c r="AK44" s="64">
        <f>+VLOOKUP(LEFT($D44,2),Tipo_Gráfico[[id2]:[Tipo Gráfico]],3,0)</f>
        <v>1</v>
      </c>
      <c r="AL44" s="35" t="str">
        <f t="shared" si="80"/>
        <v>Centro de Estudios y Análisis del Delito</v>
      </c>
      <c r="AM44" s="60" t="str">
        <f t="shared" si="26"/>
        <v>No Aplica</v>
      </c>
      <c r="AN44" s="60" t="str">
        <f t="shared" si="27"/>
        <v>No Aplica</v>
      </c>
      <c r="AO44" s="60" t="str">
        <f t="shared" si="28"/>
        <v>No Aplica</v>
      </c>
      <c r="AP44" s="65">
        <f>VLOOKUP($AC44,Responsables[],3,0)</f>
        <v>7</v>
      </c>
      <c r="AQ44" s="65">
        <f>VLOOKUP($R44,unidad_medida[[#All],[nombre]:[Columna1]],5,0)</f>
        <v>77</v>
      </c>
    </row>
    <row r="45" spans="1:43" ht="56.25" x14ac:dyDescent="0.25">
      <c r="A45" s="51" t="str">
        <f t="shared" si="95"/>
        <v>GR 42|FILT:Nacional| MUES:Periodo|Tasa por 100 mil habitantes de violencia general|Año 2020|</v>
      </c>
      <c r="B45" s="72" t="s">
        <v>13757</v>
      </c>
      <c r="C45" s="86">
        <v>1</v>
      </c>
      <c r="D45" s="44" t="s">
        <v>13850</v>
      </c>
      <c r="E45" s="88" t="s">
        <v>10689</v>
      </c>
      <c r="F45" s="45" t="s">
        <v>13859</v>
      </c>
      <c r="G45" s="89" t="s">
        <v>10449</v>
      </c>
      <c r="H45" s="39"/>
      <c r="I45" s="85"/>
      <c r="J45" s="89" t="s">
        <v>10689</v>
      </c>
      <c r="K45" s="73"/>
      <c r="L45" s="52"/>
      <c r="M45" s="36" t="s">
        <v>13857</v>
      </c>
      <c r="N45" s="20" t="str">
        <f t="shared" si="82"/>
        <v>Chile</v>
      </c>
      <c r="O45" s="20" t="s">
        <v>8309</v>
      </c>
      <c r="P45" s="20" t="str">
        <f t="shared" si="9"/>
        <v>Tasa</v>
      </c>
      <c r="Q45" s="28">
        <f>+IF($E45="PRODUCTO",VLOOKUP(J43,#REF!,9,0)&amp;"000",IF($E45="CATEGORÍA",VLOOKUP(J43,#REF!,7,0),$Q$1))</f>
        <v>270103001</v>
      </c>
      <c r="R45" s="20" t="str">
        <f t="shared" si="76"/>
        <v>tasa por 100 mil habitantes</v>
      </c>
      <c r="S45" s="35" t="str">
        <f t="shared" si="96"/>
        <v>Tasa por 100 mil habitantes de violencia hacia la mujer según Encuesta Nacional de Violencia Intrafamiliar a nivel nacional, para el año 2020.</v>
      </c>
      <c r="T45" s="66" t="str">
        <f t="shared" si="97"/>
        <v>Tasa por 100 mil habitantes de violencia hacia la mujer según Encuesta Nacional de Violencia Intrafamiliar a nivel nacional, para el año 2020.</v>
      </c>
      <c r="U45" s="67" t="str">
        <f t="shared" si="98"/>
        <v>Nacional: Nacional</v>
      </c>
      <c r="V45" s="35" t="s">
        <v>13844</v>
      </c>
      <c r="W45" s="21" t="str">
        <f t="shared" si="99"/>
        <v>https://analytics.zoho.com/open-view/2395394000006706890</v>
      </c>
      <c r="X45" s="60" t="str">
        <f t="shared" si="23"/>
        <v>CHL</v>
      </c>
      <c r="Y45" s="20" t="s">
        <v>10689</v>
      </c>
      <c r="Z45" s="35" t="str">
        <f t="shared" si="7"/>
        <v>Tasa por 100 mil habitantes de violencia general por comuna en la región Nacional de acuerdo a los datos publicados por el Centro de Estudios y Análisis del Delito de Chile para el Año 2020.</v>
      </c>
      <c r="AA45" s="63">
        <f t="shared" ref="AA45:AF45" si="103">+AA44</f>
        <v>44357</v>
      </c>
      <c r="AB45" s="60" t="str">
        <f t="shared" si="103"/>
        <v>Español</v>
      </c>
      <c r="AC45" s="60" t="str">
        <f t="shared" si="103"/>
        <v>Paula</v>
      </c>
      <c r="AD45" s="60" t="str">
        <f t="shared" si="103"/>
        <v>No Aplica</v>
      </c>
      <c r="AE45" s="60" t="str">
        <f t="shared" si="103"/>
        <v>No Aplica</v>
      </c>
      <c r="AF45" s="60" t="str">
        <f t="shared" si="103"/>
        <v>No Aplica</v>
      </c>
      <c r="AG45" s="64">
        <f>+VLOOKUP($P45,Parametros[[nombre]:[Columna1]],5,0)</f>
        <v>92</v>
      </c>
      <c r="AH45" s="64">
        <f t="shared" si="25"/>
        <v>1</v>
      </c>
      <c r="AI45" s="64">
        <f>+VLOOKUP($N45,Territorio[[nombre]:[Columna1]],7,0)</f>
        <v>38</v>
      </c>
      <c r="AJ45" s="64">
        <f>+VLOOKUP(O45,Temporalidad[[nombre]:[Columna1]],7,0)</f>
        <v>31</v>
      </c>
      <c r="AK45" s="64">
        <f>+VLOOKUP(LEFT($D45,2),Tipo_Gráfico[[id2]:[Tipo Gráfico]],3,0)</f>
        <v>1</v>
      </c>
      <c r="AL45" s="35" t="str">
        <f t="shared" si="80"/>
        <v>Centro de Estudios y Análisis del Delito</v>
      </c>
      <c r="AM45" s="60" t="str">
        <f t="shared" si="26"/>
        <v>No Aplica</v>
      </c>
      <c r="AN45" s="60" t="str">
        <f t="shared" si="27"/>
        <v>No Aplica</v>
      </c>
      <c r="AO45" s="60" t="str">
        <f t="shared" si="28"/>
        <v>No Aplica</v>
      </c>
      <c r="AP45" s="65">
        <f>VLOOKUP($AC45,Responsables[],3,0)</f>
        <v>7</v>
      </c>
      <c r="AQ45" s="65">
        <f>VLOOKUP($R45,unidad_medida[[#All],[nombre]:[Columna1]],5,0)</f>
        <v>77</v>
      </c>
    </row>
    <row r="46" spans="1:43" ht="56.25" x14ac:dyDescent="0.25">
      <c r="A46" s="51" t="str">
        <f t="shared" si="95"/>
        <v>GR 43|FILT:Nacional| MUES:Tipo de Violencia|Tasa por 100 mil habitantes de violencia general|Año 2020|</v>
      </c>
      <c r="B46" s="72" t="s">
        <v>13757</v>
      </c>
      <c r="C46" s="86">
        <v>1</v>
      </c>
      <c r="D46" s="44" t="s">
        <v>13851</v>
      </c>
      <c r="E46" s="88" t="s">
        <v>10689</v>
      </c>
      <c r="F46" s="45" t="s">
        <v>13859</v>
      </c>
      <c r="G46" s="89" t="s">
        <v>13824</v>
      </c>
      <c r="H46" s="39"/>
      <c r="I46" s="85"/>
      <c r="J46" s="89" t="s">
        <v>10689</v>
      </c>
      <c r="K46" s="73"/>
      <c r="L46" s="52"/>
      <c r="M46" s="36" t="s">
        <v>13857</v>
      </c>
      <c r="N46" s="20" t="str">
        <f t="shared" si="82"/>
        <v>Chile</v>
      </c>
      <c r="O46" s="20" t="s">
        <v>8309</v>
      </c>
      <c r="P46" s="20" t="str">
        <f t="shared" si="9"/>
        <v>Tasa</v>
      </c>
      <c r="Q46" s="28">
        <f>+IF($E46="PRODUCTO",VLOOKUP(J44,#REF!,9,0)&amp;"000",IF($E46="CATEGORÍA",VLOOKUP(J44,#REF!,7,0),$Q$1))</f>
        <v>270103001</v>
      </c>
      <c r="R46" s="20" t="str">
        <f t="shared" si="76"/>
        <v>tasa por 100 mil habitantes</v>
      </c>
      <c r="S46" s="35" t="str">
        <f t="shared" si="96"/>
        <v>Tasa por 100 mil habitantes de violencia hacia la mujer según Encuesta Nacional de Violencia Intrafamiliar a nivel nacional, para el año 2020.</v>
      </c>
      <c r="T46" s="66" t="str">
        <f t="shared" si="97"/>
        <v>Tasa por 100 mil habitantes de violencia hacia la mujer según Encuesta Nacional de Violencia Intrafamiliar a nivel nacional, para el año 2020.</v>
      </c>
      <c r="U46" s="67" t="str">
        <f t="shared" si="98"/>
        <v>Nacional: Nacional</v>
      </c>
      <c r="V46" s="35" t="s">
        <v>13844</v>
      </c>
      <c r="W46" s="21" t="str">
        <f t="shared" si="99"/>
        <v>https://analytics.zoho.com/open-view/2395394000006706890</v>
      </c>
      <c r="X46" s="60" t="str">
        <f t="shared" si="23"/>
        <v>CHL</v>
      </c>
      <c r="Y46" s="20" t="s">
        <v>10689</v>
      </c>
      <c r="Z46" s="35" t="str">
        <f t="shared" si="7"/>
        <v>Tasa por 100 mil habitantes de violencia general por comuna en la región Nacional de acuerdo a los datos publicados por el Centro de Estudios y Análisis del Delito de Chile para el Año 2020.</v>
      </c>
      <c r="AA46" s="63">
        <f t="shared" ref="AA46:AF46" si="104">+AA45</f>
        <v>44357</v>
      </c>
      <c r="AB46" s="60" t="str">
        <f t="shared" si="104"/>
        <v>Español</v>
      </c>
      <c r="AC46" s="60" t="str">
        <f t="shared" si="104"/>
        <v>Paula</v>
      </c>
      <c r="AD46" s="60" t="str">
        <f t="shared" si="104"/>
        <v>No Aplica</v>
      </c>
      <c r="AE46" s="60" t="str">
        <f t="shared" si="104"/>
        <v>No Aplica</v>
      </c>
      <c r="AF46" s="60" t="str">
        <f t="shared" si="104"/>
        <v>No Aplica</v>
      </c>
      <c r="AG46" s="64">
        <f>+VLOOKUP($P46,Parametros[[nombre]:[Columna1]],5,0)</f>
        <v>92</v>
      </c>
      <c r="AH46" s="64">
        <f t="shared" si="25"/>
        <v>1</v>
      </c>
      <c r="AI46" s="64">
        <f>+VLOOKUP($N46,Territorio[[nombre]:[Columna1]],7,0)</f>
        <v>38</v>
      </c>
      <c r="AJ46" s="64">
        <f>+VLOOKUP(O46,Temporalidad[[nombre]:[Columna1]],7,0)</f>
        <v>31</v>
      </c>
      <c r="AK46" s="64">
        <f>+VLOOKUP(LEFT($D46,2),Tipo_Gráfico[[id2]:[Tipo Gráfico]],3,0)</f>
        <v>1</v>
      </c>
      <c r="AL46" s="35" t="str">
        <f t="shared" si="80"/>
        <v>Centro de Estudios y Análisis del Delito</v>
      </c>
      <c r="AM46" s="60" t="str">
        <f t="shared" si="26"/>
        <v>No Aplica</v>
      </c>
      <c r="AN46" s="60" t="str">
        <f t="shared" si="27"/>
        <v>No Aplica</v>
      </c>
      <c r="AO46" s="60" t="str">
        <f t="shared" si="28"/>
        <v>No Aplica</v>
      </c>
      <c r="AP46" s="65">
        <f>VLOOKUP($AC46,Responsables[],3,0)</f>
        <v>7</v>
      </c>
      <c r="AQ46" s="65">
        <f>VLOOKUP($R46,unidad_medida[[#All],[nombre]:[Columna1]],5,0)</f>
        <v>77</v>
      </c>
    </row>
    <row r="47" spans="1:43" ht="56.25" x14ac:dyDescent="0.25">
      <c r="A47" s="51" t="str">
        <f t="shared" si="95"/>
        <v>GR 44|FILT:Nacional| MUES:Región|Tasa por 100 mil habitantes de violencia general|Periodo 2012-2020|</v>
      </c>
      <c r="B47" s="72" t="s">
        <v>13757</v>
      </c>
      <c r="C47" s="86">
        <v>1</v>
      </c>
      <c r="D47" s="44" t="s">
        <v>13852</v>
      </c>
      <c r="E47" s="88" t="s">
        <v>10689</v>
      </c>
      <c r="F47" s="45" t="s">
        <v>13859</v>
      </c>
      <c r="G47" s="89" t="s">
        <v>754</v>
      </c>
      <c r="H47" s="39"/>
      <c r="I47" s="85"/>
      <c r="J47" s="89" t="s">
        <v>10689</v>
      </c>
      <c r="K47" s="73"/>
      <c r="L47" s="52"/>
      <c r="M47" s="36" t="s">
        <v>13858</v>
      </c>
      <c r="N47" s="20" t="str">
        <f t="shared" si="82"/>
        <v>Chile</v>
      </c>
      <c r="O47" s="90" t="s">
        <v>10448</v>
      </c>
      <c r="P47" s="20" t="str">
        <f t="shared" si="9"/>
        <v>Tasa</v>
      </c>
      <c r="Q47" s="28">
        <f>+IF($E47="PRODUCTO",VLOOKUP(J45,#REF!,9,0)&amp;"000",IF($E47="CATEGORÍA",VLOOKUP(J45,#REF!,7,0),$Q$1))</f>
        <v>270103001</v>
      </c>
      <c r="R47" s="20" t="str">
        <f t="shared" si="76"/>
        <v>tasa por 100 mil habitantes</v>
      </c>
      <c r="S47" s="35" t="str">
        <f t="shared" si="96"/>
        <v>Tasa por 100 mil habitantes de violencia hacia la mujer según Encuesta Nacional de Violencia Intrafamiliar a nivel nacional, para el periodo 2012-2020.</v>
      </c>
      <c r="T47" s="66" t="str">
        <f t="shared" si="97"/>
        <v>Tasa por 100 mil habitantes de violencia hacia la mujer según Encuesta Nacional de Violencia Intrafamiliar a nivel nacional, para el periodo 2012-2020.</v>
      </c>
      <c r="U47" s="67" t="str">
        <f t="shared" si="98"/>
        <v>Nacional: Nacional</v>
      </c>
      <c r="V47" s="35" t="s">
        <v>13844</v>
      </c>
      <c r="W47" s="21" t="str">
        <f t="shared" si="99"/>
        <v>https://analytics.zoho.com/open-view/2395394000006706890</v>
      </c>
      <c r="X47" s="60" t="str">
        <f t="shared" si="23"/>
        <v>CHL</v>
      </c>
      <c r="Y47" s="20" t="s">
        <v>10689</v>
      </c>
      <c r="Z47" s="35" t="str">
        <f t="shared" si="7"/>
        <v>Tasa por 100 mil habitantes de violencia general por comuna en la región Nacional de acuerdo a los datos publicados por el Centro de Estudios y Análisis del Delito de Chile para el Periodo 2012-2020.</v>
      </c>
      <c r="AA47" s="63">
        <f t="shared" ref="AA47:AF47" si="105">+AA46</f>
        <v>44357</v>
      </c>
      <c r="AB47" s="60" t="str">
        <f t="shared" si="105"/>
        <v>Español</v>
      </c>
      <c r="AC47" s="60" t="str">
        <f t="shared" si="105"/>
        <v>Paula</v>
      </c>
      <c r="AD47" s="60" t="str">
        <f t="shared" si="105"/>
        <v>No Aplica</v>
      </c>
      <c r="AE47" s="60" t="str">
        <f t="shared" si="105"/>
        <v>No Aplica</v>
      </c>
      <c r="AF47" s="60" t="str">
        <f t="shared" si="105"/>
        <v>No Aplica</v>
      </c>
      <c r="AG47" s="64">
        <f>+VLOOKUP($P47,Parametros[[nombre]:[Columna1]],5,0)</f>
        <v>92</v>
      </c>
      <c r="AH47" s="64">
        <f t="shared" si="25"/>
        <v>1</v>
      </c>
      <c r="AI47" s="64">
        <f>+VLOOKUP($N47,Territorio[[nombre]:[Columna1]],7,0)</f>
        <v>38</v>
      </c>
      <c r="AJ47" s="64">
        <f>+VLOOKUP(O47,Temporalidad[[nombre]:[Columna1]],7,0)</f>
        <v>1757</v>
      </c>
      <c r="AK47" s="64">
        <f>+VLOOKUP(LEFT($D47,2),Tipo_Gráfico[[id2]:[Tipo Gráfico]],3,0)</f>
        <v>1</v>
      </c>
      <c r="AL47" s="35" t="str">
        <f t="shared" si="80"/>
        <v>Centro de Estudios y Análisis del Delito</v>
      </c>
      <c r="AM47" s="60" t="str">
        <f t="shared" si="26"/>
        <v>No Aplica</v>
      </c>
      <c r="AN47" s="60" t="str">
        <f t="shared" si="27"/>
        <v>No Aplica</v>
      </c>
      <c r="AO47" s="60" t="str">
        <f t="shared" si="28"/>
        <v>No Aplica</v>
      </c>
      <c r="AP47" s="65">
        <f>VLOOKUP($AC47,Responsables[],3,0)</f>
        <v>7</v>
      </c>
      <c r="AQ47" s="65">
        <f>VLOOKUP($R47,unidad_medida[[#All],[nombre]:[Columna1]],5,0)</f>
        <v>77</v>
      </c>
    </row>
    <row r="48" spans="1:43" ht="56.25" x14ac:dyDescent="0.25">
      <c r="A48" s="51" t="str">
        <f t="shared" si="95"/>
        <v>GR 45|FILT:Nacional| MUES:Comuna|Tasa por 100 mil habitantes de violencia general|Periodo 2012-2020|</v>
      </c>
      <c r="B48" s="72" t="s">
        <v>13757</v>
      </c>
      <c r="C48" s="86">
        <v>1</v>
      </c>
      <c r="D48" s="44" t="s">
        <v>13853</v>
      </c>
      <c r="E48" s="88" t="s">
        <v>10689</v>
      </c>
      <c r="F48" s="45" t="s">
        <v>13859</v>
      </c>
      <c r="G48" s="89" t="s">
        <v>1061</v>
      </c>
      <c r="H48" s="39"/>
      <c r="I48" s="85"/>
      <c r="J48" s="89" t="s">
        <v>10689</v>
      </c>
      <c r="K48" s="73"/>
      <c r="L48" s="52"/>
      <c r="M48" s="36" t="s">
        <v>13858</v>
      </c>
      <c r="N48" s="20" t="str">
        <f t="shared" si="82"/>
        <v>Chile</v>
      </c>
      <c r="O48" s="90" t="s">
        <v>10448</v>
      </c>
      <c r="P48" s="20" t="str">
        <f t="shared" si="9"/>
        <v>Tasa</v>
      </c>
      <c r="Q48" s="28">
        <f>+IF($E48="PRODUCTO",VLOOKUP(J46,#REF!,9,0)&amp;"000",IF($E48="CATEGORÍA",VLOOKUP(J46,#REF!,7,0),$Q$1))</f>
        <v>270103001</v>
      </c>
      <c r="R48" s="20" t="str">
        <f t="shared" si="76"/>
        <v>tasa por 100 mil habitantes</v>
      </c>
      <c r="S48" s="35" t="str">
        <f t="shared" si="96"/>
        <v>Tasa por 100 mil habitantes de violencia hacia la mujer según Encuesta Nacional de Violencia Intrafamiliar a nivel nacional, para el periodo 2012-2020.</v>
      </c>
      <c r="T48" s="66" t="str">
        <f t="shared" si="97"/>
        <v>Tasa por 100 mil habitantes de violencia hacia la mujer según Encuesta Nacional de Violencia Intrafamiliar a nivel nacional, para el periodo 2012-2020.</v>
      </c>
      <c r="U48" s="67" t="str">
        <f t="shared" si="98"/>
        <v>Nacional: Nacional</v>
      </c>
      <c r="V48" s="35" t="s">
        <v>13844</v>
      </c>
      <c r="W48" s="21" t="str">
        <f t="shared" si="99"/>
        <v>https://analytics.zoho.com/open-view/2395394000006706890</v>
      </c>
      <c r="X48" s="60" t="str">
        <f t="shared" si="23"/>
        <v>CHL</v>
      </c>
      <c r="Y48" s="20" t="s">
        <v>10689</v>
      </c>
      <c r="Z48" s="35" t="str">
        <f t="shared" si="7"/>
        <v>Tasa por 100 mil habitantes de violencia general por comuna en la región Nacional de acuerdo a los datos publicados por el Centro de Estudios y Análisis del Delito de Chile para el Periodo 2012-2020.</v>
      </c>
      <c r="AA48" s="63">
        <f t="shared" ref="AA48:AF48" si="106">+AA47</f>
        <v>44357</v>
      </c>
      <c r="AB48" s="60" t="str">
        <f t="shared" si="106"/>
        <v>Español</v>
      </c>
      <c r="AC48" s="60" t="str">
        <f t="shared" si="106"/>
        <v>Paula</v>
      </c>
      <c r="AD48" s="60" t="str">
        <f t="shared" si="106"/>
        <v>No Aplica</v>
      </c>
      <c r="AE48" s="60" t="str">
        <f t="shared" si="106"/>
        <v>No Aplica</v>
      </c>
      <c r="AF48" s="60" t="str">
        <f t="shared" si="106"/>
        <v>No Aplica</v>
      </c>
      <c r="AG48" s="64">
        <f>+VLOOKUP($P48,Parametros[[nombre]:[Columna1]],5,0)</f>
        <v>92</v>
      </c>
      <c r="AH48" s="64">
        <f t="shared" si="25"/>
        <v>1</v>
      </c>
      <c r="AI48" s="64">
        <f>+VLOOKUP($N48,Territorio[[nombre]:[Columna1]],7,0)</f>
        <v>38</v>
      </c>
      <c r="AJ48" s="64">
        <f>+VLOOKUP(O48,Temporalidad[[nombre]:[Columna1]],7,0)</f>
        <v>1757</v>
      </c>
      <c r="AK48" s="64">
        <f>+VLOOKUP(LEFT($D48,2),Tipo_Gráfico[[id2]:[Tipo Gráfico]],3,0)</f>
        <v>1</v>
      </c>
      <c r="AL48" s="35" t="str">
        <f t="shared" si="80"/>
        <v>Centro de Estudios y Análisis del Delito</v>
      </c>
      <c r="AM48" s="60" t="str">
        <f t="shared" si="26"/>
        <v>No Aplica</v>
      </c>
      <c r="AN48" s="60" t="str">
        <f t="shared" si="27"/>
        <v>No Aplica</v>
      </c>
      <c r="AO48" s="60" t="str">
        <f t="shared" si="28"/>
        <v>No Aplica</v>
      </c>
      <c r="AP48" s="65">
        <f>VLOOKUP($AC48,Responsables[],3,0)</f>
        <v>7</v>
      </c>
      <c r="AQ48" s="65">
        <f>VLOOKUP($R48,unidad_medida[[#All],[nombre]:[Columna1]],5,0)</f>
        <v>77</v>
      </c>
    </row>
    <row r="49" spans="1:43" ht="56.25" x14ac:dyDescent="0.25">
      <c r="A49" s="51" t="str">
        <f t="shared" si="95"/>
        <v>GR 46|FILT:Nacional| MUES:Prevalencia|Tasa por 100 mil habitantes de violencia general|Periodo 2012-2020|</v>
      </c>
      <c r="B49" s="72" t="s">
        <v>13757</v>
      </c>
      <c r="C49" s="86">
        <v>1</v>
      </c>
      <c r="D49" s="44" t="s">
        <v>13854</v>
      </c>
      <c r="E49" s="88" t="s">
        <v>10689</v>
      </c>
      <c r="F49" s="45" t="s">
        <v>13859</v>
      </c>
      <c r="G49" s="89" t="s">
        <v>13761</v>
      </c>
      <c r="H49" s="39"/>
      <c r="I49" s="85"/>
      <c r="J49" s="89" t="s">
        <v>10689</v>
      </c>
      <c r="K49" s="73"/>
      <c r="L49" s="52"/>
      <c r="M49" s="36" t="s">
        <v>13858</v>
      </c>
      <c r="N49" s="20" t="str">
        <f t="shared" si="82"/>
        <v>Chile</v>
      </c>
      <c r="O49" s="90" t="s">
        <v>10448</v>
      </c>
      <c r="P49" s="20" t="str">
        <f t="shared" si="9"/>
        <v>Tasa</v>
      </c>
      <c r="Q49" s="28">
        <f>+IF($E49="PRODUCTO",VLOOKUP(J47,#REF!,9,0)&amp;"000",IF($E49="CATEGORÍA",VLOOKUP(J47,#REF!,7,0),$Q$1))</f>
        <v>270103001</v>
      </c>
      <c r="R49" s="20" t="str">
        <f t="shared" si="76"/>
        <v>tasa por 100 mil habitantes</v>
      </c>
      <c r="S49" s="35" t="str">
        <f t="shared" si="96"/>
        <v>Tasa por 100 mil habitantes de violencia hacia la mujer según Encuesta Nacional de Violencia Intrafamiliar a nivel nacional, para el periodo 2012-2020.</v>
      </c>
      <c r="T49" s="66" t="str">
        <f t="shared" si="97"/>
        <v>Tasa por 100 mil habitantes de violencia hacia la mujer según Encuesta Nacional de Violencia Intrafamiliar a nivel nacional, para el periodo 2012-2020.</v>
      </c>
      <c r="U49" s="67" t="str">
        <f t="shared" si="98"/>
        <v>Nacional: Nacional</v>
      </c>
      <c r="V49" s="35" t="s">
        <v>13844</v>
      </c>
      <c r="W49" s="21" t="str">
        <f t="shared" si="99"/>
        <v>https://analytics.zoho.com/open-view/2395394000006706890</v>
      </c>
      <c r="X49" s="60" t="str">
        <f t="shared" si="23"/>
        <v>CHL</v>
      </c>
      <c r="Y49" s="20" t="s">
        <v>10689</v>
      </c>
      <c r="Z49" s="35" t="str">
        <f t="shared" si="7"/>
        <v>Tasa por 100 mil habitantes de violencia general por comuna en la región Nacional de acuerdo a los datos publicados por el Centro de Estudios y Análisis del Delito de Chile para el Periodo 2012-2020.</v>
      </c>
      <c r="AA49" s="63">
        <f t="shared" ref="AA49:AF49" si="107">+AA48</f>
        <v>44357</v>
      </c>
      <c r="AB49" s="60" t="str">
        <f t="shared" si="107"/>
        <v>Español</v>
      </c>
      <c r="AC49" s="60" t="str">
        <f t="shared" si="107"/>
        <v>Paula</v>
      </c>
      <c r="AD49" s="60" t="str">
        <f t="shared" si="107"/>
        <v>No Aplica</v>
      </c>
      <c r="AE49" s="60" t="str">
        <f t="shared" si="107"/>
        <v>No Aplica</v>
      </c>
      <c r="AF49" s="60" t="str">
        <f t="shared" si="107"/>
        <v>No Aplica</v>
      </c>
      <c r="AG49" s="64">
        <f>+VLOOKUP($P49,Parametros[[nombre]:[Columna1]],5,0)</f>
        <v>92</v>
      </c>
      <c r="AH49" s="64">
        <f t="shared" si="25"/>
        <v>1</v>
      </c>
      <c r="AI49" s="64">
        <f>+VLOOKUP($N49,Territorio[[nombre]:[Columna1]],7,0)</f>
        <v>38</v>
      </c>
      <c r="AJ49" s="64">
        <f>+VLOOKUP(O49,Temporalidad[[nombre]:[Columna1]],7,0)</f>
        <v>1757</v>
      </c>
      <c r="AK49" s="64">
        <f>+VLOOKUP(LEFT($D49,2),Tipo_Gráfico[[id2]:[Tipo Gráfico]],3,0)</f>
        <v>1</v>
      </c>
      <c r="AL49" s="35" t="str">
        <f t="shared" si="80"/>
        <v>Centro de Estudios y Análisis del Delito</v>
      </c>
      <c r="AM49" s="60" t="str">
        <f t="shared" si="26"/>
        <v>No Aplica</v>
      </c>
      <c r="AN49" s="60" t="str">
        <f t="shared" si="27"/>
        <v>No Aplica</v>
      </c>
      <c r="AO49" s="60" t="str">
        <f t="shared" si="28"/>
        <v>No Aplica</v>
      </c>
      <c r="AP49" s="65">
        <f>VLOOKUP($AC49,Responsables[],3,0)</f>
        <v>7</v>
      </c>
      <c r="AQ49" s="65">
        <f>VLOOKUP($R49,unidad_medida[[#All],[nombre]:[Columna1]],5,0)</f>
        <v>77</v>
      </c>
    </row>
    <row r="50" spans="1:43" ht="56.25" x14ac:dyDescent="0.25">
      <c r="A50" s="51" t="str">
        <f t="shared" si="95"/>
        <v>GR 47|FILT:Nacional| MUES:Periodo|Tasa por 100 mil habitantes de violencia general|Periodo 2012-2020|</v>
      </c>
      <c r="B50" s="72" t="s">
        <v>13757</v>
      </c>
      <c r="C50" s="86">
        <v>1</v>
      </c>
      <c r="D50" s="44" t="s">
        <v>13855</v>
      </c>
      <c r="E50" s="88" t="s">
        <v>10689</v>
      </c>
      <c r="F50" s="45" t="s">
        <v>13859</v>
      </c>
      <c r="G50" s="89" t="s">
        <v>10449</v>
      </c>
      <c r="H50" s="39"/>
      <c r="I50" s="85"/>
      <c r="J50" s="89" t="s">
        <v>10689</v>
      </c>
      <c r="K50" s="73"/>
      <c r="L50" s="52"/>
      <c r="M50" s="36" t="s">
        <v>13858</v>
      </c>
      <c r="N50" s="20" t="str">
        <f t="shared" si="82"/>
        <v>Chile</v>
      </c>
      <c r="O50" s="90" t="s">
        <v>10448</v>
      </c>
      <c r="P50" s="20" t="str">
        <f t="shared" si="9"/>
        <v>Tasa</v>
      </c>
      <c r="Q50" s="28">
        <f>+IF($E50="PRODUCTO",VLOOKUP(J48,#REF!,9,0)&amp;"000",IF($E50="CATEGORÍA",VLOOKUP(J48,#REF!,7,0),$Q$1))</f>
        <v>270103001</v>
      </c>
      <c r="R50" s="20" t="str">
        <f t="shared" si="76"/>
        <v>tasa por 100 mil habitantes</v>
      </c>
      <c r="S50" s="35" t="str">
        <f t="shared" si="96"/>
        <v>Tasa por 100 mil habitantes de violencia hacia la mujer según Encuesta Nacional de Violencia Intrafamiliar a nivel nacional, para el periodo 2012-2020.</v>
      </c>
      <c r="T50" s="66" t="str">
        <f t="shared" si="97"/>
        <v>Tasa por 100 mil habitantes de violencia hacia la mujer según Encuesta Nacional de Violencia Intrafamiliar a nivel nacional, para el periodo 2012-2020.</v>
      </c>
      <c r="U50" s="67" t="str">
        <f t="shared" si="98"/>
        <v>Nacional: Nacional</v>
      </c>
      <c r="V50" s="35" t="s">
        <v>13844</v>
      </c>
      <c r="W50" s="21" t="str">
        <f t="shared" si="99"/>
        <v>https://analytics.zoho.com/open-view/2395394000006706890</v>
      </c>
      <c r="X50" s="60" t="str">
        <f t="shared" si="23"/>
        <v>CHL</v>
      </c>
      <c r="Y50" s="20" t="s">
        <v>10689</v>
      </c>
      <c r="Z50" s="35" t="str">
        <f t="shared" si="7"/>
        <v>Tasa por 100 mil habitantes de violencia general por comuna en la región Nacional de acuerdo a los datos publicados por el Centro de Estudios y Análisis del Delito de Chile para el Periodo 2012-2020.</v>
      </c>
      <c r="AA50" s="63">
        <f t="shared" ref="AA50:AF50" si="108">+AA49</f>
        <v>44357</v>
      </c>
      <c r="AB50" s="60" t="str">
        <f t="shared" si="108"/>
        <v>Español</v>
      </c>
      <c r="AC50" s="60" t="str">
        <f t="shared" si="108"/>
        <v>Paula</v>
      </c>
      <c r="AD50" s="60" t="str">
        <f t="shared" si="108"/>
        <v>No Aplica</v>
      </c>
      <c r="AE50" s="60" t="str">
        <f t="shared" si="108"/>
        <v>No Aplica</v>
      </c>
      <c r="AF50" s="60" t="str">
        <f t="shared" si="108"/>
        <v>No Aplica</v>
      </c>
      <c r="AG50" s="64">
        <f>+VLOOKUP($P50,Parametros[[nombre]:[Columna1]],5,0)</f>
        <v>92</v>
      </c>
      <c r="AH50" s="64">
        <f t="shared" si="25"/>
        <v>1</v>
      </c>
      <c r="AI50" s="64">
        <f>+VLOOKUP($N50,Territorio[[nombre]:[Columna1]],7,0)</f>
        <v>38</v>
      </c>
      <c r="AJ50" s="64">
        <f>+VLOOKUP(O50,Temporalidad[[nombre]:[Columna1]],7,0)</f>
        <v>1757</v>
      </c>
      <c r="AK50" s="64">
        <f>+VLOOKUP(LEFT($D50,2),Tipo_Gráfico[[id2]:[Tipo Gráfico]],3,0)</f>
        <v>1</v>
      </c>
      <c r="AL50" s="35" t="str">
        <f t="shared" si="80"/>
        <v>Centro de Estudios y Análisis del Delito</v>
      </c>
      <c r="AM50" s="60" t="str">
        <f t="shared" si="26"/>
        <v>No Aplica</v>
      </c>
      <c r="AN50" s="60" t="str">
        <f t="shared" si="27"/>
        <v>No Aplica</v>
      </c>
      <c r="AO50" s="60" t="str">
        <f t="shared" si="28"/>
        <v>No Aplica</v>
      </c>
      <c r="AP50" s="65">
        <f>VLOOKUP($AC50,Responsables[],3,0)</f>
        <v>7</v>
      </c>
      <c r="AQ50" s="65">
        <f>VLOOKUP($R50,unidad_medida[[#All],[nombre]:[Columna1]],5,0)</f>
        <v>77</v>
      </c>
    </row>
    <row r="51" spans="1:43" ht="56.25" x14ac:dyDescent="0.25">
      <c r="A51" s="51" t="str">
        <f t="shared" si="95"/>
        <v>GR 48|FILT:Nacional| MUES:Tipo de Violencia|Tasa por 100 mil habitantes de violencia general|Periodo 2012-2020|</v>
      </c>
      <c r="B51" s="72" t="s">
        <v>13757</v>
      </c>
      <c r="C51" s="86">
        <v>1</v>
      </c>
      <c r="D51" s="44" t="s">
        <v>13856</v>
      </c>
      <c r="E51" s="88" t="s">
        <v>10689</v>
      </c>
      <c r="F51" s="45" t="s">
        <v>13859</v>
      </c>
      <c r="G51" s="89" t="s">
        <v>13824</v>
      </c>
      <c r="H51" s="39"/>
      <c r="I51" s="85"/>
      <c r="J51" s="89" t="s">
        <v>10689</v>
      </c>
      <c r="K51" s="73"/>
      <c r="L51" s="52"/>
      <c r="M51" s="36" t="s">
        <v>13858</v>
      </c>
      <c r="N51" s="20" t="str">
        <f t="shared" si="82"/>
        <v>Chile</v>
      </c>
      <c r="O51" s="90" t="s">
        <v>10448</v>
      </c>
      <c r="P51" s="20" t="str">
        <f t="shared" si="9"/>
        <v>Tasa</v>
      </c>
      <c r="Q51" s="28">
        <f>+IF($E51="PRODUCTO",VLOOKUP(J49,#REF!,9,0)&amp;"000",IF($E51="CATEGORÍA",VLOOKUP(J49,#REF!,7,0),$Q$1))</f>
        <v>270103001</v>
      </c>
      <c r="R51" s="20" t="str">
        <f t="shared" si="76"/>
        <v>tasa por 100 mil habitantes</v>
      </c>
      <c r="S51" s="35" t="str">
        <f t="shared" si="96"/>
        <v>Tasa por 100 mil habitantes de violencia hacia la mujer según Encuesta Nacional de Violencia Intrafamiliar a nivel nacional, para el periodo 2012-2020.</v>
      </c>
      <c r="T51" s="66" t="str">
        <f t="shared" si="97"/>
        <v>Tasa por 100 mil habitantes de violencia hacia la mujer según Encuesta Nacional de Violencia Intrafamiliar a nivel nacional, para el periodo 2012-2020.</v>
      </c>
      <c r="U51" s="67" t="str">
        <f t="shared" si="98"/>
        <v>Nacional: Nacional</v>
      </c>
      <c r="V51" s="35" t="s">
        <v>13844</v>
      </c>
      <c r="W51" s="21" t="str">
        <f t="shared" si="99"/>
        <v>https://analytics.zoho.com/open-view/2395394000006706890</v>
      </c>
      <c r="X51" s="60" t="str">
        <f t="shared" si="23"/>
        <v>CHL</v>
      </c>
      <c r="Y51" s="20" t="s">
        <v>10689</v>
      </c>
      <c r="Z51" s="35" t="str">
        <f t="shared" si="7"/>
        <v>Tasa por 100 mil habitantes de violencia general por comuna en la región Nacional de acuerdo a los datos publicados por el Centro de Estudios y Análisis del Delito de Chile para el Periodo 2012-2020.</v>
      </c>
      <c r="AA51" s="63">
        <f t="shared" ref="AA51:AF51" si="109">+AA50</f>
        <v>44357</v>
      </c>
      <c r="AB51" s="60" t="str">
        <f t="shared" si="109"/>
        <v>Español</v>
      </c>
      <c r="AC51" s="60" t="str">
        <f t="shared" si="109"/>
        <v>Paula</v>
      </c>
      <c r="AD51" s="60" t="str">
        <f t="shared" si="109"/>
        <v>No Aplica</v>
      </c>
      <c r="AE51" s="60" t="str">
        <f t="shared" si="109"/>
        <v>No Aplica</v>
      </c>
      <c r="AF51" s="60" t="str">
        <f t="shared" si="109"/>
        <v>No Aplica</v>
      </c>
      <c r="AG51" s="64">
        <f>+VLOOKUP($P51,Parametros[[nombre]:[Columna1]],5,0)</f>
        <v>92</v>
      </c>
      <c r="AH51" s="64">
        <f t="shared" si="25"/>
        <v>1</v>
      </c>
      <c r="AI51" s="64">
        <f>+VLOOKUP($N51,Territorio[[nombre]:[Columna1]],7,0)</f>
        <v>38</v>
      </c>
      <c r="AJ51" s="64">
        <f>+VLOOKUP(O51,Temporalidad[[nombre]:[Columna1]],7,0)</f>
        <v>1757</v>
      </c>
      <c r="AK51" s="64">
        <f>+VLOOKUP(LEFT($D51,2),Tipo_Gráfico[[id2]:[Tipo Gráfico]],3,0)</f>
        <v>1</v>
      </c>
      <c r="AL51" s="35" t="str">
        <f t="shared" si="80"/>
        <v>Centro de Estudios y Análisis del Delito</v>
      </c>
      <c r="AM51" s="60" t="str">
        <f t="shared" si="26"/>
        <v>No Aplica</v>
      </c>
      <c r="AN51" s="60" t="str">
        <f t="shared" si="27"/>
        <v>No Aplica</v>
      </c>
      <c r="AO51" s="60" t="str">
        <f t="shared" si="28"/>
        <v>No Aplica</v>
      </c>
      <c r="AP51" s="65">
        <f>VLOOKUP($AC51,Responsables[],3,0)</f>
        <v>7</v>
      </c>
      <c r="AQ51" s="65">
        <f>VLOOKUP($R51,unidad_medida[[#All],[nombre]:[Columna1]],5,0)</f>
        <v>77</v>
      </c>
    </row>
    <row r="52" spans="1:43" ht="56.25" x14ac:dyDescent="0.25">
      <c r="A52" s="51" t="str">
        <f t="shared" si="81"/>
        <v>II 01|FILT:Región| MUES:Comuna-Prevalencia-Periodo-Tipo de Violencia|Tasa por 100 mil habitantes de violencia general|Año 2020|</v>
      </c>
      <c r="B52" s="72" t="s">
        <v>13757</v>
      </c>
      <c r="C52" s="86">
        <v>16</v>
      </c>
      <c r="D52" s="87" t="s">
        <v>13728</v>
      </c>
      <c r="E52" s="88" t="s">
        <v>754</v>
      </c>
      <c r="F52" s="45" t="s">
        <v>13859</v>
      </c>
      <c r="G52" s="89" t="s">
        <v>13841</v>
      </c>
      <c r="H52" s="39"/>
      <c r="I52" s="85"/>
      <c r="J52" s="40" t="s">
        <v>795</v>
      </c>
      <c r="K52" s="73"/>
      <c r="L52" s="52"/>
      <c r="M52" s="36" t="str">
        <f>"Informe interactivo de tasa por 100 mil habitantes de violencia hacia la mujer según Encuesta Nacional de Violencia Intrafamiliar en "&amp;J52&amp;", para el año 2020."</f>
        <v>Informe interactivo de tasa por 100 mil habitantes de violencia hacia la mujer según Encuesta Nacional de Violencia Intrafamiliar en Tarapacá, para el año 2020.</v>
      </c>
      <c r="N52" s="20" t="str">
        <f t="shared" si="82"/>
        <v>Tarapacá</v>
      </c>
      <c r="O52" s="81" t="s">
        <v>8309</v>
      </c>
      <c r="P52" s="20" t="str">
        <f>+P41</f>
        <v>Tasa</v>
      </c>
      <c r="Q52" s="28">
        <f>+IF($E52="PRODUCTO",VLOOKUP(J40,#REF!,9,0)&amp;"000",IF($E52="CATEGORÍA",VLOOKUP(J40,#REF!,7,0),$Q$1))</f>
        <v>270103001</v>
      </c>
      <c r="R52" s="20" t="str">
        <f>R41</f>
        <v>tasa por 100 mil habitantes</v>
      </c>
      <c r="S52" s="35" t="str">
        <f t="shared" si="83"/>
        <v>Informe interactivo de tasa por 100 mil habitantes de violencia hacia la mujer según Encuesta Nacional de Violencia Intrafamiliar en Tarapacá, para el año 2020.</v>
      </c>
      <c r="T52" s="66" t="str">
        <f t="shared" si="84"/>
        <v>Informe interactivo de tasa por 100 mil habitantes de violencia hacia la mujer según Encuesta Nacional de Violencia Intrafamiliar en Tarapacá, para el año 2020.</v>
      </c>
      <c r="U52" s="67" t="str">
        <f>+E52&amp;": "&amp;J40</f>
        <v>Región: Violencia física</v>
      </c>
      <c r="V52" s="35" t="s">
        <v>13844</v>
      </c>
      <c r="W52" s="21" t="str">
        <f t="shared" si="86"/>
        <v>https://analytics.zoho.com/open-view/2395394000006706890</v>
      </c>
      <c r="X52" s="60" t="str">
        <f>+X41</f>
        <v>CHL</v>
      </c>
      <c r="Y52" s="20" t="s">
        <v>10689</v>
      </c>
      <c r="Z52" s="35" t="str">
        <f t="shared" si="7"/>
        <v>Tasa por 100 mil habitantes de violencia general por comuna en la región Tarapacá de acuerdo a los datos publicados por el Centro de Estudios y Análisis del Delito de Chile para el Año 2020.</v>
      </c>
      <c r="AA52" s="63">
        <f t="shared" ref="AA52:AF52" si="110">+AA41</f>
        <v>44357</v>
      </c>
      <c r="AB52" s="60" t="str">
        <f t="shared" si="110"/>
        <v>Español</v>
      </c>
      <c r="AC52" s="60" t="str">
        <f t="shared" si="110"/>
        <v>Paula</v>
      </c>
      <c r="AD52" s="60" t="str">
        <f t="shared" si="110"/>
        <v>No Aplica</v>
      </c>
      <c r="AE52" s="60" t="str">
        <f t="shared" si="110"/>
        <v>No Aplica</v>
      </c>
      <c r="AF52" s="60" t="str">
        <f t="shared" si="110"/>
        <v>No Aplica</v>
      </c>
      <c r="AG52" s="64">
        <f>+VLOOKUP($P52,Parametros[[nombre]:[Columna1]],5,0)</f>
        <v>92</v>
      </c>
      <c r="AH52" s="64">
        <f>AH41</f>
        <v>1</v>
      </c>
      <c r="AI52" s="64">
        <f>+VLOOKUP($N52,Territorio[[nombre]:[Columna1]],7,0)</f>
        <v>252</v>
      </c>
      <c r="AJ52" s="64">
        <f>+VLOOKUP(O52,Temporalidad[[nombre]:[Columna1]],7,0)</f>
        <v>31</v>
      </c>
      <c r="AK52" s="64">
        <f>+VLOOKUP(LEFT($D52,2),Tipo_Gráfico[[id2]:[Tipo Gráfico]],3,0)</f>
        <v>3</v>
      </c>
      <c r="AL52" s="35" t="str">
        <f>AL41</f>
        <v>Centro de Estudios y Análisis del Delito</v>
      </c>
      <c r="AM52" s="60" t="str">
        <f>+AM41</f>
        <v>No Aplica</v>
      </c>
      <c r="AN52" s="60" t="str">
        <f>+AN41</f>
        <v>No Aplica</v>
      </c>
      <c r="AO52" s="60" t="str">
        <f>+AO41</f>
        <v>No Aplica</v>
      </c>
      <c r="AP52" s="65">
        <f>VLOOKUP($AC52,Responsables[],3,0)</f>
        <v>7</v>
      </c>
      <c r="AQ52" s="65">
        <f>VLOOKUP($R52,unidad_medida[[#All],[nombre]:[Columna1]],5,0)</f>
        <v>77</v>
      </c>
    </row>
    <row r="53" spans="1:43" ht="78.75" x14ac:dyDescent="0.25">
      <c r="A53" s="51" t="str">
        <f t="shared" si="81"/>
        <v>II 02|FILT:Prevalencia| MUES:Región-Comuna-Periodo-Tipo de Violencia|Tasa por 100 mil habitantes de violencia general|Año 2020|</v>
      </c>
      <c r="B53" s="72" t="s">
        <v>13757</v>
      </c>
      <c r="C53" s="86">
        <v>7</v>
      </c>
      <c r="D53" s="87" t="s">
        <v>13792</v>
      </c>
      <c r="E53" s="88" t="s">
        <v>13761</v>
      </c>
      <c r="F53" s="45" t="s">
        <v>13859</v>
      </c>
      <c r="G53" s="89" t="s">
        <v>13842</v>
      </c>
      <c r="H53" s="39"/>
      <c r="I53" s="85"/>
      <c r="J53" s="40" t="s">
        <v>13769</v>
      </c>
      <c r="K53" s="73"/>
      <c r="L53" s="52"/>
      <c r="M53" s="36" t="str">
        <f>"Informe interactivo de tasa por 100 mil habitantes de violencia hacia la mujer según Encuesta Nacional de Violencia Intrafamiliar por "&amp;J53&amp;", para el año 2020."</f>
        <v>Informe interactivo de tasa por 100 mil habitantes de violencia hacia la mujer según Encuesta Nacional de Violencia Intrafamiliar por Prevalencia Violencia Psicológica General Año, para el año 2020.</v>
      </c>
      <c r="N53" s="20" t="str">
        <f t="shared" si="82"/>
        <v>Chile</v>
      </c>
      <c r="O53" s="81" t="s">
        <v>8309</v>
      </c>
      <c r="P53" s="20" t="str">
        <f t="shared" si="9"/>
        <v>Tasa</v>
      </c>
      <c r="Q53" s="28">
        <f>+IF($E53="PRODUCTO",VLOOKUP(J41,#REF!,9,0)&amp;"000",IF($E53="CATEGORÍA",VLOOKUP(J41,#REF!,7,0),$Q$1))</f>
        <v>270103001</v>
      </c>
      <c r="R53" s="20" t="str">
        <f t="shared" si="76"/>
        <v>tasa por 100 mil habitantes</v>
      </c>
      <c r="S53" s="35" t="str">
        <f t="shared" si="83"/>
        <v>Informe interactivo de tasa por 100 mil habitantes de violencia hacia la mujer según Encuesta Nacional de Violencia Intrafamiliar por Prevalencia Violencia Psicológica General Año, para el año 2020.</v>
      </c>
      <c r="T53" s="66" t="str">
        <f t="shared" si="84"/>
        <v>Informe interactivo de tasa por 100 mil habitantes de violencia hacia la mujer según Encuesta Nacional de Violencia Intrafamiliar por Prevalencia Violencia Psicológica General Año, para el año 2020.</v>
      </c>
      <c r="U53" s="67" t="str">
        <f>+E53&amp;": "&amp;J41</f>
        <v>Prevalencia: Violencia física</v>
      </c>
      <c r="V53" s="35" t="s">
        <v>13844</v>
      </c>
      <c r="W53" s="21" t="str">
        <f t="shared" si="86"/>
        <v>https://analytics.zoho.com/open-view/2395394000006706890</v>
      </c>
      <c r="X53" s="60" t="str">
        <f t="shared" si="23"/>
        <v>CHL</v>
      </c>
      <c r="Y53" s="20" t="s">
        <v>10689</v>
      </c>
      <c r="Z53" s="35" t="str">
        <f t="shared" si="7"/>
        <v>Tasa por 100 mil habitantes de violencia general por comuna en la región Prevalencia Violencia Psicológica General Año de acuerdo a los datos publicados por el Centro de Estudios y Análisis del Delito de Chile para el Año 2020.</v>
      </c>
      <c r="AA53" s="63">
        <f t="shared" ref="AA53:AF53" si="111">+AA52</f>
        <v>44357</v>
      </c>
      <c r="AB53" s="60" t="str">
        <f t="shared" si="111"/>
        <v>Español</v>
      </c>
      <c r="AC53" s="60" t="str">
        <f t="shared" si="111"/>
        <v>Paula</v>
      </c>
      <c r="AD53" s="60" t="str">
        <f t="shared" si="111"/>
        <v>No Aplica</v>
      </c>
      <c r="AE53" s="60" t="str">
        <f t="shared" si="111"/>
        <v>No Aplica</v>
      </c>
      <c r="AF53" s="60" t="str">
        <f t="shared" si="111"/>
        <v>No Aplica</v>
      </c>
      <c r="AG53" s="64">
        <f>+VLOOKUP($P53,Parametros[[nombre]:[Columna1]],5,0)</f>
        <v>92</v>
      </c>
      <c r="AH53" s="64">
        <f t="shared" si="25"/>
        <v>1</v>
      </c>
      <c r="AI53" s="64">
        <f>+VLOOKUP($N53,Territorio[[nombre]:[Columna1]],7,0)</f>
        <v>38</v>
      </c>
      <c r="AJ53" s="64">
        <f>+VLOOKUP(O53,Temporalidad[[nombre]:[Columna1]],7,0)</f>
        <v>31</v>
      </c>
      <c r="AK53" s="64">
        <f>+VLOOKUP(LEFT($D53,2),Tipo_Gráfico[[id2]:[Tipo Gráfico]],3,0)</f>
        <v>3</v>
      </c>
      <c r="AL53" s="35" t="str">
        <f t="shared" si="80"/>
        <v>Centro de Estudios y Análisis del Delito</v>
      </c>
      <c r="AM53" s="60" t="str">
        <f t="shared" si="26"/>
        <v>No Aplica</v>
      </c>
      <c r="AN53" s="60" t="str">
        <f t="shared" si="27"/>
        <v>No Aplica</v>
      </c>
      <c r="AO53" s="60" t="str">
        <f t="shared" si="28"/>
        <v>No Aplica</v>
      </c>
      <c r="AP53" s="65">
        <f>VLOOKUP($AC53,Responsables[],3,0)</f>
        <v>7</v>
      </c>
      <c r="AQ53" s="65">
        <f>VLOOKUP($R53,unidad_medida[[#All],[nombre]:[Columna1]],5,0)</f>
        <v>77</v>
      </c>
    </row>
    <row r="54" spans="1:43" ht="67.5" x14ac:dyDescent="0.25">
      <c r="A54" s="51" t="str">
        <f t="shared" si="81"/>
        <v>II 03|FILT:Tipo de Violencia| MUES:Región-Comuna-Prevalencia-Periodo|Tasa por 100 mil habitantes de violencia general|Año 2020|</v>
      </c>
      <c r="B54" s="72" t="s">
        <v>13757</v>
      </c>
      <c r="C54" s="86">
        <v>3</v>
      </c>
      <c r="D54" s="87" t="s">
        <v>13793</v>
      </c>
      <c r="E54" s="88" t="s">
        <v>13824</v>
      </c>
      <c r="F54" s="45" t="s">
        <v>13859</v>
      </c>
      <c r="G54" s="89" t="s">
        <v>13797</v>
      </c>
      <c r="H54" s="39"/>
      <c r="I54" s="85"/>
      <c r="J54" t="s">
        <v>13801</v>
      </c>
      <c r="K54" s="73"/>
      <c r="L54" s="52"/>
      <c r="M54" s="36" t="str">
        <f>"Informe interactivo de tasa por 100 mil habitantes de violencia hacia la mujer según Encuesta Nacional de Violencia Intrafamiliar por "&amp;J54&amp;", para el año 2020."</f>
        <v>Informe interactivo de tasa por 100 mil habitantes de violencia hacia la mujer según Encuesta Nacional de Violencia Intrafamiliar por Violencia física, para el año 2020.</v>
      </c>
      <c r="N54" s="20" t="str">
        <f t="shared" si="82"/>
        <v>Chile</v>
      </c>
      <c r="O54" s="81" t="s">
        <v>8309</v>
      </c>
      <c r="P54" s="20" t="str">
        <f t="shared" si="9"/>
        <v>Tasa</v>
      </c>
      <c r="Q54" s="28">
        <f>+IF($E54="PRODUCTO",VLOOKUP(J52,#REF!,9,0)&amp;"000",IF($E54="CATEGORÍA",VLOOKUP(J52,#REF!,7,0),$Q$1))</f>
        <v>270103001</v>
      </c>
      <c r="R54" s="20" t="str">
        <f t="shared" si="76"/>
        <v>tasa por 100 mil habitantes</v>
      </c>
      <c r="S54" s="35" t="str">
        <f t="shared" si="83"/>
        <v>Informe interactivo de tasa por 100 mil habitantes de violencia hacia la mujer según Encuesta Nacional de Violencia Intrafamiliar por Violencia física, para el año 2020.</v>
      </c>
      <c r="T54" s="66" t="str">
        <f t="shared" si="84"/>
        <v>Informe interactivo de tasa por 100 mil habitantes de violencia hacia la mujer según Encuesta Nacional de Violencia Intrafamiliar por Violencia física, para el año 2020.</v>
      </c>
      <c r="U54" s="67" t="str">
        <f t="shared" si="85"/>
        <v>Tipo de Violencia: Tarapacá</v>
      </c>
      <c r="V54" s="35" t="s">
        <v>13844</v>
      </c>
      <c r="W54" s="21" t="str">
        <f t="shared" si="86"/>
        <v>https://analytics.zoho.com/open-view/2395394000006706890</v>
      </c>
      <c r="X54" s="60" t="str">
        <f t="shared" si="23"/>
        <v>CHL</v>
      </c>
      <c r="Y54" s="20" t="s">
        <v>10689</v>
      </c>
      <c r="Z54" s="35" t="str">
        <f t="shared" si="7"/>
        <v>Tasa por 100 mil habitantes de violencia general por comuna en la región Violencia física de acuerdo a los datos publicados por el Centro de Estudios y Análisis del Delito de Chile para el Año 2020.</v>
      </c>
      <c r="AA54" s="63">
        <f t="shared" ref="AA54:AF54" si="112">+AA53</f>
        <v>44357</v>
      </c>
      <c r="AB54" s="60" t="str">
        <f t="shared" si="112"/>
        <v>Español</v>
      </c>
      <c r="AC54" s="60" t="str">
        <f t="shared" si="112"/>
        <v>Paula</v>
      </c>
      <c r="AD54" s="60" t="str">
        <f t="shared" si="112"/>
        <v>No Aplica</v>
      </c>
      <c r="AE54" s="60" t="str">
        <f t="shared" si="112"/>
        <v>No Aplica</v>
      </c>
      <c r="AF54" s="60" t="str">
        <f t="shared" si="112"/>
        <v>No Aplica</v>
      </c>
      <c r="AG54" s="64">
        <f>+VLOOKUP($P54,Parametros[[nombre]:[Columna1]],5,0)</f>
        <v>92</v>
      </c>
      <c r="AH54" s="64">
        <f t="shared" si="25"/>
        <v>1</v>
      </c>
      <c r="AI54" s="64">
        <f>+VLOOKUP($N54,Territorio[[nombre]:[Columna1]],7,0)</f>
        <v>38</v>
      </c>
      <c r="AJ54" s="64">
        <f>+VLOOKUP(O54,Temporalidad[[nombre]:[Columna1]],7,0)</f>
        <v>31</v>
      </c>
      <c r="AK54" s="64">
        <f>+VLOOKUP(LEFT($D54,2),Tipo_Gráfico[[id2]:[Tipo Gráfico]],3,0)</f>
        <v>3</v>
      </c>
      <c r="AL54" s="35" t="str">
        <f t="shared" si="80"/>
        <v>Centro de Estudios y Análisis del Delito</v>
      </c>
      <c r="AM54" s="60" t="str">
        <f t="shared" si="26"/>
        <v>No Aplica</v>
      </c>
      <c r="AN54" s="60" t="str">
        <f t="shared" si="27"/>
        <v>No Aplica</v>
      </c>
      <c r="AO54" s="60" t="str">
        <f t="shared" si="28"/>
        <v>No Aplica</v>
      </c>
      <c r="AP54" s="65">
        <f>VLOOKUP($AC54,Responsables[],3,0)</f>
        <v>7</v>
      </c>
      <c r="AQ54" s="65">
        <f>VLOOKUP($R54,unidad_medida[[#All],[nombre]:[Columna1]],5,0)</f>
        <v>77</v>
      </c>
    </row>
    <row r="55" spans="1:43" ht="67.5" x14ac:dyDescent="0.25">
      <c r="A55" s="51" t="str">
        <f t="shared" si="81"/>
        <v>II 04|FILT:Región| MUES:Comuna-Prevalencia-Periodo-Tipo de Violencia|Tasa por 100 mil habitantes de violencia general|Periodo 2012-2020|</v>
      </c>
      <c r="B55" s="72" t="s">
        <v>13757</v>
      </c>
      <c r="C55" s="86">
        <v>16</v>
      </c>
      <c r="D55" s="87" t="s">
        <v>13794</v>
      </c>
      <c r="E55" s="88" t="s">
        <v>754</v>
      </c>
      <c r="F55" s="45" t="s">
        <v>13859</v>
      </c>
      <c r="G55" s="89" t="s">
        <v>13841</v>
      </c>
      <c r="H55" s="39"/>
      <c r="I55" s="85"/>
      <c r="J55" s="40" t="s">
        <v>795</v>
      </c>
      <c r="K55" s="73"/>
      <c r="L55" s="52"/>
      <c r="M55" s="36" t="str">
        <f>"Informe interactivo de tasa por 100 mil habitantes de violencia hacia la mujer según Encuesta Nacional de Violencia Intrafamiliar en "&amp;J55&amp;", para el periodo 2012-2020."</f>
        <v>Informe interactivo de tasa por 100 mil habitantes de violencia hacia la mujer según Encuesta Nacional de Violencia Intrafamiliar en Tarapacá, para el periodo 2012-2020.</v>
      </c>
      <c r="N55" s="20" t="str">
        <f t="shared" si="82"/>
        <v>Tarapacá</v>
      </c>
      <c r="O55" s="81" t="s">
        <v>10448</v>
      </c>
      <c r="P55" s="20" t="str">
        <f t="shared" si="9"/>
        <v>Tasa</v>
      </c>
      <c r="Q55" s="28">
        <f>+IF($E55="PRODUCTO",VLOOKUP(J53,#REF!,9,0)&amp;"000",IF($E55="CATEGORÍA",VLOOKUP(J53,#REF!,7,0),$Q$1))</f>
        <v>270103001</v>
      </c>
      <c r="R55" s="20" t="str">
        <f t="shared" si="76"/>
        <v>tasa por 100 mil habitantes</v>
      </c>
      <c r="S55" s="35" t="str">
        <f t="shared" si="83"/>
        <v>Informe interactivo de tasa por 100 mil habitantes de violencia hacia la mujer según Encuesta Nacional de Violencia Intrafamiliar en Tarapacá, para el periodo 2012-2020.</v>
      </c>
      <c r="T55" s="66" t="str">
        <f t="shared" si="84"/>
        <v>Informe interactivo de tasa por 100 mil habitantes de violencia hacia la mujer según Encuesta Nacional de Violencia Intrafamiliar en Tarapacá, para el periodo 2012-2020.</v>
      </c>
      <c r="U55" s="67" t="str">
        <f t="shared" si="85"/>
        <v>Región: Prevalencia Violencia Psicológica General Año</v>
      </c>
      <c r="V55" s="35" t="s">
        <v>13844</v>
      </c>
      <c r="W55" s="21" t="str">
        <f t="shared" si="86"/>
        <v>https://analytics.zoho.com/open-view/2395394000006706890</v>
      </c>
      <c r="X55" s="60" t="str">
        <f t="shared" si="23"/>
        <v>CHL</v>
      </c>
      <c r="Y55" s="20" t="s">
        <v>10689</v>
      </c>
      <c r="Z55" s="35" t="str">
        <f t="shared" si="7"/>
        <v>Tasa por 100 mil habitantes de violencia general por comuna en la región Tarapacá de acuerdo a los datos publicados por el Centro de Estudios y Análisis del Delito de Chile para el Periodo 2012-2020.</v>
      </c>
      <c r="AA55" s="63">
        <f t="shared" ref="AA55:AF55" si="113">+AA54</f>
        <v>44357</v>
      </c>
      <c r="AB55" s="60" t="str">
        <f t="shared" si="113"/>
        <v>Español</v>
      </c>
      <c r="AC55" s="60" t="str">
        <f t="shared" si="113"/>
        <v>Paula</v>
      </c>
      <c r="AD55" s="60" t="str">
        <f t="shared" si="113"/>
        <v>No Aplica</v>
      </c>
      <c r="AE55" s="60" t="str">
        <f t="shared" si="113"/>
        <v>No Aplica</v>
      </c>
      <c r="AF55" s="60" t="str">
        <f t="shared" si="113"/>
        <v>No Aplica</v>
      </c>
      <c r="AG55" s="64">
        <f>+VLOOKUP($P55,Parametros[[nombre]:[Columna1]],5,0)</f>
        <v>92</v>
      </c>
      <c r="AH55" s="64">
        <f t="shared" si="25"/>
        <v>1</v>
      </c>
      <c r="AI55" s="64">
        <f>+VLOOKUP($N55,Territorio[[nombre]:[Columna1]],7,0)</f>
        <v>252</v>
      </c>
      <c r="AJ55" s="64">
        <f>+VLOOKUP(O55,Temporalidad[[nombre]:[Columna1]],7,0)</f>
        <v>1757</v>
      </c>
      <c r="AK55" s="64">
        <f>+VLOOKUP(LEFT($D55,2),Tipo_Gráfico[[id2]:[Tipo Gráfico]],3,0)</f>
        <v>3</v>
      </c>
      <c r="AL55" s="35" t="str">
        <f t="shared" si="80"/>
        <v>Centro de Estudios y Análisis del Delito</v>
      </c>
      <c r="AM55" s="60" t="str">
        <f t="shared" si="26"/>
        <v>No Aplica</v>
      </c>
      <c r="AN55" s="60" t="str">
        <f t="shared" si="27"/>
        <v>No Aplica</v>
      </c>
      <c r="AO55" s="60" t="str">
        <f t="shared" si="28"/>
        <v>No Aplica</v>
      </c>
      <c r="AP55" s="65">
        <f>VLOOKUP($AC55,Responsables[],3,0)</f>
        <v>7</v>
      </c>
      <c r="AQ55" s="65">
        <f>VLOOKUP($R55,unidad_medida[[#All],[nombre]:[Columna1]],5,0)</f>
        <v>77</v>
      </c>
    </row>
    <row r="56" spans="1:43" ht="78.75" x14ac:dyDescent="0.25">
      <c r="A56" s="51" t="str">
        <f t="shared" si="81"/>
        <v>II 05|FILT:Prevalencia| MUES:Región-Comuna-Periodo-Tipo de Violencia|Tasa por 100 mil habitantes de violencia general|Periodo 2012-2020|</v>
      </c>
      <c r="B56" s="72" t="s">
        <v>13757</v>
      </c>
      <c r="C56" s="86">
        <v>7</v>
      </c>
      <c r="D56" s="87" t="s">
        <v>13795</v>
      </c>
      <c r="E56" s="88" t="s">
        <v>13761</v>
      </c>
      <c r="F56" s="45" t="s">
        <v>13859</v>
      </c>
      <c r="G56" s="89" t="s">
        <v>13842</v>
      </c>
      <c r="H56" s="39"/>
      <c r="I56" s="85"/>
      <c r="J56" s="40" t="s">
        <v>13769</v>
      </c>
      <c r="K56" s="73"/>
      <c r="L56" s="52"/>
      <c r="M56" s="36" t="str">
        <f>"Informe interactivo de tasa por 100 mil habitantes de violencia hacia la mujer según Encuesta Nacional de Violencia Intrafamiliar por "&amp;J56&amp;", para el periodo 2012-2020."</f>
        <v>Informe interactivo de tasa por 100 mil habitantes de violencia hacia la mujer según Encuesta Nacional de Violencia Intrafamiliar por Prevalencia Violencia Psicológica General Año, para el periodo 2012-2020.</v>
      </c>
      <c r="N56" s="20" t="str">
        <f t="shared" si="82"/>
        <v>Chile</v>
      </c>
      <c r="O56" s="81" t="s">
        <v>10448</v>
      </c>
      <c r="P56" s="20" t="str">
        <f t="shared" si="9"/>
        <v>Tasa</v>
      </c>
      <c r="Q56" s="28">
        <f>+IF($E56="PRODUCTO",VLOOKUP(J54,#REF!,9,0)&amp;"000",IF($E56="CATEGORÍA",VLOOKUP(J54,#REF!,7,0),$Q$1))</f>
        <v>270103001</v>
      </c>
      <c r="R56" s="20" t="str">
        <f t="shared" si="76"/>
        <v>tasa por 100 mil habitantes</v>
      </c>
      <c r="S56" s="35" t="str">
        <f t="shared" si="83"/>
        <v>Informe interactivo de tasa por 100 mil habitantes de violencia hacia la mujer según Encuesta Nacional de Violencia Intrafamiliar por Prevalencia Violencia Psicológica General Año, para el periodo 2012-2020.</v>
      </c>
      <c r="T56" s="66" t="str">
        <f t="shared" si="84"/>
        <v>Informe interactivo de tasa por 100 mil habitantes de violencia hacia la mujer según Encuesta Nacional de Violencia Intrafamiliar por Prevalencia Violencia Psicológica General Año, para el periodo 2012-2020.</v>
      </c>
      <c r="U56" s="67" t="str">
        <f t="shared" si="85"/>
        <v>Prevalencia: Violencia física</v>
      </c>
      <c r="V56" s="35" t="s">
        <v>13844</v>
      </c>
      <c r="W56" s="21" t="str">
        <f t="shared" si="86"/>
        <v>https://analytics.zoho.com/open-view/2395394000006706890</v>
      </c>
      <c r="X56" s="60" t="str">
        <f t="shared" si="23"/>
        <v>CHL</v>
      </c>
      <c r="Y56" s="20" t="s">
        <v>10689</v>
      </c>
      <c r="Z56" s="35" t="str">
        <f t="shared" si="7"/>
        <v>Tasa por 100 mil habitantes de violencia general por comuna en la región Prevalencia Violencia Psicológica General Año de acuerdo a los datos publicados por el Centro de Estudios y Análisis del Delito de Chile para el Periodo 2012-2020.</v>
      </c>
      <c r="AA56" s="63">
        <f t="shared" ref="AA56:AF56" si="114">+AA55</f>
        <v>44357</v>
      </c>
      <c r="AB56" s="60" t="str">
        <f t="shared" si="114"/>
        <v>Español</v>
      </c>
      <c r="AC56" s="60" t="str">
        <f t="shared" si="114"/>
        <v>Paula</v>
      </c>
      <c r="AD56" s="60" t="str">
        <f t="shared" si="114"/>
        <v>No Aplica</v>
      </c>
      <c r="AE56" s="60" t="str">
        <f t="shared" si="114"/>
        <v>No Aplica</v>
      </c>
      <c r="AF56" s="60" t="str">
        <f t="shared" si="114"/>
        <v>No Aplica</v>
      </c>
      <c r="AG56" s="64">
        <f>+VLOOKUP($P56,Parametros[[nombre]:[Columna1]],5,0)</f>
        <v>92</v>
      </c>
      <c r="AH56" s="64">
        <f t="shared" si="25"/>
        <v>1</v>
      </c>
      <c r="AI56" s="64">
        <f>+VLOOKUP($N56,Territorio[[nombre]:[Columna1]],7,0)</f>
        <v>38</v>
      </c>
      <c r="AJ56" s="64">
        <f>+VLOOKUP(O56,Temporalidad[[nombre]:[Columna1]],7,0)</f>
        <v>1757</v>
      </c>
      <c r="AK56" s="64">
        <f>+VLOOKUP(LEFT($D56,2),Tipo_Gráfico[[id2]:[Tipo Gráfico]],3,0)</f>
        <v>3</v>
      </c>
      <c r="AL56" s="35" t="str">
        <f t="shared" si="80"/>
        <v>Centro de Estudios y Análisis del Delito</v>
      </c>
      <c r="AM56" s="60" t="str">
        <f t="shared" si="26"/>
        <v>No Aplica</v>
      </c>
      <c r="AN56" s="60" t="str">
        <f t="shared" si="27"/>
        <v>No Aplica</v>
      </c>
      <c r="AO56" s="60" t="str">
        <f t="shared" si="28"/>
        <v>No Aplica</v>
      </c>
      <c r="AP56" s="65">
        <f>VLOOKUP($AC56,Responsables[],3,0)</f>
        <v>7</v>
      </c>
      <c r="AQ56" s="65">
        <f>VLOOKUP($R56,unidad_medida[[#All],[nombre]:[Columna1]],5,0)</f>
        <v>77</v>
      </c>
    </row>
    <row r="57" spans="1:43" ht="67.5" x14ac:dyDescent="0.25">
      <c r="A57" s="51" t="str">
        <f t="shared" si="81"/>
        <v>II 06|FILT:Tipo de Violencia| MUES:Región-Comuna-Prevalencia-Periodo|Tasa por 100 mil habitantes de violencia general|Periodo 2012-2020|</v>
      </c>
      <c r="B57" s="72" t="s">
        <v>13757</v>
      </c>
      <c r="C57" s="86">
        <v>3</v>
      </c>
      <c r="D57" s="87" t="s">
        <v>13796</v>
      </c>
      <c r="E57" s="88" t="s">
        <v>13824</v>
      </c>
      <c r="F57" s="45" t="s">
        <v>13859</v>
      </c>
      <c r="G57" s="89" t="s">
        <v>13797</v>
      </c>
      <c r="H57" s="39"/>
      <c r="I57" s="85"/>
      <c r="J57" t="s">
        <v>13801</v>
      </c>
      <c r="K57" s="73"/>
      <c r="L57" s="52"/>
      <c r="M57" s="36" t="str">
        <f>"Informe interactivo de tasa por 100 mil habitantes de violencia hacia la mujer según Encuesta Nacional de Violencia Intrafamiliar por "&amp;J57&amp;", para el periodo 2012-2020."</f>
        <v>Informe interactivo de tasa por 100 mil habitantes de violencia hacia la mujer según Encuesta Nacional de Violencia Intrafamiliar por Violencia física, para el periodo 2012-2020.</v>
      </c>
      <c r="N57" s="20" t="str">
        <f t="shared" si="82"/>
        <v>Chile</v>
      </c>
      <c r="O57" s="81" t="s">
        <v>10448</v>
      </c>
      <c r="P57" s="20" t="str">
        <f t="shared" si="9"/>
        <v>Tasa</v>
      </c>
      <c r="Q57" s="28">
        <f>+IF($E57="PRODUCTO",VLOOKUP(J55,#REF!,9,0)&amp;"000",IF($E57="CATEGORÍA",VLOOKUP(J55,#REF!,7,0),$Q$1))</f>
        <v>270103001</v>
      </c>
      <c r="R57" s="20" t="str">
        <f t="shared" si="76"/>
        <v>tasa por 100 mil habitantes</v>
      </c>
      <c r="S57" s="35" t="str">
        <f t="shared" si="83"/>
        <v>Informe interactivo de tasa por 100 mil habitantes de violencia hacia la mujer según Encuesta Nacional de Violencia Intrafamiliar por Violencia física, para el periodo 2012-2020.</v>
      </c>
      <c r="T57" s="66" t="str">
        <f t="shared" si="84"/>
        <v>Informe interactivo de tasa por 100 mil habitantes de violencia hacia la mujer según Encuesta Nacional de Violencia Intrafamiliar por Violencia física, para el periodo 2012-2020.</v>
      </c>
      <c r="U57" s="67" t="str">
        <f t="shared" si="85"/>
        <v>Tipo de Violencia: Tarapacá</v>
      </c>
      <c r="V57" s="35" t="s">
        <v>13844</v>
      </c>
      <c r="W57" s="21" t="str">
        <f t="shared" si="86"/>
        <v>https://analytics.zoho.com/open-view/2395394000006706890</v>
      </c>
      <c r="X57" s="60" t="str">
        <f t="shared" si="23"/>
        <v>CHL</v>
      </c>
      <c r="Y57" s="20" t="s">
        <v>10689</v>
      </c>
      <c r="Z57" s="35" t="str">
        <f t="shared" si="7"/>
        <v>Tasa por 100 mil habitantes de violencia general por comuna en la región Violencia física de acuerdo a los datos publicados por el Centro de Estudios y Análisis del Delito de Chile para el Periodo 2012-2020.</v>
      </c>
      <c r="AA57" s="63">
        <f t="shared" ref="AA57:AF57" si="115">+AA56</f>
        <v>44357</v>
      </c>
      <c r="AB57" s="60" t="str">
        <f t="shared" si="115"/>
        <v>Español</v>
      </c>
      <c r="AC57" s="60" t="str">
        <f t="shared" si="115"/>
        <v>Paula</v>
      </c>
      <c r="AD57" s="60" t="str">
        <f t="shared" si="115"/>
        <v>No Aplica</v>
      </c>
      <c r="AE57" s="60" t="str">
        <f t="shared" si="115"/>
        <v>No Aplica</v>
      </c>
      <c r="AF57" s="60" t="str">
        <f t="shared" si="115"/>
        <v>No Aplica</v>
      </c>
      <c r="AG57" s="64">
        <f>+VLOOKUP($P57,Parametros[[nombre]:[Columna1]],5,0)</f>
        <v>92</v>
      </c>
      <c r="AH57" s="64">
        <f t="shared" si="25"/>
        <v>1</v>
      </c>
      <c r="AI57" s="64">
        <f>+VLOOKUP($N57,Territorio[[nombre]:[Columna1]],7,0)</f>
        <v>38</v>
      </c>
      <c r="AJ57" s="64">
        <f>+VLOOKUP(O57,Temporalidad[[nombre]:[Columna1]],7,0)</f>
        <v>1757</v>
      </c>
      <c r="AK57" s="64">
        <f>+VLOOKUP(LEFT($D57,2),Tipo_Gráfico[[id2]:[Tipo Gráfico]],3,0)</f>
        <v>3</v>
      </c>
      <c r="AL57" s="35" t="str">
        <f t="shared" si="80"/>
        <v>Centro de Estudios y Análisis del Delito</v>
      </c>
      <c r="AM57" s="60" t="str">
        <f t="shared" si="26"/>
        <v>No Aplica</v>
      </c>
      <c r="AN57" s="60" t="str">
        <f t="shared" si="27"/>
        <v>No Aplica</v>
      </c>
      <c r="AO57" s="60" t="str">
        <f t="shared" si="28"/>
        <v>No Aplica</v>
      </c>
      <c r="AP57" s="65">
        <f>VLOOKUP($AC57,Responsables[],3,0)</f>
        <v>7</v>
      </c>
      <c r="AQ57" s="65">
        <f>VLOOKUP($R57,unidad_medida[[#All],[nombre]:[Columna1]],5,0)</f>
        <v>77</v>
      </c>
    </row>
    <row r="58" spans="1:43" ht="56.25" x14ac:dyDescent="0.25">
      <c r="A58" s="51" t="str">
        <f t="shared" si="81"/>
        <v>RP 01|FILT:Nacional| MUES:Región-Comuna-Prevalencia-Periodo-Tipo de Violencia|Tasa por 100 mil habitantes de violencia general|Año 2020|</v>
      </c>
      <c r="B58" s="72" t="s">
        <v>13757</v>
      </c>
      <c r="C58" s="86">
        <v>1</v>
      </c>
      <c r="D58" s="87" t="s">
        <v>13798</v>
      </c>
      <c r="E58" s="88" t="s">
        <v>10689</v>
      </c>
      <c r="F58" s="45" t="s">
        <v>13859</v>
      </c>
      <c r="G58" s="89" t="s">
        <v>13843</v>
      </c>
      <c r="H58" s="39"/>
      <c r="I58" s="85"/>
      <c r="J58" t="s">
        <v>13801</v>
      </c>
      <c r="K58" s="73"/>
      <c r="L58" s="52"/>
      <c r="M58" s="36" t="s">
        <v>13845</v>
      </c>
      <c r="N58" s="20" t="str">
        <f t="shared" si="82"/>
        <v>Chile</v>
      </c>
      <c r="O58" s="81" t="s">
        <v>8309</v>
      </c>
      <c r="P58" s="20" t="str">
        <f t="shared" si="9"/>
        <v>Tasa</v>
      </c>
      <c r="Q58" s="28">
        <f>+IF($E58="PRODUCTO",VLOOKUP(J56,#REF!,9,0)&amp;"000",IF($E58="CATEGORÍA",VLOOKUP(J56,#REF!,7,0),$Q$1))</f>
        <v>270103001</v>
      </c>
      <c r="R58" s="20" t="str">
        <f t="shared" si="76"/>
        <v>tasa por 100 mil habitantes</v>
      </c>
      <c r="S58" s="35" t="str">
        <f t="shared" si="83"/>
        <v>Reporte de tasa por 100 mil habitantes de violencia hacia la mujer según Encuesta Nacional de Violencia Intrafamiliar a nivel nacional, para el año 2020.</v>
      </c>
      <c r="T58" s="66" t="str">
        <f t="shared" si="84"/>
        <v>Reporte de tasa por 100 mil habitantes de violencia hacia la mujer según Encuesta Nacional de Violencia Intrafamiliar a nivel nacional, para el año 2020.</v>
      </c>
      <c r="U58" s="67" t="str">
        <f t="shared" si="85"/>
        <v>Nacional: Prevalencia Violencia Psicológica General Año</v>
      </c>
      <c r="V58" s="35" t="s">
        <v>13844</v>
      </c>
      <c r="W58" s="21" t="str">
        <f t="shared" si="86"/>
        <v>https://analytics.zoho.com/open-view/2395394000006706890</v>
      </c>
      <c r="X58" s="60" t="str">
        <f t="shared" si="23"/>
        <v>CHL</v>
      </c>
      <c r="Y58" s="20" t="s">
        <v>10689</v>
      </c>
      <c r="Z58" s="35" t="str">
        <f t="shared" si="7"/>
        <v>Tasa por 100 mil habitantes de violencia general por comuna en la región Violencia física de acuerdo a los datos publicados por el Centro de Estudios y Análisis del Delito de Chile para el Año 2020.</v>
      </c>
      <c r="AA58" s="63">
        <f t="shared" ref="AA58:AF58" si="116">+AA57</f>
        <v>44357</v>
      </c>
      <c r="AB58" s="60" t="str">
        <f t="shared" si="116"/>
        <v>Español</v>
      </c>
      <c r="AC58" s="60" t="str">
        <f t="shared" si="116"/>
        <v>Paula</v>
      </c>
      <c r="AD58" s="60" t="str">
        <f t="shared" si="116"/>
        <v>No Aplica</v>
      </c>
      <c r="AE58" s="60" t="str">
        <f t="shared" si="116"/>
        <v>No Aplica</v>
      </c>
      <c r="AF58" s="60" t="str">
        <f t="shared" si="116"/>
        <v>No Aplica</v>
      </c>
      <c r="AG58" s="64">
        <f>+VLOOKUP($P58,Parametros[[nombre]:[Columna1]],5,0)</f>
        <v>92</v>
      </c>
      <c r="AH58" s="64">
        <f t="shared" si="25"/>
        <v>1</v>
      </c>
      <c r="AI58" s="64">
        <f>+VLOOKUP($N58,Territorio[[nombre]:[Columna1]],7,0)</f>
        <v>38</v>
      </c>
      <c r="AJ58" s="64">
        <f>+VLOOKUP(O58,Temporalidad[[nombre]:[Columna1]],7,0)</f>
        <v>31</v>
      </c>
      <c r="AK58" s="64">
        <f>+VLOOKUP(LEFT($D58,2),Tipo_Gráfico[[id2]:[Tipo Gráfico]],3,0)</f>
        <v>4</v>
      </c>
      <c r="AL58" s="35" t="str">
        <f t="shared" si="80"/>
        <v>Centro de Estudios y Análisis del Delito</v>
      </c>
      <c r="AM58" s="60" t="str">
        <f t="shared" si="26"/>
        <v>No Aplica</v>
      </c>
      <c r="AN58" s="60" t="str">
        <f t="shared" si="27"/>
        <v>No Aplica</v>
      </c>
      <c r="AO58" s="60" t="str">
        <f t="shared" si="28"/>
        <v>No Aplica</v>
      </c>
      <c r="AP58" s="65">
        <f>VLOOKUP($AC58,Responsables[],3,0)</f>
        <v>7</v>
      </c>
      <c r="AQ58" s="65">
        <f>VLOOKUP($R58,unidad_medida[[#All],[nombre]:[Columna1]],5,0)</f>
        <v>77</v>
      </c>
    </row>
    <row r="59" spans="1:43" ht="67.5" x14ac:dyDescent="0.25">
      <c r="A59" s="51" t="str">
        <f t="shared" si="81"/>
        <v>RP 02|FILT:Nacional| MUES:Región-Comuna-Prevalencia-Periodo-Tipo de Violencia|Tasa por 100 mil habitantes de violencia general|Periodo 2012-2020|</v>
      </c>
      <c r="B59" s="72" t="s">
        <v>13757</v>
      </c>
      <c r="C59" s="86">
        <v>1</v>
      </c>
      <c r="D59" s="87" t="s">
        <v>13799</v>
      </c>
      <c r="E59" s="88" t="s">
        <v>10689</v>
      </c>
      <c r="F59" s="45" t="s">
        <v>13859</v>
      </c>
      <c r="G59" s="89" t="s">
        <v>13843</v>
      </c>
      <c r="H59" s="39"/>
      <c r="I59" s="85"/>
      <c r="J59" t="s">
        <v>13801</v>
      </c>
      <c r="K59" s="73"/>
      <c r="L59" s="52"/>
      <c r="M59" s="36" t="s">
        <v>13846</v>
      </c>
      <c r="N59" s="20" t="str">
        <f t="shared" si="82"/>
        <v>Chile</v>
      </c>
      <c r="O59" s="81" t="s">
        <v>10448</v>
      </c>
      <c r="P59" s="20" t="str">
        <f t="shared" si="9"/>
        <v>Tasa</v>
      </c>
      <c r="Q59" s="28">
        <f>+IF($E59="PRODUCTO",VLOOKUP(J57,#REF!,9,0)&amp;"000",IF($E59="CATEGORÍA",VLOOKUP(J57,#REF!,7,0),$Q$1))</f>
        <v>270103001</v>
      </c>
      <c r="R59" s="20" t="str">
        <f t="shared" si="76"/>
        <v>tasa por 100 mil habitantes</v>
      </c>
      <c r="S59" s="35" t="str">
        <f t="shared" si="83"/>
        <v>Reporte de tasa por 100 mil habitantes de violencia hacia la mujer según Encuesta Nacional de Violencia Intrafamiliar a nivel nacional, para el periodo 2012-2020,</v>
      </c>
      <c r="T59" s="66" t="str">
        <f t="shared" si="84"/>
        <v>Reporte de tasa por 100 mil habitantes de violencia hacia la mujer según Encuesta Nacional de Violencia Intrafamiliar a nivel nacional, para el periodo 2012-2020,</v>
      </c>
      <c r="U59" s="67" t="str">
        <f t="shared" si="85"/>
        <v>Nacional: Violencia física</v>
      </c>
      <c r="V59" s="35" t="s">
        <v>13844</v>
      </c>
      <c r="W59" s="21" t="str">
        <f t="shared" si="86"/>
        <v>https://analytics.zoho.com/open-view/2395394000006706890</v>
      </c>
      <c r="X59" s="60" t="str">
        <f t="shared" si="23"/>
        <v>CHL</v>
      </c>
      <c r="Y59" s="20" t="s">
        <v>10689</v>
      </c>
      <c r="Z59" s="35" t="str">
        <f t="shared" si="7"/>
        <v>Tasa por 100 mil habitantes de violencia general por comuna en la región Violencia física de acuerdo a los datos publicados por el Centro de Estudios y Análisis del Delito de Chile para el Periodo 2012-2020.</v>
      </c>
      <c r="AA59" s="63">
        <f t="shared" ref="AA59:AF59" si="117">+AA58</f>
        <v>44357</v>
      </c>
      <c r="AB59" s="60" t="str">
        <f t="shared" si="117"/>
        <v>Español</v>
      </c>
      <c r="AC59" s="60" t="str">
        <f t="shared" si="117"/>
        <v>Paula</v>
      </c>
      <c r="AD59" s="60" t="str">
        <f t="shared" si="117"/>
        <v>No Aplica</v>
      </c>
      <c r="AE59" s="60" t="str">
        <f t="shared" si="117"/>
        <v>No Aplica</v>
      </c>
      <c r="AF59" s="60" t="str">
        <f t="shared" si="117"/>
        <v>No Aplica</v>
      </c>
      <c r="AG59" s="64">
        <f>+VLOOKUP($P59,Parametros[[nombre]:[Columna1]],5,0)</f>
        <v>92</v>
      </c>
      <c r="AH59" s="64">
        <f t="shared" si="25"/>
        <v>1</v>
      </c>
      <c r="AI59" s="64">
        <f>+VLOOKUP($N59,Territorio[[nombre]:[Columna1]],7,0)</f>
        <v>38</v>
      </c>
      <c r="AJ59" s="64">
        <f>+VLOOKUP(O59,Temporalidad[[nombre]:[Columna1]],7,0)</f>
        <v>1757</v>
      </c>
      <c r="AK59" s="64">
        <f>+VLOOKUP(LEFT($D59,2),Tipo_Gráfico[[id2]:[Tipo Gráfico]],3,0)</f>
        <v>4</v>
      </c>
      <c r="AL59" s="35" t="str">
        <f t="shared" si="80"/>
        <v>Centro de Estudios y Análisis del Delito</v>
      </c>
      <c r="AM59" s="60" t="str">
        <f t="shared" si="26"/>
        <v>No Aplica</v>
      </c>
      <c r="AN59" s="60" t="str">
        <f t="shared" si="27"/>
        <v>No Aplica</v>
      </c>
      <c r="AO59" s="60" t="str">
        <f t="shared" si="28"/>
        <v>No Aplica</v>
      </c>
      <c r="AP59" s="65">
        <f>VLOOKUP($AC59,Responsables[],3,0)</f>
        <v>7</v>
      </c>
      <c r="AQ59" s="65">
        <f>VLOOKUP($R59,unidad_medida[[#All],[nombre]:[Columna1]],5,0)</f>
        <v>77</v>
      </c>
    </row>
  </sheetData>
  <phoneticPr fontId="9" type="noConversion"/>
  <conditionalFormatting sqref="V4:W4 P4:R4 P5:Q11 W5:W11 W14:W28 Y4:Y28 AL5:AL28 Q14:S28 R5:R28 O23:O28 V4:V59">
    <cfRule type="expression" dxfId="2006" priority="17454">
      <formula>$Z4="Reporte 2"</formula>
    </cfRule>
    <cfRule type="expression" dxfId="2005" priority="17455">
      <formula>$Z4="Reporte 1"</formula>
    </cfRule>
    <cfRule type="expression" dxfId="2004" priority="17456">
      <formula>$Z4="Informe 10"</formula>
    </cfRule>
    <cfRule type="expression" dxfId="2003" priority="17457">
      <formula>$Z4="Informe 9"</formula>
    </cfRule>
    <cfRule type="expression" dxfId="2002" priority="17458">
      <formula>$Z4="Informe 8"</formula>
    </cfRule>
    <cfRule type="expression" dxfId="2001" priority="17459">
      <formula>$Z4="Informe 7"</formula>
    </cfRule>
    <cfRule type="expression" dxfId="2000" priority="17460">
      <formula>$Z4="Informe 6"</formula>
    </cfRule>
    <cfRule type="expression" dxfId="1999" priority="17461">
      <formula>$Z4="Informe 5"</formula>
    </cfRule>
    <cfRule type="expression" dxfId="1998" priority="17462">
      <formula>$Z4="Informe 4"</formula>
    </cfRule>
    <cfRule type="expression" dxfId="1997" priority="17463">
      <formula>$Z4="Informe 3"</formula>
    </cfRule>
    <cfRule type="expression" dxfId="1996" priority="17464">
      <formula>$Z4="Informe 2"</formula>
    </cfRule>
    <cfRule type="expression" dxfId="1995" priority="17465">
      <formula>$Z4="Informe 1"</formula>
    </cfRule>
    <cfRule type="expression" dxfId="1994" priority="17466">
      <formula>$Z4="Gráfico 10"</formula>
    </cfRule>
    <cfRule type="expression" dxfId="1993" priority="17467">
      <formula>$Z4="Gráfico 25"</formula>
    </cfRule>
    <cfRule type="expression" dxfId="1992" priority="17468">
      <formula>$Z4="Gráfico 24"</formula>
    </cfRule>
    <cfRule type="expression" dxfId="1991" priority="17469">
      <formula>$Z4="Gráfico 23"</formula>
    </cfRule>
    <cfRule type="expression" dxfId="1990" priority="17470">
      <formula>$Z4="Gráfico 22"</formula>
    </cfRule>
    <cfRule type="expression" dxfId="1989" priority="17471">
      <formula>$Z4="Gráfico 21"</formula>
    </cfRule>
    <cfRule type="expression" dxfId="1988" priority="17472">
      <formula>$Z4="Gráfico 20"</formula>
    </cfRule>
    <cfRule type="expression" dxfId="1987" priority="17473">
      <formula>$Z4="Gráfico 18"</formula>
    </cfRule>
    <cfRule type="expression" dxfId="1986" priority="17474">
      <formula>$Z4="Gráfico 19"</formula>
    </cfRule>
    <cfRule type="expression" dxfId="1985" priority="17475">
      <formula>$Z4="Gráfico 17"</formula>
    </cfRule>
    <cfRule type="expression" dxfId="1984" priority="17476">
      <formula>$Z4="Gráfico 16"</formula>
    </cfRule>
    <cfRule type="expression" dxfId="1983" priority="17477">
      <formula>$Z4="Gráfico 15"</formula>
    </cfRule>
    <cfRule type="expression" dxfId="1982" priority="17478">
      <formula>$Z4="Gráfico 14"</formula>
    </cfRule>
    <cfRule type="expression" dxfId="1981" priority="17479">
      <formula>$Z4="Gráfico 12"</formula>
    </cfRule>
    <cfRule type="expression" dxfId="1980" priority="17480">
      <formula>$Z4="Gráfico 13"</formula>
    </cfRule>
    <cfRule type="expression" dxfId="1979" priority="17481">
      <formula>$Z4="Gráfico 11"</formula>
    </cfRule>
    <cfRule type="expression" dxfId="1978" priority="17482">
      <formula>$Z4="Gráfico 9"</formula>
    </cfRule>
    <cfRule type="expression" dxfId="1977" priority="17483">
      <formula>$Z4="Gráfico 8"</formula>
    </cfRule>
    <cfRule type="expression" dxfId="1976" priority="17484">
      <formula>$Z4="Gráfico 7"</formula>
    </cfRule>
    <cfRule type="expression" dxfId="1975" priority="17485">
      <formula>$Z4="Gráfico 6"</formula>
    </cfRule>
    <cfRule type="expression" dxfId="1974" priority="17486">
      <formula>$Z4="Gráfico 4"</formula>
    </cfRule>
    <cfRule type="expression" dxfId="1973" priority="17487">
      <formula>$Z4="Gráfico 3"</formula>
    </cfRule>
    <cfRule type="expression" dxfId="1972" priority="17488">
      <formula>$Z4="Gráfico 2"</formula>
    </cfRule>
    <cfRule type="expression" dxfId="1971" priority="17489">
      <formula>$Z4="Gráfico 1"</formula>
    </cfRule>
    <cfRule type="expression" dxfId="1970" priority="17490">
      <formula>$Z4="Gráfico 5"</formula>
    </cfRule>
  </conditionalFormatting>
  <conditionalFormatting sqref="S4:T4 S5:S13 T5:T28">
    <cfRule type="expression" dxfId="1969" priority="17380">
      <formula>$Z4="Reporte 2"</formula>
    </cfRule>
    <cfRule type="expression" dxfId="1968" priority="17381">
      <formula>$Z4="Reporte 1"</formula>
    </cfRule>
    <cfRule type="expression" dxfId="1967" priority="17382">
      <formula>$Z4="Informe 10"</formula>
    </cfRule>
    <cfRule type="expression" dxfId="1966" priority="17383">
      <formula>$Z4="Informe 9"</formula>
    </cfRule>
    <cfRule type="expression" dxfId="1965" priority="17384">
      <formula>$Z4="Informe 8"</formula>
    </cfRule>
    <cfRule type="expression" dxfId="1964" priority="17385">
      <formula>$Z4="Informe 7"</formula>
    </cfRule>
    <cfRule type="expression" dxfId="1963" priority="17386">
      <formula>$Z4="Informe 6"</formula>
    </cfRule>
    <cfRule type="expression" dxfId="1962" priority="17387">
      <formula>$Z4="Informe 5"</formula>
    </cfRule>
    <cfRule type="expression" dxfId="1961" priority="17388">
      <formula>$Z4="Informe 4"</formula>
    </cfRule>
    <cfRule type="expression" dxfId="1960" priority="17389">
      <formula>$Z4="Informe 3"</formula>
    </cfRule>
    <cfRule type="expression" dxfId="1959" priority="17390">
      <formula>$Z4="Informe 2"</formula>
    </cfRule>
    <cfRule type="expression" dxfId="1958" priority="17391">
      <formula>$Z4="Informe 1"</formula>
    </cfRule>
    <cfRule type="expression" dxfId="1957" priority="17392">
      <formula>$Z4="Gráfico 10"</formula>
    </cfRule>
    <cfRule type="expression" dxfId="1956" priority="17393">
      <formula>$Z4="Gráfico 25"</formula>
    </cfRule>
    <cfRule type="expression" dxfId="1955" priority="17394">
      <formula>$Z4="Gráfico 24"</formula>
    </cfRule>
    <cfRule type="expression" dxfId="1954" priority="17395">
      <formula>$Z4="Gráfico 23"</formula>
    </cfRule>
    <cfRule type="expression" dxfId="1953" priority="17396">
      <formula>$Z4="Gráfico 22"</formula>
    </cfRule>
    <cfRule type="expression" dxfId="1952" priority="17397">
      <formula>$Z4="Gráfico 21"</formula>
    </cfRule>
    <cfRule type="expression" dxfId="1951" priority="17398">
      <formula>$Z4="Gráfico 20"</formula>
    </cfRule>
    <cfRule type="expression" dxfId="1950" priority="17399">
      <formula>$Z4="Gráfico 18"</formula>
    </cfRule>
    <cfRule type="expression" dxfId="1949" priority="17400">
      <formula>$Z4="Gráfico 19"</formula>
    </cfRule>
    <cfRule type="expression" dxfId="1948" priority="17401">
      <formula>$Z4="Gráfico 17"</formula>
    </cfRule>
    <cfRule type="expression" dxfId="1947" priority="17402">
      <formula>$Z4="Gráfico 16"</formula>
    </cfRule>
    <cfRule type="expression" dxfId="1946" priority="17403">
      <formula>$Z4="Gráfico 15"</formula>
    </cfRule>
    <cfRule type="expression" dxfId="1945" priority="17404">
      <formula>$Z4="Gráfico 14"</formula>
    </cfRule>
    <cfRule type="expression" dxfId="1944" priority="17405">
      <formula>$Z4="Gráfico 12"</formula>
    </cfRule>
    <cfRule type="expression" dxfId="1943" priority="17406">
      <formula>$Z4="Gráfico 13"</formula>
    </cfRule>
    <cfRule type="expression" dxfId="1942" priority="17407">
      <formula>$Z4="Gráfico 11"</formula>
    </cfRule>
    <cfRule type="expression" dxfId="1941" priority="17408">
      <formula>$Z4="Gráfico 9"</formula>
    </cfRule>
    <cfRule type="expression" dxfId="1940" priority="17409">
      <formula>$Z4="Gráfico 8"</formula>
    </cfRule>
    <cfRule type="expression" dxfId="1939" priority="17410">
      <formula>$Z4="Gráfico 7"</formula>
    </cfRule>
    <cfRule type="expression" dxfId="1938" priority="17411">
      <formula>$Z4="Gráfico 6"</formula>
    </cfRule>
    <cfRule type="expression" dxfId="1937" priority="17412">
      <formula>$Z4="Gráfico 4"</formula>
    </cfRule>
    <cfRule type="expression" dxfId="1936" priority="17413">
      <formula>$Z4="Gráfico 3"</formula>
    </cfRule>
    <cfRule type="expression" dxfId="1935" priority="17414">
      <formula>$Z4="Gráfico 2"</formula>
    </cfRule>
    <cfRule type="expression" dxfId="1934" priority="17415">
      <formula>$Z4="Gráfico 1"</formula>
    </cfRule>
    <cfRule type="expression" dxfId="1933" priority="17416">
      <formula>$Z4="Gráfico 5"</formula>
    </cfRule>
  </conditionalFormatting>
  <conditionalFormatting sqref="Z4:Z59">
    <cfRule type="expression" dxfId="1932" priority="6243">
      <formula>$Z4="Reporte 2"</formula>
    </cfRule>
    <cfRule type="expression" dxfId="1931" priority="6244">
      <formula>$Z4="Reporte 1"</formula>
    </cfRule>
    <cfRule type="expression" dxfId="1930" priority="6245">
      <formula>$Z4="Informe 10"</formula>
    </cfRule>
    <cfRule type="expression" dxfId="1929" priority="6246">
      <formula>$Z4="Informe 9"</formula>
    </cfRule>
    <cfRule type="expression" dxfId="1928" priority="6247">
      <formula>$Z4="Informe 8"</formula>
    </cfRule>
    <cfRule type="expression" dxfId="1927" priority="6248">
      <formula>$Z4="Informe 7"</formula>
    </cfRule>
    <cfRule type="expression" dxfId="1926" priority="6249">
      <formula>$Z4="Informe 6"</formula>
    </cfRule>
    <cfRule type="expression" dxfId="1925" priority="6250">
      <formula>$Z4="Informe 5"</formula>
    </cfRule>
    <cfRule type="expression" dxfId="1924" priority="6251">
      <formula>$Z4="Informe 4"</formula>
    </cfRule>
    <cfRule type="expression" dxfId="1923" priority="6252">
      <formula>$Z4="Informe 3"</formula>
    </cfRule>
    <cfRule type="expression" dxfId="1922" priority="6253">
      <formula>$Z4="Informe 2"</formula>
    </cfRule>
    <cfRule type="expression" dxfId="1921" priority="6254">
      <formula>$Z4="Informe 1"</formula>
    </cfRule>
    <cfRule type="expression" dxfId="1920" priority="6255">
      <formula>$Z4="Gráfico 10"</formula>
    </cfRule>
    <cfRule type="expression" dxfId="1919" priority="6256">
      <formula>$Z4="Gráfico 25"</formula>
    </cfRule>
    <cfRule type="expression" dxfId="1918" priority="6257">
      <formula>$Z4="Gráfico 24"</formula>
    </cfRule>
    <cfRule type="expression" dxfId="1917" priority="6258">
      <formula>$Z4="Gráfico 23"</formula>
    </cfRule>
    <cfRule type="expression" dxfId="1916" priority="6259">
      <formula>$Z4="Gráfico 22"</formula>
    </cfRule>
    <cfRule type="expression" dxfId="1915" priority="6260">
      <formula>$Z4="Gráfico 21"</formula>
    </cfRule>
    <cfRule type="expression" dxfId="1914" priority="6261">
      <formula>$Z4="Gráfico 20"</formula>
    </cfRule>
    <cfRule type="expression" dxfId="1913" priority="6262">
      <formula>$Z4="Gráfico 18"</formula>
    </cfRule>
    <cfRule type="expression" dxfId="1912" priority="6263">
      <formula>$Z4="Gráfico 19"</formula>
    </cfRule>
    <cfRule type="expression" dxfId="1911" priority="6264">
      <formula>$Z4="Gráfico 17"</formula>
    </cfRule>
    <cfRule type="expression" dxfId="1910" priority="6265">
      <formula>$Z4="Gráfico 16"</formula>
    </cfRule>
    <cfRule type="expression" dxfId="1909" priority="6266">
      <formula>$Z4="Gráfico 15"</formula>
    </cfRule>
    <cfRule type="expression" dxfId="1908" priority="6267">
      <formula>$Z4="Gráfico 14"</formula>
    </cfRule>
    <cfRule type="expression" dxfId="1907" priority="6268">
      <formula>$Z4="Gráfico 12"</formula>
    </cfRule>
    <cfRule type="expression" dxfId="1906" priority="6269">
      <formula>$Z4="Gráfico 13"</formula>
    </cfRule>
    <cfRule type="expression" dxfId="1905" priority="6270">
      <formula>$Z4="Gráfico 11"</formula>
    </cfRule>
    <cfRule type="expression" dxfId="1904" priority="6271">
      <formula>$Z4="Gráfico 9"</formula>
    </cfRule>
    <cfRule type="expression" dxfId="1903" priority="6272">
      <formula>$Z4="Gráfico 8"</formula>
    </cfRule>
    <cfRule type="expression" dxfId="1902" priority="6273">
      <formula>$Z4="Gráfico 7"</formula>
    </cfRule>
    <cfRule type="expression" dxfId="1901" priority="6274">
      <formula>$Z4="Gráfico 6"</formula>
    </cfRule>
    <cfRule type="expression" dxfId="1900" priority="6275">
      <formula>$Z4="Gráfico 4"</formula>
    </cfRule>
    <cfRule type="expression" dxfId="1899" priority="6276">
      <formula>$Z4="Gráfico 3"</formula>
    </cfRule>
    <cfRule type="expression" dxfId="1898" priority="6277">
      <formula>$Z4="Gráfico 2"</formula>
    </cfRule>
    <cfRule type="expression" dxfId="1897" priority="6278">
      <formula>$Z4="Gráfico 1"</formula>
    </cfRule>
    <cfRule type="expression" dxfId="1896" priority="6279">
      <formula>$Z4="Gráfico 5"</formula>
    </cfRule>
  </conditionalFormatting>
  <conditionalFormatting sqref="AL4">
    <cfRule type="expression" dxfId="1895" priority="2876">
      <formula>$Z4="Reporte 2"</formula>
    </cfRule>
    <cfRule type="expression" dxfId="1894" priority="2877">
      <formula>$Z4="Reporte 1"</formula>
    </cfRule>
    <cfRule type="expression" dxfId="1893" priority="2878">
      <formula>$Z4="Informe 10"</formula>
    </cfRule>
    <cfRule type="expression" dxfId="1892" priority="2879">
      <formula>$Z4="Informe 9"</formula>
    </cfRule>
    <cfRule type="expression" dxfId="1891" priority="2880">
      <formula>$Z4="Informe 8"</formula>
    </cfRule>
    <cfRule type="expression" dxfId="1890" priority="2881">
      <formula>$Z4="Informe 7"</formula>
    </cfRule>
    <cfRule type="expression" dxfId="1889" priority="2882">
      <formula>$Z4="Informe 6"</formula>
    </cfRule>
    <cfRule type="expression" dxfId="1888" priority="2883">
      <formula>$Z4="Informe 5"</formula>
    </cfRule>
    <cfRule type="expression" dxfId="1887" priority="2884">
      <formula>$Z4="Informe 4"</formula>
    </cfRule>
    <cfRule type="expression" dxfId="1886" priority="2885">
      <formula>$Z4="Informe 3"</formula>
    </cfRule>
    <cfRule type="expression" dxfId="1885" priority="2886">
      <formula>$Z4="Informe 2"</formula>
    </cfRule>
    <cfRule type="expression" dxfId="1884" priority="2887">
      <formula>$Z4="Informe 1"</formula>
    </cfRule>
    <cfRule type="expression" dxfId="1883" priority="2888">
      <formula>$Z4="Gráfico 10"</formula>
    </cfRule>
    <cfRule type="expression" dxfId="1882" priority="2889">
      <formula>$Z4="Gráfico 25"</formula>
    </cfRule>
    <cfRule type="expression" dxfId="1881" priority="2890">
      <formula>$Z4="Gráfico 24"</formula>
    </cfRule>
    <cfRule type="expression" dxfId="1880" priority="2891">
      <formula>$Z4="Gráfico 23"</formula>
    </cfRule>
    <cfRule type="expression" dxfId="1879" priority="2892">
      <formula>$Z4="Gráfico 22"</formula>
    </cfRule>
    <cfRule type="expression" dxfId="1878" priority="2893">
      <formula>$Z4="Gráfico 21"</formula>
    </cfRule>
    <cfRule type="expression" dxfId="1877" priority="2894">
      <formula>$Z4="Gráfico 20"</formula>
    </cfRule>
    <cfRule type="expression" dxfId="1876" priority="2895">
      <formula>$Z4="Gráfico 18"</formula>
    </cfRule>
    <cfRule type="expression" dxfId="1875" priority="2896">
      <formula>$Z4="Gráfico 19"</formula>
    </cfRule>
    <cfRule type="expression" dxfId="1874" priority="2897">
      <formula>$Z4="Gráfico 17"</formula>
    </cfRule>
    <cfRule type="expression" dxfId="1873" priority="2898">
      <formula>$Z4="Gráfico 16"</formula>
    </cfRule>
    <cfRule type="expression" dxfId="1872" priority="2899">
      <formula>$Z4="Gráfico 15"</formula>
    </cfRule>
    <cfRule type="expression" dxfId="1871" priority="2900">
      <formula>$Z4="Gráfico 14"</formula>
    </cfRule>
    <cfRule type="expression" dxfId="1870" priority="2901">
      <formula>$Z4="Gráfico 12"</formula>
    </cfRule>
    <cfRule type="expression" dxfId="1869" priority="2902">
      <formula>$Z4="Gráfico 13"</formula>
    </cfRule>
    <cfRule type="expression" dxfId="1868" priority="2903">
      <formula>$Z4="Gráfico 11"</formula>
    </cfRule>
    <cfRule type="expression" dxfId="1867" priority="2904">
      <formula>$Z4="Gráfico 9"</formula>
    </cfRule>
    <cfRule type="expression" dxfId="1866" priority="2905">
      <formula>$Z4="Gráfico 8"</formula>
    </cfRule>
    <cfRule type="expression" dxfId="1865" priority="2906">
      <formula>$Z4="Gráfico 7"</formula>
    </cfRule>
    <cfRule type="expression" dxfId="1864" priority="2907">
      <formula>$Z4="Gráfico 6"</formula>
    </cfRule>
    <cfRule type="expression" dxfId="1863" priority="2908">
      <formula>$Z4="Gráfico 4"</formula>
    </cfRule>
    <cfRule type="expression" dxfId="1862" priority="2909">
      <formula>$Z4="Gráfico 3"</formula>
    </cfRule>
    <cfRule type="expression" dxfId="1861" priority="2910">
      <formula>$Z4="Gráfico 2"</formula>
    </cfRule>
    <cfRule type="expression" dxfId="1860" priority="2911">
      <formula>$Z4="Gráfico 1"</formula>
    </cfRule>
    <cfRule type="expression" dxfId="1859" priority="2912">
      <formula>$Z4="Gráfico 5"</formula>
    </cfRule>
  </conditionalFormatting>
  <conditionalFormatting sqref="W12 Y12 P12:Q12">
    <cfRule type="expression" dxfId="1858" priority="2837">
      <formula>$Z12="Reporte 2"</formula>
    </cfRule>
    <cfRule type="expression" dxfId="1857" priority="2838">
      <formula>$Z12="Reporte 1"</formula>
    </cfRule>
    <cfRule type="expression" dxfId="1856" priority="2839">
      <formula>$Z12="Informe 10"</formula>
    </cfRule>
    <cfRule type="expression" dxfId="1855" priority="2840">
      <formula>$Z12="Informe 9"</formula>
    </cfRule>
    <cfRule type="expression" dxfId="1854" priority="2841">
      <formula>$Z12="Informe 8"</formula>
    </cfRule>
    <cfRule type="expression" dxfId="1853" priority="2842">
      <formula>$Z12="Informe 7"</formula>
    </cfRule>
    <cfRule type="expression" dxfId="1852" priority="2843">
      <formula>$Z12="Informe 6"</formula>
    </cfRule>
    <cfRule type="expression" dxfId="1851" priority="2844">
      <formula>$Z12="Informe 5"</formula>
    </cfRule>
    <cfRule type="expression" dxfId="1850" priority="2845">
      <formula>$Z12="Informe 4"</formula>
    </cfRule>
    <cfRule type="expression" dxfId="1849" priority="2846">
      <formula>$Z12="Informe 3"</formula>
    </cfRule>
    <cfRule type="expression" dxfId="1848" priority="2847">
      <formula>$Z12="Informe 2"</formula>
    </cfRule>
    <cfRule type="expression" dxfId="1847" priority="2848">
      <formula>$Z12="Informe 1"</formula>
    </cfRule>
    <cfRule type="expression" dxfId="1846" priority="2849">
      <formula>$Z12="Gráfico 10"</formula>
    </cfRule>
    <cfRule type="expression" dxfId="1845" priority="2850">
      <formula>$Z12="Gráfico 25"</formula>
    </cfRule>
    <cfRule type="expression" dxfId="1844" priority="2851">
      <formula>$Z12="Gráfico 24"</formula>
    </cfRule>
    <cfRule type="expression" dxfId="1843" priority="2852">
      <formula>$Z12="Gráfico 23"</formula>
    </cfRule>
    <cfRule type="expression" dxfId="1842" priority="2853">
      <formula>$Z12="Gráfico 22"</formula>
    </cfRule>
    <cfRule type="expression" dxfId="1841" priority="2854">
      <formula>$Z12="Gráfico 21"</formula>
    </cfRule>
    <cfRule type="expression" dxfId="1840" priority="2855">
      <formula>$Z12="Gráfico 20"</formula>
    </cfRule>
    <cfRule type="expression" dxfId="1839" priority="2856">
      <formula>$Z12="Gráfico 18"</formula>
    </cfRule>
    <cfRule type="expression" dxfId="1838" priority="2857">
      <formula>$Z12="Gráfico 19"</formula>
    </cfRule>
    <cfRule type="expression" dxfId="1837" priority="2858">
      <formula>$Z12="Gráfico 17"</formula>
    </cfRule>
    <cfRule type="expression" dxfId="1836" priority="2859">
      <formula>$Z12="Gráfico 16"</formula>
    </cfRule>
    <cfRule type="expression" dxfId="1835" priority="2860">
      <formula>$Z12="Gráfico 15"</formula>
    </cfRule>
    <cfRule type="expression" dxfId="1834" priority="2861">
      <formula>$Z12="Gráfico 14"</formula>
    </cfRule>
    <cfRule type="expression" dxfId="1833" priority="2862">
      <formula>$Z12="Gráfico 12"</formula>
    </cfRule>
    <cfRule type="expression" dxfId="1832" priority="2863">
      <formula>$Z12="Gráfico 13"</formula>
    </cfRule>
    <cfRule type="expression" dxfId="1831" priority="2864">
      <formula>$Z12="Gráfico 11"</formula>
    </cfRule>
    <cfRule type="expression" dxfId="1830" priority="2865">
      <formula>$Z12="Gráfico 9"</formula>
    </cfRule>
    <cfRule type="expression" dxfId="1829" priority="2866">
      <formula>$Z12="Gráfico 8"</formula>
    </cfRule>
    <cfRule type="expression" dxfId="1828" priority="2867">
      <formula>$Z12="Gráfico 7"</formula>
    </cfRule>
    <cfRule type="expression" dxfId="1827" priority="2868">
      <formula>$Z12="Gráfico 6"</formula>
    </cfRule>
    <cfRule type="expression" dxfId="1826" priority="2869">
      <formula>$Z12="Gráfico 4"</formula>
    </cfRule>
    <cfRule type="expression" dxfId="1825" priority="2870">
      <formula>$Z12="Gráfico 3"</formula>
    </cfRule>
    <cfRule type="expression" dxfId="1824" priority="2871">
      <formula>$Z12="Gráfico 2"</formula>
    </cfRule>
    <cfRule type="expression" dxfId="1823" priority="2872">
      <formula>$Z12="Gráfico 1"</formula>
    </cfRule>
    <cfRule type="expression" dxfId="1822" priority="2873">
      <formula>$Z12="Gráfico 5"</formula>
    </cfRule>
  </conditionalFormatting>
  <conditionalFormatting sqref="W13 Y13 P13:Q13">
    <cfRule type="expression" dxfId="1821" priority="2724">
      <formula>$Z13="Reporte 2"</formula>
    </cfRule>
    <cfRule type="expression" dxfId="1820" priority="2725">
      <formula>$Z13="Reporte 1"</formula>
    </cfRule>
    <cfRule type="expression" dxfId="1819" priority="2726">
      <formula>$Z13="Informe 10"</formula>
    </cfRule>
    <cfRule type="expression" dxfId="1818" priority="2727">
      <formula>$Z13="Informe 9"</formula>
    </cfRule>
    <cfRule type="expression" dxfId="1817" priority="2728">
      <formula>$Z13="Informe 8"</formula>
    </cfRule>
    <cfRule type="expression" dxfId="1816" priority="2729">
      <formula>$Z13="Informe 7"</formula>
    </cfRule>
    <cfRule type="expression" dxfId="1815" priority="2730">
      <formula>$Z13="Informe 6"</formula>
    </cfRule>
    <cfRule type="expression" dxfId="1814" priority="2731">
      <formula>$Z13="Informe 5"</formula>
    </cfRule>
    <cfRule type="expression" dxfId="1813" priority="2732">
      <formula>$Z13="Informe 4"</formula>
    </cfRule>
    <cfRule type="expression" dxfId="1812" priority="2733">
      <formula>$Z13="Informe 3"</formula>
    </cfRule>
    <cfRule type="expression" dxfId="1811" priority="2734">
      <formula>$Z13="Informe 2"</formula>
    </cfRule>
    <cfRule type="expression" dxfId="1810" priority="2735">
      <formula>$Z13="Informe 1"</formula>
    </cfRule>
    <cfRule type="expression" dxfId="1809" priority="2736">
      <formula>$Z13="Gráfico 10"</formula>
    </cfRule>
    <cfRule type="expression" dxfId="1808" priority="2737">
      <formula>$Z13="Gráfico 25"</formula>
    </cfRule>
    <cfRule type="expression" dxfId="1807" priority="2738">
      <formula>$Z13="Gráfico 24"</formula>
    </cfRule>
    <cfRule type="expression" dxfId="1806" priority="2739">
      <formula>$Z13="Gráfico 23"</formula>
    </cfRule>
    <cfRule type="expression" dxfId="1805" priority="2740">
      <formula>$Z13="Gráfico 22"</formula>
    </cfRule>
    <cfRule type="expression" dxfId="1804" priority="2741">
      <formula>$Z13="Gráfico 21"</formula>
    </cfRule>
    <cfRule type="expression" dxfId="1803" priority="2742">
      <formula>$Z13="Gráfico 20"</formula>
    </cfRule>
    <cfRule type="expression" dxfId="1802" priority="2743">
      <formula>$Z13="Gráfico 18"</formula>
    </cfRule>
    <cfRule type="expression" dxfId="1801" priority="2744">
      <formula>$Z13="Gráfico 19"</formula>
    </cfRule>
    <cfRule type="expression" dxfId="1800" priority="2745">
      <formula>$Z13="Gráfico 17"</formula>
    </cfRule>
    <cfRule type="expression" dxfId="1799" priority="2746">
      <formula>$Z13="Gráfico 16"</formula>
    </cfRule>
    <cfRule type="expression" dxfId="1798" priority="2747">
      <formula>$Z13="Gráfico 15"</formula>
    </cfRule>
    <cfRule type="expression" dxfId="1797" priority="2748">
      <formula>$Z13="Gráfico 14"</formula>
    </cfRule>
    <cfRule type="expression" dxfId="1796" priority="2749">
      <formula>$Z13="Gráfico 12"</formula>
    </cfRule>
    <cfRule type="expression" dxfId="1795" priority="2750">
      <formula>$Z13="Gráfico 13"</formula>
    </cfRule>
    <cfRule type="expression" dxfId="1794" priority="2751">
      <formula>$Z13="Gráfico 11"</formula>
    </cfRule>
    <cfRule type="expression" dxfId="1793" priority="2752">
      <formula>$Z13="Gráfico 9"</formula>
    </cfRule>
    <cfRule type="expression" dxfId="1792" priority="2753">
      <formula>$Z13="Gráfico 8"</formula>
    </cfRule>
    <cfRule type="expression" dxfId="1791" priority="2754">
      <formula>$Z13="Gráfico 7"</formula>
    </cfRule>
    <cfRule type="expression" dxfId="1790" priority="2755">
      <formula>$Z13="Gráfico 6"</formula>
    </cfRule>
    <cfRule type="expression" dxfId="1789" priority="2756">
      <formula>$Z13="Gráfico 4"</formula>
    </cfRule>
    <cfRule type="expression" dxfId="1788" priority="2757">
      <formula>$Z13="Gráfico 3"</formula>
    </cfRule>
    <cfRule type="expression" dxfId="1787" priority="2758">
      <formula>$Z13="Gráfico 2"</formula>
    </cfRule>
    <cfRule type="expression" dxfId="1786" priority="2759">
      <formula>$Z13="Gráfico 1"</formula>
    </cfRule>
    <cfRule type="expression" dxfId="1785" priority="2760">
      <formula>$Z13="Gráfico 5"</formula>
    </cfRule>
  </conditionalFormatting>
  <conditionalFormatting sqref="P14:P28">
    <cfRule type="expression" dxfId="1784" priority="2574">
      <formula>$Z14="Reporte 2"</formula>
    </cfRule>
    <cfRule type="expression" dxfId="1783" priority="2575">
      <formula>$Z14="Reporte 1"</formula>
    </cfRule>
    <cfRule type="expression" dxfId="1782" priority="2576">
      <formula>$Z14="Informe 10"</formula>
    </cfRule>
    <cfRule type="expression" dxfId="1781" priority="2577">
      <formula>$Z14="Informe 9"</formula>
    </cfRule>
    <cfRule type="expression" dxfId="1780" priority="2578">
      <formula>$Z14="Informe 8"</formula>
    </cfRule>
    <cfRule type="expression" dxfId="1779" priority="2579">
      <formula>$Z14="Informe 7"</formula>
    </cfRule>
    <cfRule type="expression" dxfId="1778" priority="2580">
      <formula>$Z14="Informe 6"</formula>
    </cfRule>
    <cfRule type="expression" dxfId="1777" priority="2581">
      <formula>$Z14="Informe 5"</formula>
    </cfRule>
    <cfRule type="expression" dxfId="1776" priority="2582">
      <formula>$Z14="Informe 4"</formula>
    </cfRule>
    <cfRule type="expression" dxfId="1775" priority="2583">
      <formula>$Z14="Informe 3"</formula>
    </cfRule>
    <cfRule type="expression" dxfId="1774" priority="2584">
      <formula>$Z14="Informe 2"</formula>
    </cfRule>
    <cfRule type="expression" dxfId="1773" priority="2585">
      <formula>$Z14="Informe 1"</formula>
    </cfRule>
    <cfRule type="expression" dxfId="1772" priority="2586">
      <formula>$Z14="Gráfico 10"</formula>
    </cfRule>
    <cfRule type="expression" dxfId="1771" priority="2587">
      <formula>$Z14="Gráfico 25"</formula>
    </cfRule>
    <cfRule type="expression" dxfId="1770" priority="2588">
      <formula>$Z14="Gráfico 24"</formula>
    </cfRule>
    <cfRule type="expression" dxfId="1769" priority="2589">
      <formula>$Z14="Gráfico 23"</formula>
    </cfRule>
    <cfRule type="expression" dxfId="1768" priority="2590">
      <formula>$Z14="Gráfico 22"</formula>
    </cfRule>
    <cfRule type="expression" dxfId="1767" priority="2591">
      <formula>$Z14="Gráfico 21"</formula>
    </cfRule>
    <cfRule type="expression" dxfId="1766" priority="2592">
      <formula>$Z14="Gráfico 20"</formula>
    </cfRule>
    <cfRule type="expression" dxfId="1765" priority="2593">
      <formula>$Z14="Gráfico 18"</formula>
    </cfRule>
    <cfRule type="expression" dxfId="1764" priority="2594">
      <formula>$Z14="Gráfico 19"</formula>
    </cfRule>
    <cfRule type="expression" dxfId="1763" priority="2595">
      <formula>$Z14="Gráfico 17"</formula>
    </cfRule>
    <cfRule type="expression" dxfId="1762" priority="2596">
      <formula>$Z14="Gráfico 16"</formula>
    </cfRule>
    <cfRule type="expression" dxfId="1761" priority="2597">
      <formula>$Z14="Gráfico 15"</formula>
    </cfRule>
    <cfRule type="expression" dxfId="1760" priority="2598">
      <formula>$Z14="Gráfico 14"</formula>
    </cfRule>
    <cfRule type="expression" dxfId="1759" priority="2599">
      <formula>$Z14="Gráfico 12"</formula>
    </cfRule>
    <cfRule type="expression" dxfId="1758" priority="2600">
      <formula>$Z14="Gráfico 13"</formula>
    </cfRule>
    <cfRule type="expression" dxfId="1757" priority="2601">
      <formula>$Z14="Gráfico 11"</formula>
    </cfRule>
    <cfRule type="expression" dxfId="1756" priority="2602">
      <formula>$Z14="Gráfico 9"</formula>
    </cfRule>
    <cfRule type="expression" dxfId="1755" priority="2603">
      <formula>$Z14="Gráfico 8"</formula>
    </cfRule>
    <cfRule type="expression" dxfId="1754" priority="2604">
      <formula>$Z14="Gráfico 7"</formula>
    </cfRule>
    <cfRule type="expression" dxfId="1753" priority="2605">
      <formula>$Z14="Gráfico 6"</formula>
    </cfRule>
    <cfRule type="expression" dxfId="1752" priority="2606">
      <formula>$Z14="Gráfico 4"</formula>
    </cfRule>
    <cfRule type="expression" dxfId="1751" priority="2607">
      <formula>$Z14="Gráfico 3"</formula>
    </cfRule>
    <cfRule type="expression" dxfId="1750" priority="2608">
      <formula>$Z14="Gráfico 2"</formula>
    </cfRule>
    <cfRule type="expression" dxfId="1749" priority="2609">
      <formula>$Z14="Gráfico 1"</formula>
    </cfRule>
    <cfRule type="expression" dxfId="1748" priority="2610">
      <formula>$Z14="Gráfico 5"</formula>
    </cfRule>
  </conditionalFormatting>
  <conditionalFormatting sqref="Y24">
    <cfRule type="expression" dxfId="1747" priority="1908">
      <formula>$Z24="Reporte 2"</formula>
    </cfRule>
    <cfRule type="expression" dxfId="1746" priority="1909">
      <formula>$Z24="Reporte 1"</formula>
    </cfRule>
    <cfRule type="expression" dxfId="1745" priority="1910">
      <formula>$Z24="Informe 10"</formula>
    </cfRule>
    <cfRule type="expression" dxfId="1744" priority="1911">
      <formula>$Z24="Informe 9"</formula>
    </cfRule>
    <cfRule type="expression" dxfId="1743" priority="1912">
      <formula>$Z24="Informe 8"</formula>
    </cfRule>
    <cfRule type="expression" dxfId="1742" priority="1913">
      <formula>$Z24="Informe 7"</formula>
    </cfRule>
    <cfRule type="expression" dxfId="1741" priority="1914">
      <formula>$Z24="Informe 6"</formula>
    </cfRule>
    <cfRule type="expression" dxfId="1740" priority="1915">
      <formula>$Z24="Informe 5"</formula>
    </cfRule>
    <cfRule type="expression" dxfId="1739" priority="1916">
      <formula>$Z24="Informe 4"</formula>
    </cfRule>
    <cfRule type="expression" dxfId="1738" priority="1917">
      <formula>$Z24="Informe 3"</formula>
    </cfRule>
    <cfRule type="expression" dxfId="1737" priority="1918">
      <formula>$Z24="Informe 2"</formula>
    </cfRule>
    <cfRule type="expression" dxfId="1736" priority="1919">
      <formula>$Z24="Informe 1"</formula>
    </cfRule>
    <cfRule type="expression" dxfId="1735" priority="1920">
      <formula>$Z24="Gráfico 10"</formula>
    </cfRule>
    <cfRule type="expression" dxfId="1734" priority="1921">
      <formula>$Z24="Gráfico 25"</formula>
    </cfRule>
    <cfRule type="expression" dxfId="1733" priority="1922">
      <formula>$Z24="Gráfico 24"</formula>
    </cfRule>
    <cfRule type="expression" dxfId="1732" priority="1923">
      <formula>$Z24="Gráfico 23"</formula>
    </cfRule>
    <cfRule type="expression" dxfId="1731" priority="1924">
      <formula>$Z24="Gráfico 22"</formula>
    </cfRule>
    <cfRule type="expression" dxfId="1730" priority="1925">
      <formula>$Z24="Gráfico 21"</formula>
    </cfRule>
    <cfRule type="expression" dxfId="1729" priority="1926">
      <formula>$Z24="Gráfico 20"</formula>
    </cfRule>
    <cfRule type="expression" dxfId="1728" priority="1927">
      <formula>$Z24="Gráfico 18"</formula>
    </cfRule>
    <cfRule type="expression" dxfId="1727" priority="1928">
      <formula>$Z24="Gráfico 19"</formula>
    </cfRule>
    <cfRule type="expression" dxfId="1726" priority="1929">
      <formula>$Z24="Gráfico 17"</formula>
    </cfRule>
    <cfRule type="expression" dxfId="1725" priority="1930">
      <formula>$Z24="Gráfico 16"</formula>
    </cfRule>
    <cfRule type="expression" dxfId="1724" priority="1931">
      <formula>$Z24="Gráfico 15"</formula>
    </cfRule>
    <cfRule type="expression" dxfId="1723" priority="1932">
      <formula>$Z24="Gráfico 14"</formula>
    </cfRule>
    <cfRule type="expression" dxfId="1722" priority="1933">
      <formula>$Z24="Gráfico 12"</formula>
    </cfRule>
    <cfRule type="expression" dxfId="1721" priority="1934">
      <formula>$Z24="Gráfico 13"</formula>
    </cfRule>
    <cfRule type="expression" dxfId="1720" priority="1935">
      <formula>$Z24="Gráfico 11"</formula>
    </cfRule>
    <cfRule type="expression" dxfId="1719" priority="1936">
      <formula>$Z24="Gráfico 9"</formula>
    </cfRule>
    <cfRule type="expression" dxfId="1718" priority="1937">
      <formula>$Z24="Gráfico 8"</formula>
    </cfRule>
    <cfRule type="expression" dxfId="1717" priority="1938">
      <formula>$Z24="Gráfico 7"</formula>
    </cfRule>
    <cfRule type="expression" dxfId="1716" priority="1939">
      <formula>$Z24="Gráfico 6"</formula>
    </cfRule>
    <cfRule type="expression" dxfId="1715" priority="1940">
      <formula>$Z24="Gráfico 4"</formula>
    </cfRule>
    <cfRule type="expression" dxfId="1714" priority="1941">
      <formula>$Z24="Gráfico 3"</formula>
    </cfRule>
    <cfRule type="expression" dxfId="1713" priority="1942">
      <formula>$Z24="Gráfico 2"</formula>
    </cfRule>
    <cfRule type="expression" dxfId="1712" priority="1943">
      <formula>$Z24="Gráfico 1"</formula>
    </cfRule>
    <cfRule type="expression" dxfId="1711" priority="1944">
      <formula>$Z24="Gráfico 5"</formula>
    </cfRule>
  </conditionalFormatting>
  <conditionalFormatting sqref="N4:N31">
    <cfRule type="expression" dxfId="1710" priority="1982">
      <formula>$Z4="Reporte 2"</formula>
    </cfRule>
    <cfRule type="expression" dxfId="1709" priority="1983">
      <formula>$Z4="Reporte 1"</formula>
    </cfRule>
    <cfRule type="expression" dxfId="1708" priority="1984">
      <formula>$Z4="Informe 10"</formula>
    </cfRule>
    <cfRule type="expression" dxfId="1707" priority="1985">
      <formula>$Z4="Informe 9"</formula>
    </cfRule>
    <cfRule type="expression" dxfId="1706" priority="1986">
      <formula>$Z4="Informe 8"</formula>
    </cfRule>
    <cfRule type="expression" dxfId="1705" priority="1987">
      <formula>$Z4="Informe 7"</formula>
    </cfRule>
    <cfRule type="expression" dxfId="1704" priority="1988">
      <formula>$Z4="Informe 6"</formula>
    </cfRule>
    <cfRule type="expression" dxfId="1703" priority="1989">
      <formula>$Z4="Informe 5"</formula>
    </cfRule>
    <cfRule type="expression" dxfId="1702" priority="1990">
      <formula>$Z4="Informe 4"</formula>
    </cfRule>
    <cfRule type="expression" dxfId="1701" priority="1991">
      <formula>$Z4="Informe 3"</formula>
    </cfRule>
    <cfRule type="expression" dxfId="1700" priority="1992">
      <formula>$Z4="Informe 2"</formula>
    </cfRule>
    <cfRule type="expression" dxfId="1699" priority="1993">
      <formula>$Z4="Informe 1"</formula>
    </cfRule>
    <cfRule type="expression" dxfId="1698" priority="1994">
      <formula>$Z4="Gráfico 10"</formula>
    </cfRule>
    <cfRule type="expression" dxfId="1697" priority="1995">
      <formula>$Z4="Gráfico 25"</formula>
    </cfRule>
    <cfRule type="expression" dxfId="1696" priority="1996">
      <formula>$Z4="Gráfico 24"</formula>
    </cfRule>
    <cfRule type="expression" dxfId="1695" priority="1997">
      <formula>$Z4="Gráfico 23"</formula>
    </cfRule>
    <cfRule type="expression" dxfId="1694" priority="1998">
      <formula>$Z4="Gráfico 22"</formula>
    </cfRule>
    <cfRule type="expression" dxfId="1693" priority="1999">
      <formula>$Z4="Gráfico 21"</formula>
    </cfRule>
    <cfRule type="expression" dxfId="1692" priority="2000">
      <formula>$Z4="Gráfico 20"</formula>
    </cfRule>
    <cfRule type="expression" dxfId="1691" priority="2001">
      <formula>$Z4="Gráfico 18"</formula>
    </cfRule>
    <cfRule type="expression" dxfId="1690" priority="2002">
      <formula>$Z4="Gráfico 19"</formula>
    </cfRule>
    <cfRule type="expression" dxfId="1689" priority="2003">
      <formula>$Z4="Gráfico 17"</formula>
    </cfRule>
    <cfRule type="expression" dxfId="1688" priority="2004">
      <formula>$Z4="Gráfico 16"</formula>
    </cfRule>
    <cfRule type="expression" dxfId="1687" priority="2005">
      <formula>$Z4="Gráfico 15"</formula>
    </cfRule>
    <cfRule type="expression" dxfId="1686" priority="2006">
      <formula>$Z4="Gráfico 14"</formula>
    </cfRule>
    <cfRule type="expression" dxfId="1685" priority="2007">
      <formula>$Z4="Gráfico 12"</formula>
    </cfRule>
    <cfRule type="expression" dxfId="1684" priority="2008">
      <formula>$Z4="Gráfico 13"</formula>
    </cfRule>
    <cfRule type="expression" dxfId="1683" priority="2009">
      <formula>$Z4="Gráfico 11"</formula>
    </cfRule>
    <cfRule type="expression" dxfId="1682" priority="2010">
      <formula>$Z4="Gráfico 9"</formula>
    </cfRule>
    <cfRule type="expression" dxfId="1681" priority="2011">
      <formula>$Z4="Gráfico 8"</formula>
    </cfRule>
    <cfRule type="expression" dxfId="1680" priority="2012">
      <formula>$Z4="Gráfico 7"</formula>
    </cfRule>
    <cfRule type="expression" dxfId="1679" priority="2013">
      <formula>$Z4="Gráfico 6"</formula>
    </cfRule>
    <cfRule type="expression" dxfId="1678" priority="2014">
      <formula>$Z4="Gráfico 4"</formula>
    </cfRule>
    <cfRule type="expression" dxfId="1677" priority="2015">
      <formula>$Z4="Gráfico 3"</formula>
    </cfRule>
    <cfRule type="expression" dxfId="1676" priority="2016">
      <formula>$Z4="Gráfico 2"</formula>
    </cfRule>
    <cfRule type="expression" dxfId="1675" priority="2017">
      <formula>$Z4="Gráfico 1"</formula>
    </cfRule>
    <cfRule type="expression" dxfId="1674" priority="2018">
      <formula>$Z4="Gráfico 5"</formula>
    </cfRule>
  </conditionalFormatting>
  <conditionalFormatting sqref="Y23">
    <cfRule type="expression" dxfId="1673" priority="1945">
      <formula>$Z23="Reporte 2"</formula>
    </cfRule>
    <cfRule type="expression" dxfId="1672" priority="1946">
      <formula>$Z23="Reporte 1"</formula>
    </cfRule>
    <cfRule type="expression" dxfId="1671" priority="1947">
      <formula>$Z23="Informe 10"</formula>
    </cfRule>
    <cfRule type="expression" dxfId="1670" priority="1948">
      <formula>$Z23="Informe 9"</formula>
    </cfRule>
    <cfRule type="expression" dxfId="1669" priority="1949">
      <formula>$Z23="Informe 8"</formula>
    </cfRule>
    <cfRule type="expression" dxfId="1668" priority="1950">
      <formula>$Z23="Informe 7"</formula>
    </cfRule>
    <cfRule type="expression" dxfId="1667" priority="1951">
      <formula>$Z23="Informe 6"</formula>
    </cfRule>
    <cfRule type="expression" dxfId="1666" priority="1952">
      <formula>$Z23="Informe 5"</formula>
    </cfRule>
    <cfRule type="expression" dxfId="1665" priority="1953">
      <formula>$Z23="Informe 4"</formula>
    </cfRule>
    <cfRule type="expression" dxfId="1664" priority="1954">
      <formula>$Z23="Informe 3"</formula>
    </cfRule>
    <cfRule type="expression" dxfId="1663" priority="1955">
      <formula>$Z23="Informe 2"</formula>
    </cfRule>
    <cfRule type="expression" dxfId="1662" priority="1956">
      <formula>$Z23="Informe 1"</formula>
    </cfRule>
    <cfRule type="expression" dxfId="1661" priority="1957">
      <formula>$Z23="Gráfico 10"</formula>
    </cfRule>
    <cfRule type="expression" dxfId="1660" priority="1958">
      <formula>$Z23="Gráfico 25"</formula>
    </cfRule>
    <cfRule type="expression" dxfId="1659" priority="1959">
      <formula>$Z23="Gráfico 24"</formula>
    </cfRule>
    <cfRule type="expression" dxfId="1658" priority="1960">
      <formula>$Z23="Gráfico 23"</formula>
    </cfRule>
    <cfRule type="expression" dxfId="1657" priority="1961">
      <formula>$Z23="Gráfico 22"</formula>
    </cfRule>
    <cfRule type="expression" dxfId="1656" priority="1962">
      <formula>$Z23="Gráfico 21"</formula>
    </cfRule>
    <cfRule type="expression" dxfId="1655" priority="1963">
      <formula>$Z23="Gráfico 20"</formula>
    </cfRule>
    <cfRule type="expression" dxfId="1654" priority="1964">
      <formula>$Z23="Gráfico 18"</formula>
    </cfRule>
    <cfRule type="expression" dxfId="1653" priority="1965">
      <formula>$Z23="Gráfico 19"</formula>
    </cfRule>
    <cfRule type="expression" dxfId="1652" priority="1966">
      <formula>$Z23="Gráfico 17"</formula>
    </cfRule>
    <cfRule type="expression" dxfId="1651" priority="1967">
      <formula>$Z23="Gráfico 16"</formula>
    </cfRule>
    <cfRule type="expression" dxfId="1650" priority="1968">
      <formula>$Z23="Gráfico 15"</formula>
    </cfRule>
    <cfRule type="expression" dxfId="1649" priority="1969">
      <formula>$Z23="Gráfico 14"</formula>
    </cfRule>
    <cfRule type="expression" dxfId="1648" priority="1970">
      <formula>$Z23="Gráfico 12"</formula>
    </cfRule>
    <cfRule type="expression" dxfId="1647" priority="1971">
      <formula>$Z23="Gráfico 13"</formula>
    </cfRule>
    <cfRule type="expression" dxfId="1646" priority="1972">
      <formula>$Z23="Gráfico 11"</formula>
    </cfRule>
    <cfRule type="expression" dxfId="1645" priority="1973">
      <formula>$Z23="Gráfico 9"</formula>
    </cfRule>
    <cfRule type="expression" dxfId="1644" priority="1974">
      <formula>$Z23="Gráfico 8"</formula>
    </cfRule>
    <cfRule type="expression" dxfId="1643" priority="1975">
      <formula>$Z23="Gráfico 7"</formula>
    </cfRule>
    <cfRule type="expression" dxfId="1642" priority="1976">
      <formula>$Z23="Gráfico 6"</formula>
    </cfRule>
    <cfRule type="expression" dxfId="1641" priority="1977">
      <formula>$Z23="Gráfico 4"</formula>
    </cfRule>
    <cfRule type="expression" dxfId="1640" priority="1978">
      <formula>$Z23="Gráfico 3"</formula>
    </cfRule>
    <cfRule type="expression" dxfId="1639" priority="1979">
      <formula>$Z23="Gráfico 2"</formula>
    </cfRule>
    <cfRule type="expression" dxfId="1638" priority="1980">
      <formula>$Z23="Gráfico 1"</formula>
    </cfRule>
    <cfRule type="expression" dxfId="1637" priority="1981">
      <formula>$Z23="Gráfico 5"</formula>
    </cfRule>
  </conditionalFormatting>
  <conditionalFormatting sqref="V29:W31 Y29:Y31 AL29:AL31 Q29:S31">
    <cfRule type="expression" dxfId="1636" priority="1871">
      <formula>$Z29="Reporte 2"</formula>
    </cfRule>
    <cfRule type="expression" dxfId="1635" priority="1872">
      <formula>$Z29="Reporte 1"</formula>
    </cfRule>
    <cfRule type="expression" dxfId="1634" priority="1873">
      <formula>$Z29="Informe 10"</formula>
    </cfRule>
    <cfRule type="expression" dxfId="1633" priority="1874">
      <formula>$Z29="Informe 9"</formula>
    </cfRule>
    <cfRule type="expression" dxfId="1632" priority="1875">
      <formula>$Z29="Informe 8"</formula>
    </cfRule>
    <cfRule type="expression" dxfId="1631" priority="1876">
      <formula>$Z29="Informe 7"</formula>
    </cfRule>
    <cfRule type="expression" dxfId="1630" priority="1877">
      <formula>$Z29="Informe 6"</formula>
    </cfRule>
    <cfRule type="expression" dxfId="1629" priority="1878">
      <formula>$Z29="Informe 5"</formula>
    </cfRule>
    <cfRule type="expression" dxfId="1628" priority="1879">
      <formula>$Z29="Informe 4"</formula>
    </cfRule>
    <cfRule type="expression" dxfId="1627" priority="1880">
      <formula>$Z29="Informe 3"</formula>
    </cfRule>
    <cfRule type="expression" dxfId="1626" priority="1881">
      <formula>$Z29="Informe 2"</formula>
    </cfRule>
    <cfRule type="expression" dxfId="1625" priority="1882">
      <formula>$Z29="Informe 1"</formula>
    </cfRule>
    <cfRule type="expression" dxfId="1624" priority="1883">
      <formula>$Z29="Gráfico 10"</formula>
    </cfRule>
    <cfRule type="expression" dxfId="1623" priority="1884">
      <formula>$Z29="Gráfico 25"</formula>
    </cfRule>
    <cfRule type="expression" dxfId="1622" priority="1885">
      <formula>$Z29="Gráfico 24"</formula>
    </cfRule>
    <cfRule type="expression" dxfId="1621" priority="1886">
      <formula>$Z29="Gráfico 23"</formula>
    </cfRule>
    <cfRule type="expression" dxfId="1620" priority="1887">
      <formula>$Z29="Gráfico 22"</formula>
    </cfRule>
    <cfRule type="expression" dxfId="1619" priority="1888">
      <formula>$Z29="Gráfico 21"</formula>
    </cfRule>
    <cfRule type="expression" dxfId="1618" priority="1889">
      <formula>$Z29="Gráfico 20"</formula>
    </cfRule>
    <cfRule type="expression" dxfId="1617" priority="1890">
      <formula>$Z29="Gráfico 18"</formula>
    </cfRule>
    <cfRule type="expression" dxfId="1616" priority="1891">
      <formula>$Z29="Gráfico 19"</formula>
    </cfRule>
    <cfRule type="expression" dxfId="1615" priority="1892">
      <formula>$Z29="Gráfico 17"</formula>
    </cfRule>
    <cfRule type="expression" dxfId="1614" priority="1893">
      <formula>$Z29="Gráfico 16"</formula>
    </cfRule>
    <cfRule type="expression" dxfId="1613" priority="1894">
      <formula>$Z29="Gráfico 15"</formula>
    </cfRule>
    <cfRule type="expression" dxfId="1612" priority="1895">
      <formula>$Z29="Gráfico 14"</formula>
    </cfRule>
    <cfRule type="expression" dxfId="1611" priority="1896">
      <formula>$Z29="Gráfico 12"</formula>
    </cfRule>
    <cfRule type="expression" dxfId="1610" priority="1897">
      <formula>$Z29="Gráfico 13"</formula>
    </cfRule>
    <cfRule type="expression" dxfId="1609" priority="1898">
      <formula>$Z29="Gráfico 11"</formula>
    </cfRule>
    <cfRule type="expression" dxfId="1608" priority="1899">
      <formula>$Z29="Gráfico 9"</formula>
    </cfRule>
    <cfRule type="expression" dxfId="1607" priority="1900">
      <formula>$Z29="Gráfico 8"</formula>
    </cfRule>
    <cfRule type="expression" dxfId="1606" priority="1901">
      <formula>$Z29="Gráfico 7"</formula>
    </cfRule>
    <cfRule type="expression" dxfId="1605" priority="1902">
      <formula>$Z29="Gráfico 6"</formula>
    </cfRule>
    <cfRule type="expression" dxfId="1604" priority="1903">
      <formula>$Z29="Gráfico 4"</formula>
    </cfRule>
    <cfRule type="expression" dxfId="1603" priority="1904">
      <formula>$Z29="Gráfico 3"</formula>
    </cfRule>
    <cfRule type="expression" dxfId="1602" priority="1905">
      <formula>$Z29="Gráfico 2"</formula>
    </cfRule>
    <cfRule type="expression" dxfId="1601" priority="1906">
      <formula>$Z29="Gráfico 1"</formula>
    </cfRule>
    <cfRule type="expression" dxfId="1600" priority="1907">
      <formula>$Z29="Gráfico 5"</formula>
    </cfRule>
  </conditionalFormatting>
  <conditionalFormatting sqref="T29:T31">
    <cfRule type="expression" dxfId="1599" priority="1834">
      <formula>$Z29="Reporte 2"</formula>
    </cfRule>
    <cfRule type="expression" dxfId="1598" priority="1835">
      <formula>$Z29="Reporte 1"</formula>
    </cfRule>
    <cfRule type="expression" dxfId="1597" priority="1836">
      <formula>$Z29="Informe 10"</formula>
    </cfRule>
    <cfRule type="expression" dxfId="1596" priority="1837">
      <formula>$Z29="Informe 9"</formula>
    </cfRule>
    <cfRule type="expression" dxfId="1595" priority="1838">
      <formula>$Z29="Informe 8"</formula>
    </cfRule>
    <cfRule type="expression" dxfId="1594" priority="1839">
      <formula>$Z29="Informe 7"</formula>
    </cfRule>
    <cfRule type="expression" dxfId="1593" priority="1840">
      <formula>$Z29="Informe 6"</formula>
    </cfRule>
    <cfRule type="expression" dxfId="1592" priority="1841">
      <formula>$Z29="Informe 5"</formula>
    </cfRule>
    <cfRule type="expression" dxfId="1591" priority="1842">
      <formula>$Z29="Informe 4"</formula>
    </cfRule>
    <cfRule type="expression" dxfId="1590" priority="1843">
      <formula>$Z29="Informe 3"</formula>
    </cfRule>
    <cfRule type="expression" dxfId="1589" priority="1844">
      <formula>$Z29="Informe 2"</formula>
    </cfRule>
    <cfRule type="expression" dxfId="1588" priority="1845">
      <formula>$Z29="Informe 1"</formula>
    </cfRule>
    <cfRule type="expression" dxfId="1587" priority="1846">
      <formula>$Z29="Gráfico 10"</formula>
    </cfRule>
    <cfRule type="expression" dxfId="1586" priority="1847">
      <formula>$Z29="Gráfico 25"</formula>
    </cfRule>
    <cfRule type="expression" dxfId="1585" priority="1848">
      <formula>$Z29="Gráfico 24"</formula>
    </cfRule>
    <cfRule type="expression" dxfId="1584" priority="1849">
      <formula>$Z29="Gráfico 23"</formula>
    </cfRule>
    <cfRule type="expression" dxfId="1583" priority="1850">
      <formula>$Z29="Gráfico 22"</formula>
    </cfRule>
    <cfRule type="expression" dxfId="1582" priority="1851">
      <formula>$Z29="Gráfico 21"</formula>
    </cfRule>
    <cfRule type="expression" dxfId="1581" priority="1852">
      <formula>$Z29="Gráfico 20"</formula>
    </cfRule>
    <cfRule type="expression" dxfId="1580" priority="1853">
      <formula>$Z29="Gráfico 18"</formula>
    </cfRule>
    <cfRule type="expression" dxfId="1579" priority="1854">
      <formula>$Z29="Gráfico 19"</formula>
    </cfRule>
    <cfRule type="expression" dxfId="1578" priority="1855">
      <formula>$Z29="Gráfico 17"</formula>
    </cfRule>
    <cfRule type="expression" dxfId="1577" priority="1856">
      <formula>$Z29="Gráfico 16"</formula>
    </cfRule>
    <cfRule type="expression" dxfId="1576" priority="1857">
      <formula>$Z29="Gráfico 15"</formula>
    </cfRule>
    <cfRule type="expression" dxfId="1575" priority="1858">
      <formula>$Z29="Gráfico 14"</formula>
    </cfRule>
    <cfRule type="expression" dxfId="1574" priority="1859">
      <formula>$Z29="Gráfico 12"</formula>
    </cfRule>
    <cfRule type="expression" dxfId="1573" priority="1860">
      <formula>$Z29="Gráfico 13"</formula>
    </cfRule>
    <cfRule type="expression" dxfId="1572" priority="1861">
      <formula>$Z29="Gráfico 11"</formula>
    </cfRule>
    <cfRule type="expression" dxfId="1571" priority="1862">
      <formula>$Z29="Gráfico 9"</formula>
    </cfRule>
    <cfRule type="expression" dxfId="1570" priority="1863">
      <formula>$Z29="Gráfico 8"</formula>
    </cfRule>
    <cfRule type="expression" dxfId="1569" priority="1864">
      <formula>$Z29="Gráfico 7"</formula>
    </cfRule>
    <cfRule type="expression" dxfId="1568" priority="1865">
      <formula>$Z29="Gráfico 6"</formula>
    </cfRule>
    <cfRule type="expression" dxfId="1567" priority="1866">
      <formula>$Z29="Gráfico 4"</formula>
    </cfRule>
    <cfRule type="expression" dxfId="1566" priority="1867">
      <formula>$Z29="Gráfico 3"</formula>
    </cfRule>
    <cfRule type="expression" dxfId="1565" priority="1868">
      <formula>$Z29="Gráfico 2"</formula>
    </cfRule>
    <cfRule type="expression" dxfId="1564" priority="1869">
      <formula>$Z29="Gráfico 1"</formula>
    </cfRule>
    <cfRule type="expression" dxfId="1563" priority="1870">
      <formula>$Z29="Gráfico 5"</formula>
    </cfRule>
  </conditionalFormatting>
  <conditionalFormatting sqref="Z29:Z31">
    <cfRule type="expression" dxfId="1562" priority="1797">
      <formula>$Z29="Reporte 2"</formula>
    </cfRule>
    <cfRule type="expression" dxfId="1561" priority="1798">
      <formula>$Z29="Reporte 1"</formula>
    </cfRule>
    <cfRule type="expression" dxfId="1560" priority="1799">
      <formula>$Z29="Informe 10"</formula>
    </cfRule>
    <cfRule type="expression" dxfId="1559" priority="1800">
      <formula>$Z29="Informe 9"</formula>
    </cfRule>
    <cfRule type="expression" dxfId="1558" priority="1801">
      <formula>$Z29="Informe 8"</formula>
    </cfRule>
    <cfRule type="expression" dxfId="1557" priority="1802">
      <formula>$Z29="Informe 7"</formula>
    </cfRule>
    <cfRule type="expression" dxfId="1556" priority="1803">
      <formula>$Z29="Informe 6"</formula>
    </cfRule>
    <cfRule type="expression" dxfId="1555" priority="1804">
      <formula>$Z29="Informe 5"</formula>
    </cfRule>
    <cfRule type="expression" dxfId="1554" priority="1805">
      <formula>$Z29="Informe 4"</formula>
    </cfRule>
    <cfRule type="expression" dxfId="1553" priority="1806">
      <formula>$Z29="Informe 3"</formula>
    </cfRule>
    <cfRule type="expression" dxfId="1552" priority="1807">
      <formula>$Z29="Informe 2"</formula>
    </cfRule>
    <cfRule type="expression" dxfId="1551" priority="1808">
      <formula>$Z29="Informe 1"</formula>
    </cfRule>
    <cfRule type="expression" dxfId="1550" priority="1809">
      <formula>$Z29="Gráfico 10"</formula>
    </cfRule>
    <cfRule type="expression" dxfId="1549" priority="1810">
      <formula>$Z29="Gráfico 25"</formula>
    </cfRule>
    <cfRule type="expression" dxfId="1548" priority="1811">
      <formula>$Z29="Gráfico 24"</formula>
    </cfRule>
    <cfRule type="expression" dxfId="1547" priority="1812">
      <formula>$Z29="Gráfico 23"</formula>
    </cfRule>
    <cfRule type="expression" dxfId="1546" priority="1813">
      <formula>$Z29="Gráfico 22"</formula>
    </cfRule>
    <cfRule type="expression" dxfId="1545" priority="1814">
      <formula>$Z29="Gráfico 21"</formula>
    </cfRule>
    <cfRule type="expression" dxfId="1544" priority="1815">
      <formula>$Z29="Gráfico 20"</formula>
    </cfRule>
    <cfRule type="expression" dxfId="1543" priority="1816">
      <formula>$Z29="Gráfico 18"</formula>
    </cfRule>
    <cfRule type="expression" dxfId="1542" priority="1817">
      <formula>$Z29="Gráfico 19"</formula>
    </cfRule>
    <cfRule type="expression" dxfId="1541" priority="1818">
      <formula>$Z29="Gráfico 17"</formula>
    </cfRule>
    <cfRule type="expression" dxfId="1540" priority="1819">
      <formula>$Z29="Gráfico 16"</formula>
    </cfRule>
    <cfRule type="expression" dxfId="1539" priority="1820">
      <formula>$Z29="Gráfico 15"</formula>
    </cfRule>
    <cfRule type="expression" dxfId="1538" priority="1821">
      <formula>$Z29="Gráfico 14"</formula>
    </cfRule>
    <cfRule type="expression" dxfId="1537" priority="1822">
      <formula>$Z29="Gráfico 12"</formula>
    </cfRule>
    <cfRule type="expression" dxfId="1536" priority="1823">
      <formula>$Z29="Gráfico 13"</formula>
    </cfRule>
    <cfRule type="expression" dxfId="1535" priority="1824">
      <formula>$Z29="Gráfico 11"</formula>
    </cfRule>
    <cfRule type="expression" dxfId="1534" priority="1825">
      <formula>$Z29="Gráfico 9"</formula>
    </cfRule>
    <cfRule type="expression" dxfId="1533" priority="1826">
      <formula>$Z29="Gráfico 8"</formula>
    </cfRule>
    <cfRule type="expression" dxfId="1532" priority="1827">
      <formula>$Z29="Gráfico 7"</formula>
    </cfRule>
    <cfRule type="expression" dxfId="1531" priority="1828">
      <formula>$Z29="Gráfico 6"</formula>
    </cfRule>
    <cfRule type="expression" dxfId="1530" priority="1829">
      <formula>$Z29="Gráfico 4"</formula>
    </cfRule>
    <cfRule type="expression" dxfId="1529" priority="1830">
      <formula>$Z29="Gráfico 3"</formula>
    </cfRule>
    <cfRule type="expression" dxfId="1528" priority="1831">
      <formula>$Z29="Gráfico 2"</formula>
    </cfRule>
    <cfRule type="expression" dxfId="1527" priority="1832">
      <formula>$Z29="Gráfico 1"</formula>
    </cfRule>
    <cfRule type="expression" dxfId="1526" priority="1833">
      <formula>$Z29="Gráfico 5"</formula>
    </cfRule>
  </conditionalFormatting>
  <conditionalFormatting sqref="P29:P31">
    <cfRule type="expression" dxfId="1525" priority="1758">
      <formula>$Z29="Reporte 2"</formula>
    </cfRule>
    <cfRule type="expression" dxfId="1524" priority="1759">
      <formula>$Z29="Reporte 1"</formula>
    </cfRule>
    <cfRule type="expression" dxfId="1523" priority="1760">
      <formula>$Z29="Informe 10"</formula>
    </cfRule>
    <cfRule type="expression" dxfId="1522" priority="1761">
      <formula>$Z29="Informe 9"</formula>
    </cfRule>
    <cfRule type="expression" dxfId="1521" priority="1762">
      <formula>$Z29="Informe 8"</formula>
    </cfRule>
    <cfRule type="expression" dxfId="1520" priority="1763">
      <formula>$Z29="Informe 7"</formula>
    </cfRule>
    <cfRule type="expression" dxfId="1519" priority="1764">
      <formula>$Z29="Informe 6"</formula>
    </cfRule>
    <cfRule type="expression" dxfId="1518" priority="1765">
      <formula>$Z29="Informe 5"</formula>
    </cfRule>
    <cfRule type="expression" dxfId="1517" priority="1766">
      <formula>$Z29="Informe 4"</formula>
    </cfRule>
    <cfRule type="expression" dxfId="1516" priority="1767">
      <formula>$Z29="Informe 3"</formula>
    </cfRule>
    <cfRule type="expression" dxfId="1515" priority="1768">
      <formula>$Z29="Informe 2"</formula>
    </cfRule>
    <cfRule type="expression" dxfId="1514" priority="1769">
      <formula>$Z29="Informe 1"</formula>
    </cfRule>
    <cfRule type="expression" dxfId="1513" priority="1770">
      <formula>$Z29="Gráfico 10"</formula>
    </cfRule>
    <cfRule type="expression" dxfId="1512" priority="1771">
      <formula>$Z29="Gráfico 25"</formula>
    </cfRule>
    <cfRule type="expression" dxfId="1511" priority="1772">
      <formula>$Z29="Gráfico 24"</formula>
    </cfRule>
    <cfRule type="expression" dxfId="1510" priority="1773">
      <formula>$Z29="Gráfico 23"</formula>
    </cfRule>
    <cfRule type="expression" dxfId="1509" priority="1774">
      <formula>$Z29="Gráfico 22"</formula>
    </cfRule>
    <cfRule type="expression" dxfId="1508" priority="1775">
      <formula>$Z29="Gráfico 21"</formula>
    </cfRule>
    <cfRule type="expression" dxfId="1507" priority="1776">
      <formula>$Z29="Gráfico 20"</formula>
    </cfRule>
    <cfRule type="expression" dxfId="1506" priority="1777">
      <formula>$Z29="Gráfico 18"</formula>
    </cfRule>
    <cfRule type="expression" dxfId="1505" priority="1778">
      <formula>$Z29="Gráfico 19"</formula>
    </cfRule>
    <cfRule type="expression" dxfId="1504" priority="1779">
      <formula>$Z29="Gráfico 17"</formula>
    </cfRule>
    <cfRule type="expression" dxfId="1503" priority="1780">
      <formula>$Z29="Gráfico 16"</formula>
    </cfRule>
    <cfRule type="expression" dxfId="1502" priority="1781">
      <formula>$Z29="Gráfico 15"</formula>
    </cfRule>
    <cfRule type="expression" dxfId="1501" priority="1782">
      <formula>$Z29="Gráfico 14"</formula>
    </cfRule>
    <cfRule type="expression" dxfId="1500" priority="1783">
      <formula>$Z29="Gráfico 12"</formula>
    </cfRule>
    <cfRule type="expression" dxfId="1499" priority="1784">
      <formula>$Z29="Gráfico 13"</formula>
    </cfRule>
    <cfRule type="expression" dxfId="1498" priority="1785">
      <formula>$Z29="Gráfico 11"</formula>
    </cfRule>
    <cfRule type="expression" dxfId="1497" priority="1786">
      <formula>$Z29="Gráfico 9"</formula>
    </cfRule>
    <cfRule type="expression" dxfId="1496" priority="1787">
      <formula>$Z29="Gráfico 8"</formula>
    </cfRule>
    <cfRule type="expression" dxfId="1495" priority="1788">
      <formula>$Z29="Gráfico 7"</formula>
    </cfRule>
    <cfRule type="expression" dxfId="1494" priority="1789">
      <formula>$Z29="Gráfico 6"</formula>
    </cfRule>
    <cfRule type="expression" dxfId="1493" priority="1790">
      <formula>$Z29="Gráfico 4"</formula>
    </cfRule>
    <cfRule type="expression" dxfId="1492" priority="1791">
      <formula>$Z29="Gráfico 3"</formula>
    </cfRule>
    <cfRule type="expression" dxfId="1491" priority="1792">
      <formula>$Z29="Gráfico 2"</formula>
    </cfRule>
    <cfRule type="expression" dxfId="1490" priority="1793">
      <formula>$Z29="Gráfico 1"</formula>
    </cfRule>
    <cfRule type="expression" dxfId="1489" priority="1794">
      <formula>$Z29="Gráfico 5"</formula>
    </cfRule>
  </conditionalFormatting>
  <conditionalFormatting sqref="O31">
    <cfRule type="expression" dxfId="1488" priority="1462">
      <formula>$Z31="Reporte 2"</formula>
    </cfRule>
    <cfRule type="expression" dxfId="1487" priority="1463">
      <formula>$Z31="Reporte 1"</formula>
    </cfRule>
    <cfRule type="expression" dxfId="1486" priority="1464">
      <formula>$Z31="Informe 10"</formula>
    </cfRule>
    <cfRule type="expression" dxfId="1485" priority="1465">
      <formula>$Z31="Informe 9"</formula>
    </cfRule>
    <cfRule type="expression" dxfId="1484" priority="1466">
      <formula>$Z31="Informe 8"</formula>
    </cfRule>
    <cfRule type="expression" dxfId="1483" priority="1467">
      <formula>$Z31="Informe 7"</formula>
    </cfRule>
    <cfRule type="expression" dxfId="1482" priority="1468">
      <formula>$Z31="Informe 6"</formula>
    </cfRule>
    <cfRule type="expression" dxfId="1481" priority="1469">
      <formula>$Z31="Informe 5"</formula>
    </cfRule>
    <cfRule type="expression" dxfId="1480" priority="1470">
      <formula>$Z31="Informe 4"</formula>
    </cfRule>
    <cfRule type="expression" dxfId="1479" priority="1471">
      <formula>$Z31="Informe 3"</formula>
    </cfRule>
    <cfRule type="expression" dxfId="1478" priority="1472">
      <formula>$Z31="Informe 2"</formula>
    </cfRule>
    <cfRule type="expression" dxfId="1477" priority="1473">
      <formula>$Z31="Informe 1"</formula>
    </cfRule>
    <cfRule type="expression" dxfId="1476" priority="1474">
      <formula>$Z31="Gráfico 10"</formula>
    </cfRule>
    <cfRule type="expression" dxfId="1475" priority="1475">
      <formula>$Z31="Gráfico 25"</formula>
    </cfRule>
    <cfRule type="expression" dxfId="1474" priority="1476">
      <formula>$Z31="Gráfico 24"</formula>
    </cfRule>
    <cfRule type="expression" dxfId="1473" priority="1477">
      <formula>$Z31="Gráfico 23"</formula>
    </cfRule>
    <cfRule type="expression" dxfId="1472" priority="1478">
      <formula>$Z31="Gráfico 22"</formula>
    </cfRule>
    <cfRule type="expression" dxfId="1471" priority="1479">
      <formula>$Z31="Gráfico 21"</formula>
    </cfRule>
    <cfRule type="expression" dxfId="1470" priority="1480">
      <formula>$Z31="Gráfico 20"</formula>
    </cfRule>
    <cfRule type="expression" dxfId="1469" priority="1481">
      <formula>$Z31="Gráfico 18"</formula>
    </cfRule>
    <cfRule type="expression" dxfId="1468" priority="1482">
      <formula>$Z31="Gráfico 19"</formula>
    </cfRule>
    <cfRule type="expression" dxfId="1467" priority="1483">
      <formula>$Z31="Gráfico 17"</formula>
    </cfRule>
    <cfRule type="expression" dxfId="1466" priority="1484">
      <formula>$Z31="Gráfico 16"</formula>
    </cfRule>
    <cfRule type="expression" dxfId="1465" priority="1485">
      <formula>$Z31="Gráfico 15"</formula>
    </cfRule>
    <cfRule type="expression" dxfId="1464" priority="1486">
      <formula>$Z31="Gráfico 14"</formula>
    </cfRule>
    <cfRule type="expression" dxfId="1463" priority="1487">
      <formula>$Z31="Gráfico 12"</formula>
    </cfRule>
    <cfRule type="expression" dxfId="1462" priority="1488">
      <formula>$Z31="Gráfico 13"</formula>
    </cfRule>
    <cfRule type="expression" dxfId="1461" priority="1489">
      <formula>$Z31="Gráfico 11"</formula>
    </cfRule>
    <cfRule type="expression" dxfId="1460" priority="1490">
      <formula>$Z31="Gráfico 9"</formula>
    </cfRule>
    <cfRule type="expression" dxfId="1459" priority="1491">
      <formula>$Z31="Gráfico 8"</formula>
    </cfRule>
    <cfRule type="expression" dxfId="1458" priority="1492">
      <formula>$Z31="Gráfico 7"</formula>
    </cfRule>
    <cfRule type="expression" dxfId="1457" priority="1493">
      <formula>$Z31="Gráfico 6"</formula>
    </cfRule>
    <cfRule type="expression" dxfId="1456" priority="1494">
      <formula>$Z31="Gráfico 4"</formula>
    </cfRule>
    <cfRule type="expression" dxfId="1455" priority="1495">
      <formula>$Z31="Gráfico 3"</formula>
    </cfRule>
    <cfRule type="expression" dxfId="1454" priority="1496">
      <formula>$Z31="Gráfico 2"</formula>
    </cfRule>
    <cfRule type="expression" dxfId="1453" priority="1497">
      <formula>$Z31="Gráfico 1"</formula>
    </cfRule>
    <cfRule type="expression" dxfId="1452" priority="1498">
      <formula>$Z31="Gráfico 5"</formula>
    </cfRule>
  </conditionalFormatting>
  <conditionalFormatting sqref="O30">
    <cfRule type="expression" dxfId="1451" priority="1425">
      <formula>$Z30="Reporte 2"</formula>
    </cfRule>
    <cfRule type="expression" dxfId="1450" priority="1426">
      <formula>$Z30="Reporte 1"</formula>
    </cfRule>
    <cfRule type="expression" dxfId="1449" priority="1427">
      <formula>$Z30="Informe 10"</formula>
    </cfRule>
    <cfRule type="expression" dxfId="1448" priority="1428">
      <formula>$Z30="Informe 9"</formula>
    </cfRule>
    <cfRule type="expression" dxfId="1447" priority="1429">
      <formula>$Z30="Informe 8"</formula>
    </cfRule>
    <cfRule type="expression" dxfId="1446" priority="1430">
      <formula>$Z30="Informe 7"</formula>
    </cfRule>
    <cfRule type="expression" dxfId="1445" priority="1431">
      <formula>$Z30="Informe 6"</formula>
    </cfRule>
    <cfRule type="expression" dxfId="1444" priority="1432">
      <formula>$Z30="Informe 5"</formula>
    </cfRule>
    <cfRule type="expression" dxfId="1443" priority="1433">
      <formula>$Z30="Informe 4"</formula>
    </cfRule>
    <cfRule type="expression" dxfId="1442" priority="1434">
      <formula>$Z30="Informe 3"</formula>
    </cfRule>
    <cfRule type="expression" dxfId="1441" priority="1435">
      <formula>$Z30="Informe 2"</formula>
    </cfRule>
    <cfRule type="expression" dxfId="1440" priority="1436">
      <formula>$Z30="Informe 1"</formula>
    </cfRule>
    <cfRule type="expression" dxfId="1439" priority="1437">
      <formula>$Z30="Gráfico 10"</formula>
    </cfRule>
    <cfRule type="expression" dxfId="1438" priority="1438">
      <formula>$Z30="Gráfico 25"</formula>
    </cfRule>
    <cfRule type="expression" dxfId="1437" priority="1439">
      <formula>$Z30="Gráfico 24"</formula>
    </cfRule>
    <cfRule type="expression" dxfId="1436" priority="1440">
      <formula>$Z30="Gráfico 23"</formula>
    </cfRule>
    <cfRule type="expression" dxfId="1435" priority="1441">
      <formula>$Z30="Gráfico 22"</formula>
    </cfRule>
    <cfRule type="expression" dxfId="1434" priority="1442">
      <formula>$Z30="Gráfico 21"</formula>
    </cfRule>
    <cfRule type="expression" dxfId="1433" priority="1443">
      <formula>$Z30="Gráfico 20"</formula>
    </cfRule>
    <cfRule type="expression" dxfId="1432" priority="1444">
      <formula>$Z30="Gráfico 18"</formula>
    </cfRule>
    <cfRule type="expression" dxfId="1431" priority="1445">
      <formula>$Z30="Gráfico 19"</formula>
    </cfRule>
    <cfRule type="expression" dxfId="1430" priority="1446">
      <formula>$Z30="Gráfico 17"</formula>
    </cfRule>
    <cfRule type="expression" dxfId="1429" priority="1447">
      <formula>$Z30="Gráfico 16"</formula>
    </cfRule>
    <cfRule type="expression" dxfId="1428" priority="1448">
      <formula>$Z30="Gráfico 15"</formula>
    </cfRule>
    <cfRule type="expression" dxfId="1427" priority="1449">
      <formula>$Z30="Gráfico 14"</formula>
    </cfRule>
    <cfRule type="expression" dxfId="1426" priority="1450">
      <formula>$Z30="Gráfico 12"</formula>
    </cfRule>
    <cfRule type="expression" dxfId="1425" priority="1451">
      <formula>$Z30="Gráfico 13"</formula>
    </cfRule>
    <cfRule type="expression" dxfId="1424" priority="1452">
      <formula>$Z30="Gráfico 11"</formula>
    </cfRule>
    <cfRule type="expression" dxfId="1423" priority="1453">
      <formula>$Z30="Gráfico 9"</formula>
    </cfRule>
    <cfRule type="expression" dxfId="1422" priority="1454">
      <formula>$Z30="Gráfico 8"</formula>
    </cfRule>
    <cfRule type="expression" dxfId="1421" priority="1455">
      <formula>$Z30="Gráfico 7"</formula>
    </cfRule>
    <cfRule type="expression" dxfId="1420" priority="1456">
      <formula>$Z30="Gráfico 6"</formula>
    </cfRule>
    <cfRule type="expression" dxfId="1419" priority="1457">
      <formula>$Z30="Gráfico 4"</formula>
    </cfRule>
    <cfRule type="expression" dxfId="1418" priority="1458">
      <formula>$Z30="Gráfico 3"</formula>
    </cfRule>
    <cfRule type="expression" dxfId="1417" priority="1459">
      <formula>$Z30="Gráfico 2"</formula>
    </cfRule>
    <cfRule type="expression" dxfId="1416" priority="1460">
      <formula>$Z30="Gráfico 1"</formula>
    </cfRule>
    <cfRule type="expression" dxfId="1415" priority="1461">
      <formula>$Z30="Gráfico 5"</formula>
    </cfRule>
  </conditionalFormatting>
  <conditionalFormatting sqref="O29">
    <cfRule type="expression" dxfId="1414" priority="1388">
      <formula>$Z29="Reporte 2"</formula>
    </cfRule>
    <cfRule type="expression" dxfId="1413" priority="1389">
      <formula>$Z29="Reporte 1"</formula>
    </cfRule>
    <cfRule type="expression" dxfId="1412" priority="1390">
      <formula>$Z29="Informe 10"</formula>
    </cfRule>
    <cfRule type="expression" dxfId="1411" priority="1391">
      <formula>$Z29="Informe 9"</formula>
    </cfRule>
    <cfRule type="expression" dxfId="1410" priority="1392">
      <formula>$Z29="Informe 8"</formula>
    </cfRule>
    <cfRule type="expression" dxfId="1409" priority="1393">
      <formula>$Z29="Informe 7"</formula>
    </cfRule>
    <cfRule type="expression" dxfId="1408" priority="1394">
      <formula>$Z29="Informe 6"</formula>
    </cfRule>
    <cfRule type="expression" dxfId="1407" priority="1395">
      <formula>$Z29="Informe 5"</formula>
    </cfRule>
    <cfRule type="expression" dxfId="1406" priority="1396">
      <formula>$Z29="Informe 4"</formula>
    </cfRule>
    <cfRule type="expression" dxfId="1405" priority="1397">
      <formula>$Z29="Informe 3"</formula>
    </cfRule>
    <cfRule type="expression" dxfId="1404" priority="1398">
      <formula>$Z29="Informe 2"</formula>
    </cfRule>
    <cfRule type="expression" dxfId="1403" priority="1399">
      <formula>$Z29="Informe 1"</formula>
    </cfRule>
    <cfRule type="expression" dxfId="1402" priority="1400">
      <formula>$Z29="Gráfico 10"</formula>
    </cfRule>
    <cfRule type="expression" dxfId="1401" priority="1401">
      <formula>$Z29="Gráfico 25"</formula>
    </cfRule>
    <cfRule type="expression" dxfId="1400" priority="1402">
      <formula>$Z29="Gráfico 24"</formula>
    </cfRule>
    <cfRule type="expression" dxfId="1399" priority="1403">
      <formula>$Z29="Gráfico 23"</formula>
    </cfRule>
    <cfRule type="expression" dxfId="1398" priority="1404">
      <formula>$Z29="Gráfico 22"</formula>
    </cfRule>
    <cfRule type="expression" dxfId="1397" priority="1405">
      <formula>$Z29="Gráfico 21"</formula>
    </cfRule>
    <cfRule type="expression" dxfId="1396" priority="1406">
      <formula>$Z29="Gráfico 20"</formula>
    </cfRule>
    <cfRule type="expression" dxfId="1395" priority="1407">
      <formula>$Z29="Gráfico 18"</formula>
    </cfRule>
    <cfRule type="expression" dxfId="1394" priority="1408">
      <formula>$Z29="Gráfico 19"</formula>
    </cfRule>
    <cfRule type="expression" dxfId="1393" priority="1409">
      <formula>$Z29="Gráfico 17"</formula>
    </cfRule>
    <cfRule type="expression" dxfId="1392" priority="1410">
      <formula>$Z29="Gráfico 16"</formula>
    </cfRule>
    <cfRule type="expression" dxfId="1391" priority="1411">
      <formula>$Z29="Gráfico 15"</formula>
    </cfRule>
    <cfRule type="expression" dxfId="1390" priority="1412">
      <formula>$Z29="Gráfico 14"</formula>
    </cfRule>
    <cfRule type="expression" dxfId="1389" priority="1413">
      <formula>$Z29="Gráfico 12"</formula>
    </cfRule>
    <cfRule type="expression" dxfId="1388" priority="1414">
      <formula>$Z29="Gráfico 13"</formula>
    </cfRule>
    <cfRule type="expression" dxfId="1387" priority="1415">
      <formula>$Z29="Gráfico 11"</formula>
    </cfRule>
    <cfRule type="expression" dxfId="1386" priority="1416">
      <formula>$Z29="Gráfico 9"</formula>
    </cfRule>
    <cfRule type="expression" dxfId="1385" priority="1417">
      <formula>$Z29="Gráfico 8"</formula>
    </cfRule>
    <cfRule type="expression" dxfId="1384" priority="1418">
      <formula>$Z29="Gráfico 7"</formula>
    </cfRule>
    <cfRule type="expression" dxfId="1383" priority="1419">
      <formula>$Z29="Gráfico 6"</formula>
    </cfRule>
    <cfRule type="expression" dxfId="1382" priority="1420">
      <formula>$Z29="Gráfico 4"</formula>
    </cfRule>
    <cfRule type="expression" dxfId="1381" priority="1421">
      <formula>$Z29="Gráfico 3"</formula>
    </cfRule>
    <cfRule type="expression" dxfId="1380" priority="1422">
      <formula>$Z29="Gráfico 2"</formula>
    </cfRule>
    <cfRule type="expression" dxfId="1379" priority="1423">
      <formula>$Z29="Gráfico 1"</formula>
    </cfRule>
    <cfRule type="expression" dxfId="1378" priority="1424">
      <formula>$Z29="Gráfico 5"</formula>
    </cfRule>
  </conditionalFormatting>
  <conditionalFormatting sqref="N32">
    <cfRule type="expression" dxfId="1377" priority="1351">
      <formula>$Z32="Reporte 2"</formula>
    </cfRule>
    <cfRule type="expression" dxfId="1376" priority="1352">
      <formula>$Z32="Reporte 1"</formula>
    </cfRule>
    <cfRule type="expression" dxfId="1375" priority="1353">
      <formula>$Z32="Informe 10"</formula>
    </cfRule>
    <cfRule type="expression" dxfId="1374" priority="1354">
      <formula>$Z32="Informe 9"</formula>
    </cfRule>
    <cfRule type="expression" dxfId="1373" priority="1355">
      <formula>$Z32="Informe 8"</formula>
    </cfRule>
    <cfRule type="expression" dxfId="1372" priority="1356">
      <formula>$Z32="Informe 7"</formula>
    </cfRule>
    <cfRule type="expression" dxfId="1371" priority="1357">
      <formula>$Z32="Informe 6"</formula>
    </cfRule>
    <cfRule type="expression" dxfId="1370" priority="1358">
      <formula>$Z32="Informe 5"</formula>
    </cfRule>
    <cfRule type="expression" dxfId="1369" priority="1359">
      <formula>$Z32="Informe 4"</formula>
    </cfRule>
    <cfRule type="expression" dxfId="1368" priority="1360">
      <formula>$Z32="Informe 3"</formula>
    </cfRule>
    <cfRule type="expression" dxfId="1367" priority="1361">
      <formula>$Z32="Informe 2"</formula>
    </cfRule>
    <cfRule type="expression" dxfId="1366" priority="1362">
      <formula>$Z32="Informe 1"</formula>
    </cfRule>
    <cfRule type="expression" dxfId="1365" priority="1363">
      <formula>$Z32="Gráfico 10"</formula>
    </cfRule>
    <cfRule type="expression" dxfId="1364" priority="1364">
      <formula>$Z32="Gráfico 25"</formula>
    </cfRule>
    <cfRule type="expression" dxfId="1363" priority="1365">
      <formula>$Z32="Gráfico 24"</formula>
    </cfRule>
    <cfRule type="expression" dxfId="1362" priority="1366">
      <formula>$Z32="Gráfico 23"</formula>
    </cfRule>
    <cfRule type="expression" dxfId="1361" priority="1367">
      <formula>$Z32="Gráfico 22"</formula>
    </cfRule>
    <cfRule type="expression" dxfId="1360" priority="1368">
      <formula>$Z32="Gráfico 21"</formula>
    </cfRule>
    <cfRule type="expression" dxfId="1359" priority="1369">
      <formula>$Z32="Gráfico 20"</formula>
    </cfRule>
    <cfRule type="expression" dxfId="1358" priority="1370">
      <formula>$Z32="Gráfico 18"</formula>
    </cfRule>
    <cfRule type="expression" dxfId="1357" priority="1371">
      <formula>$Z32="Gráfico 19"</formula>
    </cfRule>
    <cfRule type="expression" dxfId="1356" priority="1372">
      <formula>$Z32="Gráfico 17"</formula>
    </cfRule>
    <cfRule type="expression" dxfId="1355" priority="1373">
      <formula>$Z32="Gráfico 16"</formula>
    </cfRule>
    <cfRule type="expression" dxfId="1354" priority="1374">
      <formula>$Z32="Gráfico 15"</formula>
    </cfRule>
    <cfRule type="expression" dxfId="1353" priority="1375">
      <formula>$Z32="Gráfico 14"</formula>
    </cfRule>
    <cfRule type="expression" dxfId="1352" priority="1376">
      <formula>$Z32="Gráfico 12"</formula>
    </cfRule>
    <cfRule type="expression" dxfId="1351" priority="1377">
      <formula>$Z32="Gráfico 13"</formula>
    </cfRule>
    <cfRule type="expression" dxfId="1350" priority="1378">
      <formula>$Z32="Gráfico 11"</formula>
    </cfRule>
    <cfRule type="expression" dxfId="1349" priority="1379">
      <formula>$Z32="Gráfico 9"</formula>
    </cfRule>
    <cfRule type="expression" dxfId="1348" priority="1380">
      <formula>$Z32="Gráfico 8"</formula>
    </cfRule>
    <cfRule type="expression" dxfId="1347" priority="1381">
      <formula>$Z32="Gráfico 7"</formula>
    </cfRule>
    <cfRule type="expression" dxfId="1346" priority="1382">
      <formula>$Z32="Gráfico 6"</formula>
    </cfRule>
    <cfRule type="expression" dxfId="1345" priority="1383">
      <formula>$Z32="Gráfico 4"</formula>
    </cfRule>
    <cfRule type="expression" dxfId="1344" priority="1384">
      <formula>$Z32="Gráfico 3"</formula>
    </cfRule>
    <cfRule type="expression" dxfId="1343" priority="1385">
      <formula>$Z32="Gráfico 2"</formula>
    </cfRule>
    <cfRule type="expression" dxfId="1342" priority="1386">
      <formula>$Z32="Gráfico 1"</formula>
    </cfRule>
    <cfRule type="expression" dxfId="1341" priority="1387">
      <formula>$Z32="Gráfico 5"</formula>
    </cfRule>
  </conditionalFormatting>
  <conditionalFormatting sqref="V32:W32 Y32 AL32 Q32:S32">
    <cfRule type="expression" dxfId="1340" priority="1314">
      <formula>$Z32="Reporte 2"</formula>
    </cfRule>
    <cfRule type="expression" dxfId="1339" priority="1315">
      <formula>$Z32="Reporte 1"</formula>
    </cfRule>
    <cfRule type="expression" dxfId="1338" priority="1316">
      <formula>$Z32="Informe 10"</formula>
    </cfRule>
    <cfRule type="expression" dxfId="1337" priority="1317">
      <formula>$Z32="Informe 9"</formula>
    </cfRule>
    <cfRule type="expression" dxfId="1336" priority="1318">
      <formula>$Z32="Informe 8"</formula>
    </cfRule>
    <cfRule type="expression" dxfId="1335" priority="1319">
      <formula>$Z32="Informe 7"</formula>
    </cfRule>
    <cfRule type="expression" dxfId="1334" priority="1320">
      <formula>$Z32="Informe 6"</formula>
    </cfRule>
    <cfRule type="expression" dxfId="1333" priority="1321">
      <formula>$Z32="Informe 5"</formula>
    </cfRule>
    <cfRule type="expression" dxfId="1332" priority="1322">
      <formula>$Z32="Informe 4"</formula>
    </cfRule>
    <cfRule type="expression" dxfId="1331" priority="1323">
      <formula>$Z32="Informe 3"</formula>
    </cfRule>
    <cfRule type="expression" dxfId="1330" priority="1324">
      <formula>$Z32="Informe 2"</formula>
    </cfRule>
    <cfRule type="expression" dxfId="1329" priority="1325">
      <formula>$Z32="Informe 1"</formula>
    </cfRule>
    <cfRule type="expression" dxfId="1328" priority="1326">
      <formula>$Z32="Gráfico 10"</formula>
    </cfRule>
    <cfRule type="expression" dxfId="1327" priority="1327">
      <formula>$Z32="Gráfico 25"</formula>
    </cfRule>
    <cfRule type="expression" dxfId="1326" priority="1328">
      <formula>$Z32="Gráfico 24"</formula>
    </cfRule>
    <cfRule type="expression" dxfId="1325" priority="1329">
      <formula>$Z32="Gráfico 23"</formula>
    </cfRule>
    <cfRule type="expression" dxfId="1324" priority="1330">
      <formula>$Z32="Gráfico 22"</formula>
    </cfRule>
    <cfRule type="expression" dxfId="1323" priority="1331">
      <formula>$Z32="Gráfico 21"</formula>
    </cfRule>
    <cfRule type="expression" dxfId="1322" priority="1332">
      <formula>$Z32="Gráfico 20"</formula>
    </cfRule>
    <cfRule type="expression" dxfId="1321" priority="1333">
      <formula>$Z32="Gráfico 18"</formula>
    </cfRule>
    <cfRule type="expression" dxfId="1320" priority="1334">
      <formula>$Z32="Gráfico 19"</formula>
    </cfRule>
    <cfRule type="expression" dxfId="1319" priority="1335">
      <formula>$Z32="Gráfico 17"</formula>
    </cfRule>
    <cfRule type="expression" dxfId="1318" priority="1336">
      <formula>$Z32="Gráfico 16"</formula>
    </cfRule>
    <cfRule type="expression" dxfId="1317" priority="1337">
      <formula>$Z32="Gráfico 15"</formula>
    </cfRule>
    <cfRule type="expression" dxfId="1316" priority="1338">
      <formula>$Z32="Gráfico 14"</formula>
    </cfRule>
    <cfRule type="expression" dxfId="1315" priority="1339">
      <formula>$Z32="Gráfico 12"</formula>
    </cfRule>
    <cfRule type="expression" dxfId="1314" priority="1340">
      <formula>$Z32="Gráfico 13"</formula>
    </cfRule>
    <cfRule type="expression" dxfId="1313" priority="1341">
      <formula>$Z32="Gráfico 11"</formula>
    </cfRule>
    <cfRule type="expression" dxfId="1312" priority="1342">
      <formula>$Z32="Gráfico 9"</formula>
    </cfRule>
    <cfRule type="expression" dxfId="1311" priority="1343">
      <formula>$Z32="Gráfico 8"</formula>
    </cfRule>
    <cfRule type="expression" dxfId="1310" priority="1344">
      <formula>$Z32="Gráfico 7"</formula>
    </cfRule>
    <cfRule type="expression" dxfId="1309" priority="1345">
      <formula>$Z32="Gráfico 6"</formula>
    </cfRule>
    <cfRule type="expression" dxfId="1308" priority="1346">
      <formula>$Z32="Gráfico 4"</formula>
    </cfRule>
    <cfRule type="expression" dxfId="1307" priority="1347">
      <formula>$Z32="Gráfico 3"</formula>
    </cfRule>
    <cfRule type="expression" dxfId="1306" priority="1348">
      <formula>$Z32="Gráfico 2"</formula>
    </cfRule>
    <cfRule type="expression" dxfId="1305" priority="1349">
      <formula>$Z32="Gráfico 1"</formula>
    </cfRule>
    <cfRule type="expression" dxfId="1304" priority="1350">
      <formula>$Z32="Gráfico 5"</formula>
    </cfRule>
  </conditionalFormatting>
  <conditionalFormatting sqref="T32">
    <cfRule type="expression" dxfId="1303" priority="1277">
      <formula>$Z32="Reporte 2"</formula>
    </cfRule>
    <cfRule type="expression" dxfId="1302" priority="1278">
      <formula>$Z32="Reporte 1"</formula>
    </cfRule>
    <cfRule type="expression" dxfId="1301" priority="1279">
      <formula>$Z32="Informe 10"</formula>
    </cfRule>
    <cfRule type="expression" dxfId="1300" priority="1280">
      <formula>$Z32="Informe 9"</formula>
    </cfRule>
    <cfRule type="expression" dxfId="1299" priority="1281">
      <formula>$Z32="Informe 8"</formula>
    </cfRule>
    <cfRule type="expression" dxfId="1298" priority="1282">
      <formula>$Z32="Informe 7"</formula>
    </cfRule>
    <cfRule type="expression" dxfId="1297" priority="1283">
      <formula>$Z32="Informe 6"</formula>
    </cfRule>
    <cfRule type="expression" dxfId="1296" priority="1284">
      <formula>$Z32="Informe 5"</formula>
    </cfRule>
    <cfRule type="expression" dxfId="1295" priority="1285">
      <formula>$Z32="Informe 4"</formula>
    </cfRule>
    <cfRule type="expression" dxfId="1294" priority="1286">
      <formula>$Z32="Informe 3"</formula>
    </cfRule>
    <cfRule type="expression" dxfId="1293" priority="1287">
      <formula>$Z32="Informe 2"</formula>
    </cfRule>
    <cfRule type="expression" dxfId="1292" priority="1288">
      <formula>$Z32="Informe 1"</formula>
    </cfRule>
    <cfRule type="expression" dxfId="1291" priority="1289">
      <formula>$Z32="Gráfico 10"</formula>
    </cfRule>
    <cfRule type="expression" dxfId="1290" priority="1290">
      <formula>$Z32="Gráfico 25"</formula>
    </cfRule>
    <cfRule type="expression" dxfId="1289" priority="1291">
      <formula>$Z32="Gráfico 24"</formula>
    </cfRule>
    <cfRule type="expression" dxfId="1288" priority="1292">
      <formula>$Z32="Gráfico 23"</formula>
    </cfRule>
    <cfRule type="expression" dxfId="1287" priority="1293">
      <formula>$Z32="Gráfico 22"</formula>
    </cfRule>
    <cfRule type="expression" dxfId="1286" priority="1294">
      <formula>$Z32="Gráfico 21"</formula>
    </cfRule>
    <cfRule type="expression" dxfId="1285" priority="1295">
      <formula>$Z32="Gráfico 20"</formula>
    </cfRule>
    <cfRule type="expression" dxfId="1284" priority="1296">
      <formula>$Z32="Gráfico 18"</formula>
    </cfRule>
    <cfRule type="expression" dxfId="1283" priority="1297">
      <formula>$Z32="Gráfico 19"</formula>
    </cfRule>
    <cfRule type="expression" dxfId="1282" priority="1298">
      <formula>$Z32="Gráfico 17"</formula>
    </cfRule>
    <cfRule type="expression" dxfId="1281" priority="1299">
      <formula>$Z32="Gráfico 16"</formula>
    </cfRule>
    <cfRule type="expression" dxfId="1280" priority="1300">
      <formula>$Z32="Gráfico 15"</formula>
    </cfRule>
    <cfRule type="expression" dxfId="1279" priority="1301">
      <formula>$Z32="Gráfico 14"</formula>
    </cfRule>
    <cfRule type="expression" dxfId="1278" priority="1302">
      <formula>$Z32="Gráfico 12"</formula>
    </cfRule>
    <cfRule type="expression" dxfId="1277" priority="1303">
      <formula>$Z32="Gráfico 13"</formula>
    </cfRule>
    <cfRule type="expression" dxfId="1276" priority="1304">
      <formula>$Z32="Gráfico 11"</formula>
    </cfRule>
    <cfRule type="expression" dxfId="1275" priority="1305">
      <formula>$Z32="Gráfico 9"</formula>
    </cfRule>
    <cfRule type="expression" dxfId="1274" priority="1306">
      <formula>$Z32="Gráfico 8"</formula>
    </cfRule>
    <cfRule type="expression" dxfId="1273" priority="1307">
      <formula>$Z32="Gráfico 7"</formula>
    </cfRule>
    <cfRule type="expression" dxfId="1272" priority="1308">
      <formula>$Z32="Gráfico 6"</formula>
    </cfRule>
    <cfRule type="expression" dxfId="1271" priority="1309">
      <formula>$Z32="Gráfico 4"</formula>
    </cfRule>
    <cfRule type="expression" dxfId="1270" priority="1310">
      <formula>$Z32="Gráfico 3"</formula>
    </cfRule>
    <cfRule type="expression" dxfId="1269" priority="1311">
      <formula>$Z32="Gráfico 2"</formula>
    </cfRule>
    <cfRule type="expression" dxfId="1268" priority="1312">
      <formula>$Z32="Gráfico 1"</formula>
    </cfRule>
    <cfRule type="expression" dxfId="1267" priority="1313">
      <formula>$Z32="Gráfico 5"</formula>
    </cfRule>
  </conditionalFormatting>
  <conditionalFormatting sqref="Z32">
    <cfRule type="expression" dxfId="1266" priority="1240">
      <formula>$Z32="Reporte 2"</formula>
    </cfRule>
    <cfRule type="expression" dxfId="1265" priority="1241">
      <formula>$Z32="Reporte 1"</formula>
    </cfRule>
    <cfRule type="expression" dxfId="1264" priority="1242">
      <formula>$Z32="Informe 10"</formula>
    </cfRule>
    <cfRule type="expression" dxfId="1263" priority="1243">
      <formula>$Z32="Informe 9"</formula>
    </cfRule>
    <cfRule type="expression" dxfId="1262" priority="1244">
      <formula>$Z32="Informe 8"</formula>
    </cfRule>
    <cfRule type="expression" dxfId="1261" priority="1245">
      <formula>$Z32="Informe 7"</formula>
    </cfRule>
    <cfRule type="expression" dxfId="1260" priority="1246">
      <formula>$Z32="Informe 6"</formula>
    </cfRule>
    <cfRule type="expression" dxfId="1259" priority="1247">
      <formula>$Z32="Informe 5"</formula>
    </cfRule>
    <cfRule type="expression" dxfId="1258" priority="1248">
      <formula>$Z32="Informe 4"</formula>
    </cfRule>
    <cfRule type="expression" dxfId="1257" priority="1249">
      <formula>$Z32="Informe 3"</formula>
    </cfRule>
    <cfRule type="expression" dxfId="1256" priority="1250">
      <formula>$Z32="Informe 2"</formula>
    </cfRule>
    <cfRule type="expression" dxfId="1255" priority="1251">
      <formula>$Z32="Informe 1"</formula>
    </cfRule>
    <cfRule type="expression" dxfId="1254" priority="1252">
      <formula>$Z32="Gráfico 10"</formula>
    </cfRule>
    <cfRule type="expression" dxfId="1253" priority="1253">
      <formula>$Z32="Gráfico 25"</formula>
    </cfRule>
    <cfRule type="expression" dxfId="1252" priority="1254">
      <formula>$Z32="Gráfico 24"</formula>
    </cfRule>
    <cfRule type="expression" dxfId="1251" priority="1255">
      <formula>$Z32="Gráfico 23"</formula>
    </cfRule>
    <cfRule type="expression" dxfId="1250" priority="1256">
      <formula>$Z32="Gráfico 22"</formula>
    </cfRule>
    <cfRule type="expression" dxfId="1249" priority="1257">
      <formula>$Z32="Gráfico 21"</formula>
    </cfRule>
    <cfRule type="expression" dxfId="1248" priority="1258">
      <formula>$Z32="Gráfico 20"</formula>
    </cfRule>
    <cfRule type="expression" dxfId="1247" priority="1259">
      <formula>$Z32="Gráfico 18"</formula>
    </cfRule>
    <cfRule type="expression" dxfId="1246" priority="1260">
      <formula>$Z32="Gráfico 19"</formula>
    </cfRule>
    <cfRule type="expression" dxfId="1245" priority="1261">
      <formula>$Z32="Gráfico 17"</formula>
    </cfRule>
    <cfRule type="expression" dxfId="1244" priority="1262">
      <formula>$Z32="Gráfico 16"</formula>
    </cfRule>
    <cfRule type="expression" dxfId="1243" priority="1263">
      <formula>$Z32="Gráfico 15"</formula>
    </cfRule>
    <cfRule type="expression" dxfId="1242" priority="1264">
      <formula>$Z32="Gráfico 14"</formula>
    </cfRule>
    <cfRule type="expression" dxfId="1241" priority="1265">
      <formula>$Z32="Gráfico 12"</formula>
    </cfRule>
    <cfRule type="expression" dxfId="1240" priority="1266">
      <formula>$Z32="Gráfico 13"</formula>
    </cfRule>
    <cfRule type="expression" dxfId="1239" priority="1267">
      <formula>$Z32="Gráfico 11"</formula>
    </cfRule>
    <cfRule type="expression" dxfId="1238" priority="1268">
      <formula>$Z32="Gráfico 9"</formula>
    </cfRule>
    <cfRule type="expression" dxfId="1237" priority="1269">
      <formula>$Z32="Gráfico 8"</formula>
    </cfRule>
    <cfRule type="expression" dxfId="1236" priority="1270">
      <formula>$Z32="Gráfico 7"</formula>
    </cfRule>
    <cfRule type="expression" dxfId="1235" priority="1271">
      <formula>$Z32="Gráfico 6"</formula>
    </cfRule>
    <cfRule type="expression" dxfId="1234" priority="1272">
      <formula>$Z32="Gráfico 4"</formula>
    </cfRule>
    <cfRule type="expression" dxfId="1233" priority="1273">
      <formula>$Z32="Gráfico 3"</formula>
    </cfRule>
    <cfRule type="expression" dxfId="1232" priority="1274">
      <formula>$Z32="Gráfico 2"</formula>
    </cfRule>
    <cfRule type="expression" dxfId="1231" priority="1275">
      <formula>$Z32="Gráfico 1"</formula>
    </cfRule>
    <cfRule type="expression" dxfId="1230" priority="1276">
      <formula>$Z32="Gráfico 5"</formula>
    </cfRule>
  </conditionalFormatting>
  <conditionalFormatting sqref="P32">
    <cfRule type="expression" dxfId="1229" priority="1201">
      <formula>$Z32="Reporte 2"</formula>
    </cfRule>
    <cfRule type="expression" dxfId="1228" priority="1202">
      <formula>$Z32="Reporte 1"</formula>
    </cfRule>
    <cfRule type="expression" dxfId="1227" priority="1203">
      <formula>$Z32="Informe 10"</formula>
    </cfRule>
    <cfRule type="expression" dxfId="1226" priority="1204">
      <formula>$Z32="Informe 9"</formula>
    </cfRule>
    <cfRule type="expression" dxfId="1225" priority="1205">
      <formula>$Z32="Informe 8"</formula>
    </cfRule>
    <cfRule type="expression" dxfId="1224" priority="1206">
      <formula>$Z32="Informe 7"</formula>
    </cfRule>
    <cfRule type="expression" dxfId="1223" priority="1207">
      <formula>$Z32="Informe 6"</formula>
    </cfRule>
    <cfRule type="expression" dxfId="1222" priority="1208">
      <formula>$Z32="Informe 5"</formula>
    </cfRule>
    <cfRule type="expression" dxfId="1221" priority="1209">
      <formula>$Z32="Informe 4"</formula>
    </cfRule>
    <cfRule type="expression" dxfId="1220" priority="1210">
      <formula>$Z32="Informe 3"</formula>
    </cfRule>
    <cfRule type="expression" dxfId="1219" priority="1211">
      <formula>$Z32="Informe 2"</formula>
    </cfRule>
    <cfRule type="expression" dxfId="1218" priority="1212">
      <formula>$Z32="Informe 1"</formula>
    </cfRule>
    <cfRule type="expression" dxfId="1217" priority="1213">
      <formula>$Z32="Gráfico 10"</formula>
    </cfRule>
    <cfRule type="expression" dxfId="1216" priority="1214">
      <formula>$Z32="Gráfico 25"</formula>
    </cfRule>
    <cfRule type="expression" dxfId="1215" priority="1215">
      <formula>$Z32="Gráfico 24"</formula>
    </cfRule>
    <cfRule type="expression" dxfId="1214" priority="1216">
      <formula>$Z32="Gráfico 23"</formula>
    </cfRule>
    <cfRule type="expression" dxfId="1213" priority="1217">
      <formula>$Z32="Gráfico 22"</formula>
    </cfRule>
    <cfRule type="expression" dxfId="1212" priority="1218">
      <formula>$Z32="Gráfico 21"</formula>
    </cfRule>
    <cfRule type="expression" dxfId="1211" priority="1219">
      <formula>$Z32="Gráfico 20"</formula>
    </cfRule>
    <cfRule type="expression" dxfId="1210" priority="1220">
      <formula>$Z32="Gráfico 18"</formula>
    </cfRule>
    <cfRule type="expression" dxfId="1209" priority="1221">
      <formula>$Z32="Gráfico 19"</formula>
    </cfRule>
    <cfRule type="expression" dxfId="1208" priority="1222">
      <formula>$Z32="Gráfico 17"</formula>
    </cfRule>
    <cfRule type="expression" dxfId="1207" priority="1223">
      <formula>$Z32="Gráfico 16"</formula>
    </cfRule>
    <cfRule type="expression" dxfId="1206" priority="1224">
      <formula>$Z32="Gráfico 15"</formula>
    </cfRule>
    <cfRule type="expression" dxfId="1205" priority="1225">
      <formula>$Z32="Gráfico 14"</formula>
    </cfRule>
    <cfRule type="expression" dxfId="1204" priority="1226">
      <formula>$Z32="Gráfico 12"</formula>
    </cfRule>
    <cfRule type="expression" dxfId="1203" priority="1227">
      <formula>$Z32="Gráfico 13"</formula>
    </cfRule>
    <cfRule type="expression" dxfId="1202" priority="1228">
      <formula>$Z32="Gráfico 11"</formula>
    </cfRule>
    <cfRule type="expression" dxfId="1201" priority="1229">
      <formula>$Z32="Gráfico 9"</formula>
    </cfRule>
    <cfRule type="expression" dxfId="1200" priority="1230">
      <formula>$Z32="Gráfico 8"</formula>
    </cfRule>
    <cfRule type="expression" dxfId="1199" priority="1231">
      <formula>$Z32="Gráfico 7"</formula>
    </cfRule>
    <cfRule type="expression" dxfId="1198" priority="1232">
      <formula>$Z32="Gráfico 6"</formula>
    </cfRule>
    <cfRule type="expression" dxfId="1197" priority="1233">
      <formula>$Z32="Gráfico 4"</formula>
    </cfRule>
    <cfRule type="expression" dxfId="1196" priority="1234">
      <formula>$Z32="Gráfico 3"</formula>
    </cfRule>
    <cfRule type="expression" dxfId="1195" priority="1235">
      <formula>$Z32="Gráfico 2"</formula>
    </cfRule>
    <cfRule type="expression" dxfId="1194" priority="1236">
      <formula>$Z32="Gráfico 1"</formula>
    </cfRule>
    <cfRule type="expression" dxfId="1193" priority="1237">
      <formula>$Z32="Gráfico 5"</formula>
    </cfRule>
  </conditionalFormatting>
  <conditionalFormatting sqref="O32">
    <cfRule type="expression" dxfId="1192" priority="1127">
      <formula>$Z32="Reporte 2"</formula>
    </cfRule>
    <cfRule type="expression" dxfId="1191" priority="1128">
      <formula>$Z32="Reporte 1"</formula>
    </cfRule>
    <cfRule type="expression" dxfId="1190" priority="1129">
      <formula>$Z32="Informe 10"</formula>
    </cfRule>
    <cfRule type="expression" dxfId="1189" priority="1130">
      <formula>$Z32="Informe 9"</formula>
    </cfRule>
    <cfRule type="expression" dxfId="1188" priority="1131">
      <formula>$Z32="Informe 8"</formula>
    </cfRule>
    <cfRule type="expression" dxfId="1187" priority="1132">
      <formula>$Z32="Informe 7"</formula>
    </cfRule>
    <cfRule type="expression" dxfId="1186" priority="1133">
      <formula>$Z32="Informe 6"</formula>
    </cfRule>
    <cfRule type="expression" dxfId="1185" priority="1134">
      <formula>$Z32="Informe 5"</formula>
    </cfRule>
    <cfRule type="expression" dxfId="1184" priority="1135">
      <formula>$Z32="Informe 4"</formula>
    </cfRule>
    <cfRule type="expression" dxfId="1183" priority="1136">
      <formula>$Z32="Informe 3"</formula>
    </cfRule>
    <cfRule type="expression" dxfId="1182" priority="1137">
      <formula>$Z32="Informe 2"</formula>
    </cfRule>
    <cfRule type="expression" dxfId="1181" priority="1138">
      <formula>$Z32="Informe 1"</formula>
    </cfRule>
    <cfRule type="expression" dxfId="1180" priority="1139">
      <formula>$Z32="Gráfico 10"</formula>
    </cfRule>
    <cfRule type="expression" dxfId="1179" priority="1140">
      <formula>$Z32="Gráfico 25"</formula>
    </cfRule>
    <cfRule type="expression" dxfId="1178" priority="1141">
      <formula>$Z32="Gráfico 24"</formula>
    </cfRule>
    <cfRule type="expression" dxfId="1177" priority="1142">
      <formula>$Z32="Gráfico 23"</formula>
    </cfRule>
    <cfRule type="expression" dxfId="1176" priority="1143">
      <formula>$Z32="Gráfico 22"</formula>
    </cfRule>
    <cfRule type="expression" dxfId="1175" priority="1144">
      <formula>$Z32="Gráfico 21"</formula>
    </cfRule>
    <cfRule type="expression" dxfId="1174" priority="1145">
      <formula>$Z32="Gráfico 20"</formula>
    </cfRule>
    <cfRule type="expression" dxfId="1173" priority="1146">
      <formula>$Z32="Gráfico 18"</formula>
    </cfRule>
    <cfRule type="expression" dxfId="1172" priority="1147">
      <formula>$Z32="Gráfico 19"</formula>
    </cfRule>
    <cfRule type="expression" dxfId="1171" priority="1148">
      <formula>$Z32="Gráfico 17"</formula>
    </cfRule>
    <cfRule type="expression" dxfId="1170" priority="1149">
      <formula>$Z32="Gráfico 16"</formula>
    </cfRule>
    <cfRule type="expression" dxfId="1169" priority="1150">
      <formula>$Z32="Gráfico 15"</formula>
    </cfRule>
    <cfRule type="expression" dxfId="1168" priority="1151">
      <formula>$Z32="Gráfico 14"</formula>
    </cfRule>
    <cfRule type="expression" dxfId="1167" priority="1152">
      <formula>$Z32="Gráfico 12"</formula>
    </cfRule>
    <cfRule type="expression" dxfId="1166" priority="1153">
      <formula>$Z32="Gráfico 13"</formula>
    </cfRule>
    <cfRule type="expression" dxfId="1165" priority="1154">
      <formula>$Z32="Gráfico 11"</formula>
    </cfRule>
    <cfRule type="expression" dxfId="1164" priority="1155">
      <formula>$Z32="Gráfico 9"</formula>
    </cfRule>
    <cfRule type="expression" dxfId="1163" priority="1156">
      <formula>$Z32="Gráfico 8"</formula>
    </cfRule>
    <cfRule type="expression" dxfId="1162" priority="1157">
      <formula>$Z32="Gráfico 7"</formula>
    </cfRule>
    <cfRule type="expression" dxfId="1161" priority="1158">
      <formula>$Z32="Gráfico 6"</formula>
    </cfRule>
    <cfRule type="expression" dxfId="1160" priority="1159">
      <formula>$Z32="Gráfico 4"</formula>
    </cfRule>
    <cfRule type="expression" dxfId="1159" priority="1160">
      <formula>$Z32="Gráfico 3"</formula>
    </cfRule>
    <cfRule type="expression" dxfId="1158" priority="1161">
      <formula>$Z32="Gráfico 2"</formula>
    </cfRule>
    <cfRule type="expression" dxfId="1157" priority="1162">
      <formula>$Z32="Gráfico 1"</formula>
    </cfRule>
    <cfRule type="expression" dxfId="1156" priority="1163">
      <formula>$Z32="Gráfico 5"</formula>
    </cfRule>
  </conditionalFormatting>
  <conditionalFormatting sqref="N33:N41 N52:N59">
    <cfRule type="expression" dxfId="1155" priority="1090">
      <formula>$Z33="Reporte 2"</formula>
    </cfRule>
    <cfRule type="expression" dxfId="1154" priority="1091">
      <formula>$Z33="Reporte 1"</formula>
    </cfRule>
    <cfRule type="expression" dxfId="1153" priority="1092">
      <formula>$Z33="Informe 10"</formula>
    </cfRule>
    <cfRule type="expression" dxfId="1152" priority="1093">
      <formula>$Z33="Informe 9"</formula>
    </cfRule>
    <cfRule type="expression" dxfId="1151" priority="1094">
      <formula>$Z33="Informe 8"</formula>
    </cfRule>
    <cfRule type="expression" dxfId="1150" priority="1095">
      <formula>$Z33="Informe 7"</formula>
    </cfRule>
    <cfRule type="expression" dxfId="1149" priority="1096">
      <formula>$Z33="Informe 6"</formula>
    </cfRule>
    <cfRule type="expression" dxfId="1148" priority="1097">
      <formula>$Z33="Informe 5"</formula>
    </cfRule>
    <cfRule type="expression" dxfId="1147" priority="1098">
      <formula>$Z33="Informe 4"</formula>
    </cfRule>
    <cfRule type="expression" dxfId="1146" priority="1099">
      <formula>$Z33="Informe 3"</formula>
    </cfRule>
    <cfRule type="expression" dxfId="1145" priority="1100">
      <formula>$Z33="Informe 2"</formula>
    </cfRule>
    <cfRule type="expression" dxfId="1144" priority="1101">
      <formula>$Z33="Informe 1"</formula>
    </cfRule>
    <cfRule type="expression" dxfId="1143" priority="1102">
      <formula>$Z33="Gráfico 10"</formula>
    </cfRule>
    <cfRule type="expression" dxfId="1142" priority="1103">
      <formula>$Z33="Gráfico 25"</formula>
    </cfRule>
    <cfRule type="expression" dxfId="1141" priority="1104">
      <formula>$Z33="Gráfico 24"</formula>
    </cfRule>
    <cfRule type="expression" dxfId="1140" priority="1105">
      <formula>$Z33="Gráfico 23"</formula>
    </cfRule>
    <cfRule type="expression" dxfId="1139" priority="1106">
      <formula>$Z33="Gráfico 22"</formula>
    </cfRule>
    <cfRule type="expression" dxfId="1138" priority="1107">
      <formula>$Z33="Gráfico 21"</formula>
    </cfRule>
    <cfRule type="expression" dxfId="1137" priority="1108">
      <formula>$Z33="Gráfico 20"</formula>
    </cfRule>
    <cfRule type="expression" dxfId="1136" priority="1109">
      <formula>$Z33="Gráfico 18"</formula>
    </cfRule>
    <cfRule type="expression" dxfId="1135" priority="1110">
      <formula>$Z33="Gráfico 19"</formula>
    </cfRule>
    <cfRule type="expression" dxfId="1134" priority="1111">
      <formula>$Z33="Gráfico 17"</formula>
    </cfRule>
    <cfRule type="expression" dxfId="1133" priority="1112">
      <formula>$Z33="Gráfico 16"</formula>
    </cfRule>
    <cfRule type="expression" dxfId="1132" priority="1113">
      <formula>$Z33="Gráfico 15"</formula>
    </cfRule>
    <cfRule type="expression" dxfId="1131" priority="1114">
      <formula>$Z33="Gráfico 14"</formula>
    </cfRule>
    <cfRule type="expression" dxfId="1130" priority="1115">
      <formula>$Z33="Gráfico 12"</formula>
    </cfRule>
    <cfRule type="expression" dxfId="1129" priority="1116">
      <formula>$Z33="Gráfico 13"</formula>
    </cfRule>
    <cfRule type="expression" dxfId="1128" priority="1117">
      <formula>$Z33="Gráfico 11"</formula>
    </cfRule>
    <cfRule type="expression" dxfId="1127" priority="1118">
      <formula>$Z33="Gráfico 9"</formula>
    </cfRule>
    <cfRule type="expression" dxfId="1126" priority="1119">
      <formula>$Z33="Gráfico 8"</formula>
    </cfRule>
    <cfRule type="expression" dxfId="1125" priority="1120">
      <formula>$Z33="Gráfico 7"</formula>
    </cfRule>
    <cfRule type="expression" dxfId="1124" priority="1121">
      <formula>$Z33="Gráfico 6"</formula>
    </cfRule>
    <cfRule type="expression" dxfId="1123" priority="1122">
      <formula>$Z33="Gráfico 4"</formula>
    </cfRule>
    <cfRule type="expression" dxfId="1122" priority="1123">
      <formula>$Z33="Gráfico 3"</formula>
    </cfRule>
    <cfRule type="expression" dxfId="1121" priority="1124">
      <formula>$Z33="Gráfico 2"</formula>
    </cfRule>
    <cfRule type="expression" dxfId="1120" priority="1125">
      <formula>$Z33="Gráfico 1"</formula>
    </cfRule>
    <cfRule type="expression" dxfId="1119" priority="1126">
      <formula>$Z33="Gráfico 5"</formula>
    </cfRule>
  </conditionalFormatting>
  <conditionalFormatting sqref="V33:W59 Y33:Y59 AL33:AL59 Q33:S59">
    <cfRule type="expression" dxfId="1118" priority="1053">
      <formula>$Z33="Reporte 2"</formula>
    </cfRule>
    <cfRule type="expression" dxfId="1117" priority="1054">
      <formula>$Z33="Reporte 1"</formula>
    </cfRule>
    <cfRule type="expression" dxfId="1116" priority="1055">
      <formula>$Z33="Informe 10"</formula>
    </cfRule>
    <cfRule type="expression" dxfId="1115" priority="1056">
      <formula>$Z33="Informe 9"</formula>
    </cfRule>
    <cfRule type="expression" dxfId="1114" priority="1057">
      <formula>$Z33="Informe 8"</formula>
    </cfRule>
    <cfRule type="expression" dxfId="1113" priority="1058">
      <formula>$Z33="Informe 7"</formula>
    </cfRule>
    <cfRule type="expression" dxfId="1112" priority="1059">
      <formula>$Z33="Informe 6"</formula>
    </cfRule>
    <cfRule type="expression" dxfId="1111" priority="1060">
      <formula>$Z33="Informe 5"</formula>
    </cfRule>
    <cfRule type="expression" dxfId="1110" priority="1061">
      <formula>$Z33="Informe 4"</formula>
    </cfRule>
    <cfRule type="expression" dxfId="1109" priority="1062">
      <formula>$Z33="Informe 3"</formula>
    </cfRule>
    <cfRule type="expression" dxfId="1108" priority="1063">
      <formula>$Z33="Informe 2"</formula>
    </cfRule>
    <cfRule type="expression" dxfId="1107" priority="1064">
      <formula>$Z33="Informe 1"</formula>
    </cfRule>
    <cfRule type="expression" dxfId="1106" priority="1065">
      <formula>$Z33="Gráfico 10"</formula>
    </cfRule>
    <cfRule type="expression" dxfId="1105" priority="1066">
      <formula>$Z33="Gráfico 25"</formula>
    </cfRule>
    <cfRule type="expression" dxfId="1104" priority="1067">
      <formula>$Z33="Gráfico 24"</formula>
    </cfRule>
    <cfRule type="expression" dxfId="1103" priority="1068">
      <formula>$Z33="Gráfico 23"</formula>
    </cfRule>
    <cfRule type="expression" dxfId="1102" priority="1069">
      <formula>$Z33="Gráfico 22"</formula>
    </cfRule>
    <cfRule type="expression" dxfId="1101" priority="1070">
      <formula>$Z33="Gráfico 21"</formula>
    </cfRule>
    <cfRule type="expression" dxfId="1100" priority="1071">
      <formula>$Z33="Gráfico 20"</formula>
    </cfRule>
    <cfRule type="expression" dxfId="1099" priority="1072">
      <formula>$Z33="Gráfico 18"</formula>
    </cfRule>
    <cfRule type="expression" dxfId="1098" priority="1073">
      <formula>$Z33="Gráfico 19"</formula>
    </cfRule>
    <cfRule type="expression" dxfId="1097" priority="1074">
      <formula>$Z33="Gráfico 17"</formula>
    </cfRule>
    <cfRule type="expression" dxfId="1096" priority="1075">
      <formula>$Z33="Gráfico 16"</formula>
    </cfRule>
    <cfRule type="expression" dxfId="1095" priority="1076">
      <formula>$Z33="Gráfico 15"</formula>
    </cfRule>
    <cfRule type="expression" dxfId="1094" priority="1077">
      <formula>$Z33="Gráfico 14"</formula>
    </cfRule>
    <cfRule type="expression" dxfId="1093" priority="1078">
      <formula>$Z33="Gráfico 12"</formula>
    </cfRule>
    <cfRule type="expression" dxfId="1092" priority="1079">
      <formula>$Z33="Gráfico 13"</formula>
    </cfRule>
    <cfRule type="expression" dxfId="1091" priority="1080">
      <formula>$Z33="Gráfico 11"</formula>
    </cfRule>
    <cfRule type="expression" dxfId="1090" priority="1081">
      <formula>$Z33="Gráfico 9"</formula>
    </cfRule>
    <cfRule type="expression" dxfId="1089" priority="1082">
      <formula>$Z33="Gráfico 8"</formula>
    </cfRule>
    <cfRule type="expression" dxfId="1088" priority="1083">
      <formula>$Z33="Gráfico 7"</formula>
    </cfRule>
    <cfRule type="expression" dxfId="1087" priority="1084">
      <formula>$Z33="Gráfico 6"</formula>
    </cfRule>
    <cfRule type="expression" dxfId="1086" priority="1085">
      <formula>$Z33="Gráfico 4"</formula>
    </cfRule>
    <cfRule type="expression" dxfId="1085" priority="1086">
      <formula>$Z33="Gráfico 3"</formula>
    </cfRule>
    <cfRule type="expression" dxfId="1084" priority="1087">
      <formula>$Z33="Gráfico 2"</formula>
    </cfRule>
    <cfRule type="expression" dxfId="1083" priority="1088">
      <formula>$Z33="Gráfico 1"</formula>
    </cfRule>
    <cfRule type="expression" dxfId="1082" priority="1089">
      <formula>$Z33="Gráfico 5"</formula>
    </cfRule>
  </conditionalFormatting>
  <conditionalFormatting sqref="T33:T59">
    <cfRule type="expression" dxfId="1081" priority="1016">
      <formula>$Z33="Reporte 2"</formula>
    </cfRule>
    <cfRule type="expression" dxfId="1080" priority="1017">
      <formula>$Z33="Reporte 1"</formula>
    </cfRule>
    <cfRule type="expression" dxfId="1079" priority="1018">
      <formula>$Z33="Informe 10"</formula>
    </cfRule>
    <cfRule type="expression" dxfId="1078" priority="1019">
      <formula>$Z33="Informe 9"</formula>
    </cfRule>
    <cfRule type="expression" dxfId="1077" priority="1020">
      <formula>$Z33="Informe 8"</formula>
    </cfRule>
    <cfRule type="expression" dxfId="1076" priority="1021">
      <formula>$Z33="Informe 7"</formula>
    </cfRule>
    <cfRule type="expression" dxfId="1075" priority="1022">
      <formula>$Z33="Informe 6"</formula>
    </cfRule>
    <cfRule type="expression" dxfId="1074" priority="1023">
      <formula>$Z33="Informe 5"</formula>
    </cfRule>
    <cfRule type="expression" dxfId="1073" priority="1024">
      <formula>$Z33="Informe 4"</formula>
    </cfRule>
    <cfRule type="expression" dxfId="1072" priority="1025">
      <formula>$Z33="Informe 3"</formula>
    </cfRule>
    <cfRule type="expression" dxfId="1071" priority="1026">
      <formula>$Z33="Informe 2"</formula>
    </cfRule>
    <cfRule type="expression" dxfId="1070" priority="1027">
      <formula>$Z33="Informe 1"</formula>
    </cfRule>
    <cfRule type="expression" dxfId="1069" priority="1028">
      <formula>$Z33="Gráfico 10"</formula>
    </cfRule>
    <cfRule type="expression" dxfId="1068" priority="1029">
      <formula>$Z33="Gráfico 25"</formula>
    </cfRule>
    <cfRule type="expression" dxfId="1067" priority="1030">
      <formula>$Z33="Gráfico 24"</formula>
    </cfRule>
    <cfRule type="expression" dxfId="1066" priority="1031">
      <formula>$Z33="Gráfico 23"</formula>
    </cfRule>
    <cfRule type="expression" dxfId="1065" priority="1032">
      <formula>$Z33="Gráfico 22"</formula>
    </cfRule>
    <cfRule type="expression" dxfId="1064" priority="1033">
      <formula>$Z33="Gráfico 21"</formula>
    </cfRule>
    <cfRule type="expression" dxfId="1063" priority="1034">
      <formula>$Z33="Gráfico 20"</formula>
    </cfRule>
    <cfRule type="expression" dxfId="1062" priority="1035">
      <formula>$Z33="Gráfico 18"</formula>
    </cfRule>
    <cfRule type="expression" dxfId="1061" priority="1036">
      <formula>$Z33="Gráfico 19"</formula>
    </cfRule>
    <cfRule type="expression" dxfId="1060" priority="1037">
      <formula>$Z33="Gráfico 17"</formula>
    </cfRule>
    <cfRule type="expression" dxfId="1059" priority="1038">
      <formula>$Z33="Gráfico 16"</formula>
    </cfRule>
    <cfRule type="expression" dxfId="1058" priority="1039">
      <formula>$Z33="Gráfico 15"</formula>
    </cfRule>
    <cfRule type="expression" dxfId="1057" priority="1040">
      <formula>$Z33="Gráfico 14"</formula>
    </cfRule>
    <cfRule type="expression" dxfId="1056" priority="1041">
      <formula>$Z33="Gráfico 12"</formula>
    </cfRule>
    <cfRule type="expression" dxfId="1055" priority="1042">
      <formula>$Z33="Gráfico 13"</formula>
    </cfRule>
    <cfRule type="expression" dxfId="1054" priority="1043">
      <formula>$Z33="Gráfico 11"</formula>
    </cfRule>
    <cfRule type="expression" dxfId="1053" priority="1044">
      <formula>$Z33="Gráfico 9"</formula>
    </cfRule>
    <cfRule type="expression" dxfId="1052" priority="1045">
      <formula>$Z33="Gráfico 8"</formula>
    </cfRule>
    <cfRule type="expression" dxfId="1051" priority="1046">
      <formula>$Z33="Gráfico 7"</formula>
    </cfRule>
    <cfRule type="expression" dxfId="1050" priority="1047">
      <formula>$Z33="Gráfico 6"</formula>
    </cfRule>
    <cfRule type="expression" dxfId="1049" priority="1048">
      <formula>$Z33="Gráfico 4"</formula>
    </cfRule>
    <cfRule type="expression" dxfId="1048" priority="1049">
      <formula>$Z33="Gráfico 3"</formula>
    </cfRule>
    <cfRule type="expression" dxfId="1047" priority="1050">
      <formula>$Z33="Gráfico 2"</formula>
    </cfRule>
    <cfRule type="expression" dxfId="1046" priority="1051">
      <formula>$Z33="Gráfico 1"</formula>
    </cfRule>
    <cfRule type="expression" dxfId="1045" priority="1052">
      <formula>$Z33="Gráfico 5"</formula>
    </cfRule>
  </conditionalFormatting>
  <conditionalFormatting sqref="Z33:Z59">
    <cfRule type="expression" dxfId="1044" priority="979">
      <formula>$Z33="Reporte 2"</formula>
    </cfRule>
    <cfRule type="expression" dxfId="1043" priority="980">
      <formula>$Z33="Reporte 1"</formula>
    </cfRule>
    <cfRule type="expression" dxfId="1042" priority="981">
      <formula>$Z33="Informe 10"</formula>
    </cfRule>
    <cfRule type="expression" dxfId="1041" priority="982">
      <formula>$Z33="Informe 9"</formula>
    </cfRule>
    <cfRule type="expression" dxfId="1040" priority="983">
      <formula>$Z33="Informe 8"</formula>
    </cfRule>
    <cfRule type="expression" dxfId="1039" priority="984">
      <formula>$Z33="Informe 7"</formula>
    </cfRule>
    <cfRule type="expression" dxfId="1038" priority="985">
      <formula>$Z33="Informe 6"</formula>
    </cfRule>
    <cfRule type="expression" dxfId="1037" priority="986">
      <formula>$Z33="Informe 5"</formula>
    </cfRule>
    <cfRule type="expression" dxfId="1036" priority="987">
      <formula>$Z33="Informe 4"</formula>
    </cfRule>
    <cfRule type="expression" dxfId="1035" priority="988">
      <formula>$Z33="Informe 3"</formula>
    </cfRule>
    <cfRule type="expression" dxfId="1034" priority="989">
      <formula>$Z33="Informe 2"</formula>
    </cfRule>
    <cfRule type="expression" dxfId="1033" priority="990">
      <formula>$Z33="Informe 1"</formula>
    </cfRule>
    <cfRule type="expression" dxfId="1032" priority="991">
      <formula>$Z33="Gráfico 10"</formula>
    </cfRule>
    <cfRule type="expression" dxfId="1031" priority="992">
      <formula>$Z33="Gráfico 25"</formula>
    </cfRule>
    <cfRule type="expression" dxfId="1030" priority="993">
      <formula>$Z33="Gráfico 24"</formula>
    </cfRule>
    <cfRule type="expression" dxfId="1029" priority="994">
      <formula>$Z33="Gráfico 23"</formula>
    </cfRule>
    <cfRule type="expression" dxfId="1028" priority="995">
      <formula>$Z33="Gráfico 22"</formula>
    </cfRule>
    <cfRule type="expression" dxfId="1027" priority="996">
      <formula>$Z33="Gráfico 21"</formula>
    </cfRule>
    <cfRule type="expression" dxfId="1026" priority="997">
      <formula>$Z33="Gráfico 20"</formula>
    </cfRule>
    <cfRule type="expression" dxfId="1025" priority="998">
      <formula>$Z33="Gráfico 18"</formula>
    </cfRule>
    <cfRule type="expression" dxfId="1024" priority="999">
      <formula>$Z33="Gráfico 19"</formula>
    </cfRule>
    <cfRule type="expression" dxfId="1023" priority="1000">
      <formula>$Z33="Gráfico 17"</formula>
    </cfRule>
    <cfRule type="expression" dxfId="1022" priority="1001">
      <formula>$Z33="Gráfico 16"</formula>
    </cfRule>
    <cfRule type="expression" dxfId="1021" priority="1002">
      <formula>$Z33="Gráfico 15"</formula>
    </cfRule>
    <cfRule type="expression" dxfId="1020" priority="1003">
      <formula>$Z33="Gráfico 14"</formula>
    </cfRule>
    <cfRule type="expression" dxfId="1019" priority="1004">
      <formula>$Z33="Gráfico 12"</formula>
    </cfRule>
    <cfRule type="expression" dxfId="1018" priority="1005">
      <formula>$Z33="Gráfico 13"</formula>
    </cfRule>
    <cfRule type="expression" dxfId="1017" priority="1006">
      <formula>$Z33="Gráfico 11"</formula>
    </cfRule>
    <cfRule type="expression" dxfId="1016" priority="1007">
      <formula>$Z33="Gráfico 9"</formula>
    </cfRule>
    <cfRule type="expression" dxfId="1015" priority="1008">
      <formula>$Z33="Gráfico 8"</formula>
    </cfRule>
    <cfRule type="expression" dxfId="1014" priority="1009">
      <formula>$Z33="Gráfico 7"</formula>
    </cfRule>
    <cfRule type="expression" dxfId="1013" priority="1010">
      <formula>$Z33="Gráfico 6"</formula>
    </cfRule>
    <cfRule type="expression" dxfId="1012" priority="1011">
      <formula>$Z33="Gráfico 4"</formula>
    </cfRule>
    <cfRule type="expression" dxfId="1011" priority="1012">
      <formula>$Z33="Gráfico 3"</formula>
    </cfRule>
    <cfRule type="expression" dxfId="1010" priority="1013">
      <formula>$Z33="Gráfico 2"</formula>
    </cfRule>
    <cfRule type="expression" dxfId="1009" priority="1014">
      <formula>$Z33="Gráfico 1"</formula>
    </cfRule>
    <cfRule type="expression" dxfId="1008" priority="1015">
      <formula>$Z33="Gráfico 5"</formula>
    </cfRule>
  </conditionalFormatting>
  <conditionalFormatting sqref="P33:P59">
    <cfRule type="expression" dxfId="1007" priority="940">
      <formula>$Z33="Reporte 2"</formula>
    </cfRule>
    <cfRule type="expression" dxfId="1006" priority="941">
      <formula>$Z33="Reporte 1"</formula>
    </cfRule>
    <cfRule type="expression" dxfId="1005" priority="942">
      <formula>$Z33="Informe 10"</formula>
    </cfRule>
    <cfRule type="expression" dxfId="1004" priority="943">
      <formula>$Z33="Informe 9"</formula>
    </cfRule>
    <cfRule type="expression" dxfId="1003" priority="944">
      <formula>$Z33="Informe 8"</formula>
    </cfRule>
    <cfRule type="expression" dxfId="1002" priority="945">
      <formula>$Z33="Informe 7"</formula>
    </cfRule>
    <cfRule type="expression" dxfId="1001" priority="946">
      <formula>$Z33="Informe 6"</formula>
    </cfRule>
    <cfRule type="expression" dxfId="1000" priority="947">
      <formula>$Z33="Informe 5"</formula>
    </cfRule>
    <cfRule type="expression" dxfId="999" priority="948">
      <formula>$Z33="Informe 4"</formula>
    </cfRule>
    <cfRule type="expression" dxfId="998" priority="949">
      <formula>$Z33="Informe 3"</formula>
    </cfRule>
    <cfRule type="expression" dxfId="997" priority="950">
      <formula>$Z33="Informe 2"</formula>
    </cfRule>
    <cfRule type="expression" dxfId="996" priority="951">
      <formula>$Z33="Informe 1"</formula>
    </cfRule>
    <cfRule type="expression" dxfId="995" priority="952">
      <formula>$Z33="Gráfico 10"</formula>
    </cfRule>
    <cfRule type="expression" dxfId="994" priority="953">
      <formula>$Z33="Gráfico 25"</formula>
    </cfRule>
    <cfRule type="expression" dxfId="993" priority="954">
      <formula>$Z33="Gráfico 24"</formula>
    </cfRule>
    <cfRule type="expression" dxfId="992" priority="955">
      <formula>$Z33="Gráfico 23"</formula>
    </cfRule>
    <cfRule type="expression" dxfId="991" priority="956">
      <formula>$Z33="Gráfico 22"</formula>
    </cfRule>
    <cfRule type="expression" dxfId="990" priority="957">
      <formula>$Z33="Gráfico 21"</formula>
    </cfRule>
    <cfRule type="expression" dxfId="989" priority="958">
      <formula>$Z33="Gráfico 20"</formula>
    </cfRule>
    <cfRule type="expression" dxfId="988" priority="959">
      <formula>$Z33="Gráfico 18"</formula>
    </cfRule>
    <cfRule type="expression" dxfId="987" priority="960">
      <formula>$Z33="Gráfico 19"</formula>
    </cfRule>
    <cfRule type="expression" dxfId="986" priority="961">
      <formula>$Z33="Gráfico 17"</formula>
    </cfRule>
    <cfRule type="expression" dxfId="985" priority="962">
      <formula>$Z33="Gráfico 16"</formula>
    </cfRule>
    <cfRule type="expression" dxfId="984" priority="963">
      <formula>$Z33="Gráfico 15"</formula>
    </cfRule>
    <cfRule type="expression" dxfId="983" priority="964">
      <formula>$Z33="Gráfico 14"</formula>
    </cfRule>
    <cfRule type="expression" dxfId="982" priority="965">
      <formula>$Z33="Gráfico 12"</formula>
    </cfRule>
    <cfRule type="expression" dxfId="981" priority="966">
      <formula>$Z33="Gráfico 13"</formula>
    </cfRule>
    <cfRule type="expression" dxfId="980" priority="967">
      <formula>$Z33="Gráfico 11"</formula>
    </cfRule>
    <cfRule type="expression" dxfId="979" priority="968">
      <formula>$Z33="Gráfico 9"</formula>
    </cfRule>
    <cfRule type="expression" dxfId="978" priority="969">
      <formula>$Z33="Gráfico 8"</formula>
    </cfRule>
    <cfRule type="expression" dxfId="977" priority="970">
      <formula>$Z33="Gráfico 7"</formula>
    </cfRule>
    <cfRule type="expression" dxfId="976" priority="971">
      <formula>$Z33="Gráfico 6"</formula>
    </cfRule>
    <cfRule type="expression" dxfId="975" priority="972">
      <formula>$Z33="Gráfico 4"</formula>
    </cfRule>
    <cfRule type="expression" dxfId="974" priority="973">
      <formula>$Z33="Gráfico 3"</formula>
    </cfRule>
    <cfRule type="expression" dxfId="973" priority="974">
      <formula>$Z33="Gráfico 2"</formula>
    </cfRule>
    <cfRule type="expression" dxfId="972" priority="975">
      <formula>$Z33="Gráfico 1"</formula>
    </cfRule>
    <cfRule type="expression" dxfId="971" priority="976">
      <formula>$Z33="Gráfico 5"</formula>
    </cfRule>
  </conditionalFormatting>
  <conditionalFormatting sqref="M57:M59">
    <cfRule type="expression" dxfId="970" priority="521">
      <formula>$Z57="Reporte 2"</formula>
    </cfRule>
    <cfRule type="expression" dxfId="969" priority="522">
      <formula>$Z57="Reporte 1"</formula>
    </cfRule>
    <cfRule type="expression" dxfId="968" priority="523">
      <formula>$Z57="Informe 10"</formula>
    </cfRule>
    <cfRule type="expression" dxfId="967" priority="524">
      <formula>$Z57="Informe 9"</formula>
    </cfRule>
    <cfRule type="expression" dxfId="966" priority="525">
      <formula>$Z57="Informe 8"</formula>
    </cfRule>
    <cfRule type="expression" dxfId="965" priority="526">
      <formula>$Z57="Informe 7"</formula>
    </cfRule>
    <cfRule type="expression" dxfId="964" priority="527">
      <formula>$Z57="Informe 6"</formula>
    </cfRule>
    <cfRule type="expression" dxfId="963" priority="528">
      <formula>$Z57="Informe 5"</formula>
    </cfRule>
    <cfRule type="expression" dxfId="962" priority="529">
      <formula>$Z57="Informe 4"</formula>
    </cfRule>
    <cfRule type="expression" dxfId="961" priority="530">
      <formula>$Z57="Informe 3"</formula>
    </cfRule>
    <cfRule type="expression" dxfId="960" priority="531">
      <formula>$Z57="Informe 2"</formula>
    </cfRule>
    <cfRule type="expression" dxfId="959" priority="532">
      <formula>$Z57="Informe 1"</formula>
    </cfRule>
    <cfRule type="expression" dxfId="958" priority="533">
      <formula>$Z57="Gráfico 10"</formula>
    </cfRule>
    <cfRule type="expression" dxfId="957" priority="534">
      <formula>$Z57="Gráfico 25"</formula>
    </cfRule>
    <cfRule type="expression" dxfId="956" priority="535">
      <formula>$Z57="Gráfico 24"</formula>
    </cfRule>
    <cfRule type="expression" dxfId="955" priority="536">
      <formula>$Z57="Gráfico 23"</formula>
    </cfRule>
    <cfRule type="expression" dxfId="954" priority="537">
      <formula>$Z57="Gráfico 22"</formula>
    </cfRule>
    <cfRule type="expression" dxfId="953" priority="538">
      <formula>$Z57="Gráfico 21"</formula>
    </cfRule>
    <cfRule type="expression" dxfId="952" priority="539">
      <formula>$Z57="Gráfico 20"</formula>
    </cfRule>
    <cfRule type="expression" dxfId="951" priority="540">
      <formula>$Z57="Gráfico 18"</formula>
    </cfRule>
    <cfRule type="expression" dxfId="950" priority="541">
      <formula>$Z57="Gráfico 19"</formula>
    </cfRule>
    <cfRule type="expression" dxfId="949" priority="542">
      <formula>$Z57="Gráfico 17"</formula>
    </cfRule>
    <cfRule type="expression" dxfId="948" priority="543">
      <formula>$Z57="Gráfico 16"</formula>
    </cfRule>
    <cfRule type="expression" dxfId="947" priority="544">
      <formula>$Z57="Gráfico 15"</formula>
    </cfRule>
    <cfRule type="expression" dxfId="946" priority="545">
      <formula>$Z57="Gráfico 14"</formula>
    </cfRule>
    <cfRule type="expression" dxfId="945" priority="546">
      <formula>$Z57="Gráfico 12"</formula>
    </cfRule>
    <cfRule type="expression" dxfId="944" priority="547">
      <formula>$Z57="Gráfico 13"</formula>
    </cfRule>
    <cfRule type="expression" dxfId="943" priority="548">
      <formula>$Z57="Gráfico 11"</formula>
    </cfRule>
    <cfRule type="expression" dxfId="942" priority="549">
      <formula>$Z57="Gráfico 9"</formula>
    </cfRule>
    <cfRule type="expression" dxfId="941" priority="550">
      <formula>$Z57="Gráfico 8"</formula>
    </cfRule>
    <cfRule type="expression" dxfId="940" priority="551">
      <formula>$Z57="Gráfico 7"</formula>
    </cfRule>
    <cfRule type="expression" dxfId="939" priority="552">
      <formula>$Z57="Gráfico 6"</formula>
    </cfRule>
    <cfRule type="expression" dxfId="938" priority="553">
      <formula>$Z57="Gráfico 4"</formula>
    </cfRule>
    <cfRule type="expression" dxfId="937" priority="554">
      <formula>$Z57="Gráfico 3"</formula>
    </cfRule>
    <cfRule type="expression" dxfId="936" priority="555">
      <formula>$Z57="Gráfico 2"</formula>
    </cfRule>
    <cfRule type="expression" dxfId="935" priority="556">
      <formula>$Z57="Gráfico 1"</formula>
    </cfRule>
    <cfRule type="expression" dxfId="934" priority="557">
      <formula>$Z57="Gráfico 5"</formula>
    </cfRule>
  </conditionalFormatting>
  <conditionalFormatting sqref="O33:O41 O52:O59">
    <cfRule type="expression" dxfId="933" priority="866">
      <formula>$Z33="Reporte 2"</formula>
    </cfRule>
    <cfRule type="expression" dxfId="932" priority="867">
      <formula>$Z33="Reporte 1"</formula>
    </cfRule>
    <cfRule type="expression" dxfId="931" priority="868">
      <formula>$Z33="Informe 10"</formula>
    </cfRule>
    <cfRule type="expression" dxfId="930" priority="869">
      <formula>$Z33="Informe 9"</formula>
    </cfRule>
    <cfRule type="expression" dxfId="929" priority="870">
      <formula>$Z33="Informe 8"</formula>
    </cfRule>
    <cfRule type="expression" dxfId="928" priority="871">
      <formula>$Z33="Informe 7"</formula>
    </cfRule>
    <cfRule type="expression" dxfId="927" priority="872">
      <formula>$Z33="Informe 6"</formula>
    </cfRule>
    <cfRule type="expression" dxfId="926" priority="873">
      <formula>$Z33="Informe 5"</formula>
    </cfRule>
    <cfRule type="expression" dxfId="925" priority="874">
      <formula>$Z33="Informe 4"</formula>
    </cfRule>
    <cfRule type="expression" dxfId="924" priority="875">
      <formula>$Z33="Informe 3"</formula>
    </cfRule>
    <cfRule type="expression" dxfId="923" priority="876">
      <formula>$Z33="Informe 2"</formula>
    </cfRule>
    <cfRule type="expression" dxfId="922" priority="877">
      <formula>$Z33="Informe 1"</formula>
    </cfRule>
    <cfRule type="expression" dxfId="921" priority="878">
      <formula>$Z33="Gráfico 10"</formula>
    </cfRule>
    <cfRule type="expression" dxfId="920" priority="879">
      <formula>$Z33="Gráfico 25"</formula>
    </cfRule>
    <cfRule type="expression" dxfId="919" priority="880">
      <formula>$Z33="Gráfico 24"</formula>
    </cfRule>
    <cfRule type="expression" dxfId="918" priority="881">
      <formula>$Z33="Gráfico 23"</formula>
    </cfRule>
    <cfRule type="expression" dxfId="917" priority="882">
      <formula>$Z33="Gráfico 22"</formula>
    </cfRule>
    <cfRule type="expression" dxfId="916" priority="883">
      <formula>$Z33="Gráfico 21"</formula>
    </cfRule>
    <cfRule type="expression" dxfId="915" priority="884">
      <formula>$Z33="Gráfico 20"</formula>
    </cfRule>
    <cfRule type="expression" dxfId="914" priority="885">
      <formula>$Z33="Gráfico 18"</formula>
    </cfRule>
    <cfRule type="expression" dxfId="913" priority="886">
      <formula>$Z33="Gráfico 19"</formula>
    </cfRule>
    <cfRule type="expression" dxfId="912" priority="887">
      <formula>$Z33="Gráfico 17"</formula>
    </cfRule>
    <cfRule type="expression" dxfId="911" priority="888">
      <formula>$Z33="Gráfico 16"</formula>
    </cfRule>
    <cfRule type="expression" dxfId="910" priority="889">
      <formula>$Z33="Gráfico 15"</formula>
    </cfRule>
    <cfRule type="expression" dxfId="909" priority="890">
      <formula>$Z33="Gráfico 14"</formula>
    </cfRule>
    <cfRule type="expression" dxfId="908" priority="891">
      <formula>$Z33="Gráfico 12"</formula>
    </cfRule>
    <cfRule type="expression" dxfId="907" priority="892">
      <formula>$Z33="Gráfico 13"</formula>
    </cfRule>
    <cfRule type="expression" dxfId="906" priority="893">
      <formula>$Z33="Gráfico 11"</formula>
    </cfRule>
    <cfRule type="expression" dxfId="905" priority="894">
      <formula>$Z33="Gráfico 9"</formula>
    </cfRule>
    <cfRule type="expression" dxfId="904" priority="895">
      <formula>$Z33="Gráfico 8"</formula>
    </cfRule>
    <cfRule type="expression" dxfId="903" priority="896">
      <formula>$Z33="Gráfico 7"</formula>
    </cfRule>
    <cfRule type="expression" dxfId="902" priority="897">
      <formula>$Z33="Gráfico 6"</formula>
    </cfRule>
    <cfRule type="expression" dxfId="901" priority="898">
      <formula>$Z33="Gráfico 4"</formula>
    </cfRule>
    <cfRule type="expression" dxfId="900" priority="899">
      <formula>$Z33="Gráfico 3"</formula>
    </cfRule>
    <cfRule type="expression" dxfId="899" priority="900">
      <formula>$Z33="Gráfico 2"</formula>
    </cfRule>
    <cfRule type="expression" dxfId="898" priority="901">
      <formula>$Z33="Gráfico 1"</formula>
    </cfRule>
    <cfRule type="expression" dxfId="897" priority="902">
      <formula>$Z33="Gráfico 5"</formula>
    </cfRule>
  </conditionalFormatting>
  <conditionalFormatting sqref="M4:M18">
    <cfRule type="expression" dxfId="896" priority="829">
      <formula>$Z4="Reporte 2"</formula>
    </cfRule>
    <cfRule type="expression" dxfId="895" priority="830">
      <formula>$Z4="Reporte 1"</formula>
    </cfRule>
    <cfRule type="expression" dxfId="894" priority="831">
      <formula>$Z4="Informe 10"</formula>
    </cfRule>
    <cfRule type="expression" dxfId="893" priority="832">
      <formula>$Z4="Informe 9"</formula>
    </cfRule>
    <cfRule type="expression" dxfId="892" priority="833">
      <formula>$Z4="Informe 8"</formula>
    </cfRule>
    <cfRule type="expression" dxfId="891" priority="834">
      <formula>$Z4="Informe 7"</formula>
    </cfRule>
    <cfRule type="expression" dxfId="890" priority="835">
      <formula>$Z4="Informe 6"</formula>
    </cfRule>
    <cfRule type="expression" dxfId="889" priority="836">
      <formula>$Z4="Informe 5"</formula>
    </cfRule>
    <cfRule type="expression" dxfId="888" priority="837">
      <formula>$Z4="Informe 4"</formula>
    </cfRule>
    <cfRule type="expression" dxfId="887" priority="838">
      <formula>$Z4="Informe 3"</formula>
    </cfRule>
    <cfRule type="expression" dxfId="886" priority="839">
      <formula>$Z4="Informe 2"</formula>
    </cfRule>
    <cfRule type="expression" dxfId="885" priority="840">
      <formula>$Z4="Informe 1"</formula>
    </cfRule>
    <cfRule type="expression" dxfId="884" priority="841">
      <formula>$Z4="Gráfico 10"</formula>
    </cfRule>
    <cfRule type="expression" dxfId="883" priority="842">
      <formula>$Z4="Gráfico 25"</formula>
    </cfRule>
    <cfRule type="expression" dxfId="882" priority="843">
      <formula>$Z4="Gráfico 24"</formula>
    </cfRule>
    <cfRule type="expression" dxfId="881" priority="844">
      <formula>$Z4="Gráfico 23"</formula>
    </cfRule>
    <cfRule type="expression" dxfId="880" priority="845">
      <formula>$Z4="Gráfico 22"</formula>
    </cfRule>
    <cfRule type="expression" dxfId="879" priority="846">
      <formula>$Z4="Gráfico 21"</formula>
    </cfRule>
    <cfRule type="expression" dxfId="878" priority="847">
      <formula>$Z4="Gráfico 20"</formula>
    </cfRule>
    <cfRule type="expression" dxfId="877" priority="848">
      <formula>$Z4="Gráfico 18"</formula>
    </cfRule>
    <cfRule type="expression" dxfId="876" priority="849">
      <formula>$Z4="Gráfico 19"</formula>
    </cfRule>
    <cfRule type="expression" dxfId="875" priority="850">
      <formula>$Z4="Gráfico 17"</formula>
    </cfRule>
    <cfRule type="expression" dxfId="874" priority="851">
      <formula>$Z4="Gráfico 16"</formula>
    </cfRule>
    <cfRule type="expression" dxfId="873" priority="852">
      <formula>$Z4="Gráfico 15"</formula>
    </cfRule>
    <cfRule type="expression" dxfId="872" priority="853">
      <formula>$Z4="Gráfico 14"</formula>
    </cfRule>
    <cfRule type="expression" dxfId="871" priority="854">
      <formula>$Z4="Gráfico 12"</formula>
    </cfRule>
    <cfRule type="expression" dxfId="870" priority="855">
      <formula>$Z4="Gráfico 13"</formula>
    </cfRule>
    <cfRule type="expression" dxfId="869" priority="856">
      <formula>$Z4="Gráfico 11"</formula>
    </cfRule>
    <cfRule type="expression" dxfId="868" priority="857">
      <formula>$Z4="Gráfico 9"</formula>
    </cfRule>
    <cfRule type="expression" dxfId="867" priority="858">
      <formula>$Z4="Gráfico 8"</formula>
    </cfRule>
    <cfRule type="expression" dxfId="866" priority="859">
      <formula>$Z4="Gráfico 7"</formula>
    </cfRule>
    <cfRule type="expression" dxfId="865" priority="860">
      <formula>$Z4="Gráfico 6"</formula>
    </cfRule>
    <cfRule type="expression" dxfId="864" priority="861">
      <formula>$Z4="Gráfico 4"</formula>
    </cfRule>
    <cfRule type="expression" dxfId="863" priority="862">
      <formula>$Z4="Gráfico 3"</formula>
    </cfRule>
    <cfRule type="expression" dxfId="862" priority="863">
      <formula>$Z4="Gráfico 2"</formula>
    </cfRule>
    <cfRule type="expression" dxfId="861" priority="864">
      <formula>$Z4="Gráfico 1"</formula>
    </cfRule>
    <cfRule type="expression" dxfId="860" priority="865">
      <formula>$Z4="Gráfico 5"</formula>
    </cfRule>
  </conditionalFormatting>
  <conditionalFormatting sqref="K4:K11 K14:K28">
    <cfRule type="expression" dxfId="859" priority="828">
      <formula>+LEFT(D4,2)="GR"</formula>
    </cfRule>
  </conditionalFormatting>
  <conditionalFormatting sqref="L4:L11 L14:L28">
    <cfRule type="expression" dxfId="858" priority="827">
      <formula>+LEFT(D4,2)="GR"</formula>
    </cfRule>
  </conditionalFormatting>
  <conditionalFormatting sqref="K12">
    <cfRule type="expression" dxfId="857" priority="826">
      <formula>+LEFT(D12,2)="GR"</formula>
    </cfRule>
  </conditionalFormatting>
  <conditionalFormatting sqref="L12">
    <cfRule type="expression" dxfId="856" priority="825">
      <formula>+LEFT(D12,2)="GR"</formula>
    </cfRule>
  </conditionalFormatting>
  <conditionalFormatting sqref="K13">
    <cfRule type="expression" dxfId="855" priority="824">
      <formula>+LEFT(D13,2)="GR"</formula>
    </cfRule>
  </conditionalFormatting>
  <conditionalFormatting sqref="L13">
    <cfRule type="expression" dxfId="854" priority="823">
      <formula>+LEFT(D13,2)="GR"</formula>
    </cfRule>
  </conditionalFormatting>
  <conditionalFormatting sqref="K29:K31">
    <cfRule type="expression" dxfId="853" priority="822">
      <formula>+LEFT(D29,2)="GR"</formula>
    </cfRule>
  </conditionalFormatting>
  <conditionalFormatting sqref="L29:L31">
    <cfRule type="expression" dxfId="852" priority="821">
      <formula>+LEFT(D29,2)="GR"</formula>
    </cfRule>
  </conditionalFormatting>
  <conditionalFormatting sqref="K32">
    <cfRule type="expression" dxfId="851" priority="820">
      <formula>+LEFT(D32,2)="GR"</formula>
    </cfRule>
  </conditionalFormatting>
  <conditionalFormatting sqref="L32">
    <cfRule type="expression" dxfId="850" priority="819">
      <formula>+LEFT(D32,2)="GR"</formula>
    </cfRule>
  </conditionalFormatting>
  <conditionalFormatting sqref="K33:K41 K52:K59">
    <cfRule type="expression" dxfId="849" priority="818">
      <formula>+LEFT(D33,2)="GR"</formula>
    </cfRule>
  </conditionalFormatting>
  <conditionalFormatting sqref="L33:L41 L52:L59">
    <cfRule type="expression" dxfId="848" priority="817">
      <formula>+LEFT(D33,2)="GR"</formula>
    </cfRule>
  </conditionalFormatting>
  <conditionalFormatting sqref="M19:M22">
    <cfRule type="expression" dxfId="847" priority="780">
      <formula>$Z19="Reporte 2"</formula>
    </cfRule>
    <cfRule type="expression" dxfId="846" priority="781">
      <formula>$Z19="Reporte 1"</formula>
    </cfRule>
    <cfRule type="expression" dxfId="845" priority="782">
      <formula>$Z19="Informe 10"</formula>
    </cfRule>
    <cfRule type="expression" dxfId="844" priority="783">
      <formula>$Z19="Informe 9"</formula>
    </cfRule>
    <cfRule type="expression" dxfId="843" priority="784">
      <formula>$Z19="Informe 8"</formula>
    </cfRule>
    <cfRule type="expression" dxfId="842" priority="785">
      <formula>$Z19="Informe 7"</formula>
    </cfRule>
    <cfRule type="expression" dxfId="841" priority="786">
      <formula>$Z19="Informe 6"</formula>
    </cfRule>
    <cfRule type="expression" dxfId="840" priority="787">
      <formula>$Z19="Informe 5"</formula>
    </cfRule>
    <cfRule type="expression" dxfId="839" priority="788">
      <formula>$Z19="Informe 4"</formula>
    </cfRule>
    <cfRule type="expression" dxfId="838" priority="789">
      <formula>$Z19="Informe 3"</formula>
    </cfRule>
    <cfRule type="expression" dxfId="837" priority="790">
      <formula>$Z19="Informe 2"</formula>
    </cfRule>
    <cfRule type="expression" dxfId="836" priority="791">
      <formula>$Z19="Informe 1"</formula>
    </cfRule>
    <cfRule type="expression" dxfId="835" priority="792">
      <formula>$Z19="Gráfico 10"</formula>
    </cfRule>
    <cfRule type="expression" dxfId="834" priority="793">
      <formula>$Z19="Gráfico 25"</formula>
    </cfRule>
    <cfRule type="expression" dxfId="833" priority="794">
      <formula>$Z19="Gráfico 24"</formula>
    </cfRule>
    <cfRule type="expression" dxfId="832" priority="795">
      <formula>$Z19="Gráfico 23"</formula>
    </cfRule>
    <cfRule type="expression" dxfId="831" priority="796">
      <formula>$Z19="Gráfico 22"</formula>
    </cfRule>
    <cfRule type="expression" dxfId="830" priority="797">
      <formula>$Z19="Gráfico 21"</formula>
    </cfRule>
    <cfRule type="expression" dxfId="829" priority="798">
      <formula>$Z19="Gráfico 20"</formula>
    </cfRule>
    <cfRule type="expression" dxfId="828" priority="799">
      <formula>$Z19="Gráfico 18"</formula>
    </cfRule>
    <cfRule type="expression" dxfId="827" priority="800">
      <formula>$Z19="Gráfico 19"</formula>
    </cfRule>
    <cfRule type="expression" dxfId="826" priority="801">
      <formula>$Z19="Gráfico 17"</formula>
    </cfRule>
    <cfRule type="expression" dxfId="825" priority="802">
      <formula>$Z19="Gráfico 16"</formula>
    </cfRule>
    <cfRule type="expression" dxfId="824" priority="803">
      <formula>$Z19="Gráfico 15"</formula>
    </cfRule>
    <cfRule type="expression" dxfId="823" priority="804">
      <formula>$Z19="Gráfico 14"</formula>
    </cfRule>
    <cfRule type="expression" dxfId="822" priority="805">
      <formula>$Z19="Gráfico 12"</formula>
    </cfRule>
    <cfRule type="expression" dxfId="821" priority="806">
      <formula>$Z19="Gráfico 13"</formula>
    </cfRule>
    <cfRule type="expression" dxfId="820" priority="807">
      <formula>$Z19="Gráfico 11"</formula>
    </cfRule>
    <cfRule type="expression" dxfId="819" priority="808">
      <formula>$Z19="Gráfico 9"</formula>
    </cfRule>
    <cfRule type="expression" dxfId="818" priority="809">
      <formula>$Z19="Gráfico 8"</formula>
    </cfRule>
    <cfRule type="expression" dxfId="817" priority="810">
      <formula>$Z19="Gráfico 7"</formula>
    </cfRule>
    <cfRule type="expression" dxfId="816" priority="811">
      <formula>$Z19="Gráfico 6"</formula>
    </cfRule>
    <cfRule type="expression" dxfId="815" priority="812">
      <formula>$Z19="Gráfico 4"</formula>
    </cfRule>
    <cfRule type="expression" dxfId="814" priority="813">
      <formula>$Z19="Gráfico 3"</formula>
    </cfRule>
    <cfRule type="expression" dxfId="813" priority="814">
      <formula>$Z19="Gráfico 2"</formula>
    </cfRule>
    <cfRule type="expression" dxfId="812" priority="815">
      <formula>$Z19="Gráfico 1"</formula>
    </cfRule>
    <cfRule type="expression" dxfId="811" priority="816">
      <formula>$Z19="Gráfico 5"</formula>
    </cfRule>
  </conditionalFormatting>
  <conditionalFormatting sqref="M23:M37">
    <cfRule type="expression" dxfId="810" priority="743">
      <formula>$Z23="Reporte 2"</formula>
    </cfRule>
    <cfRule type="expression" dxfId="809" priority="744">
      <formula>$Z23="Reporte 1"</formula>
    </cfRule>
    <cfRule type="expression" dxfId="808" priority="745">
      <formula>$Z23="Informe 10"</formula>
    </cfRule>
    <cfRule type="expression" dxfId="807" priority="746">
      <formula>$Z23="Informe 9"</formula>
    </cfRule>
    <cfRule type="expression" dxfId="806" priority="747">
      <formula>$Z23="Informe 8"</formula>
    </cfRule>
    <cfRule type="expression" dxfId="805" priority="748">
      <formula>$Z23="Informe 7"</formula>
    </cfRule>
    <cfRule type="expression" dxfId="804" priority="749">
      <formula>$Z23="Informe 6"</formula>
    </cfRule>
    <cfRule type="expression" dxfId="803" priority="750">
      <formula>$Z23="Informe 5"</formula>
    </cfRule>
    <cfRule type="expression" dxfId="802" priority="751">
      <formula>$Z23="Informe 4"</formula>
    </cfRule>
    <cfRule type="expression" dxfId="801" priority="752">
      <formula>$Z23="Informe 3"</formula>
    </cfRule>
    <cfRule type="expression" dxfId="800" priority="753">
      <formula>$Z23="Informe 2"</formula>
    </cfRule>
    <cfRule type="expression" dxfId="799" priority="754">
      <formula>$Z23="Informe 1"</formula>
    </cfRule>
    <cfRule type="expression" dxfId="798" priority="755">
      <formula>$Z23="Gráfico 10"</formula>
    </cfRule>
    <cfRule type="expression" dxfId="797" priority="756">
      <formula>$Z23="Gráfico 25"</formula>
    </cfRule>
    <cfRule type="expression" dxfId="796" priority="757">
      <formula>$Z23="Gráfico 24"</formula>
    </cfRule>
    <cfRule type="expression" dxfId="795" priority="758">
      <formula>$Z23="Gráfico 23"</formula>
    </cfRule>
    <cfRule type="expression" dxfId="794" priority="759">
      <formula>$Z23="Gráfico 22"</formula>
    </cfRule>
    <cfRule type="expression" dxfId="793" priority="760">
      <formula>$Z23="Gráfico 21"</formula>
    </cfRule>
    <cfRule type="expression" dxfId="792" priority="761">
      <formula>$Z23="Gráfico 20"</formula>
    </cfRule>
    <cfRule type="expression" dxfId="791" priority="762">
      <formula>$Z23="Gráfico 18"</formula>
    </cfRule>
    <cfRule type="expression" dxfId="790" priority="763">
      <formula>$Z23="Gráfico 19"</formula>
    </cfRule>
    <cfRule type="expression" dxfId="789" priority="764">
      <formula>$Z23="Gráfico 17"</formula>
    </cfRule>
    <cfRule type="expression" dxfId="788" priority="765">
      <formula>$Z23="Gráfico 16"</formula>
    </cfRule>
    <cfRule type="expression" dxfId="787" priority="766">
      <formula>$Z23="Gráfico 15"</formula>
    </cfRule>
    <cfRule type="expression" dxfId="786" priority="767">
      <formula>$Z23="Gráfico 14"</formula>
    </cfRule>
    <cfRule type="expression" dxfId="785" priority="768">
      <formula>$Z23="Gráfico 12"</formula>
    </cfRule>
    <cfRule type="expression" dxfId="784" priority="769">
      <formula>$Z23="Gráfico 13"</formula>
    </cfRule>
    <cfRule type="expression" dxfId="783" priority="770">
      <formula>$Z23="Gráfico 11"</formula>
    </cfRule>
    <cfRule type="expression" dxfId="782" priority="771">
      <formula>$Z23="Gráfico 9"</formula>
    </cfRule>
    <cfRule type="expression" dxfId="781" priority="772">
      <formula>$Z23="Gráfico 8"</formula>
    </cfRule>
    <cfRule type="expression" dxfId="780" priority="773">
      <formula>$Z23="Gráfico 7"</formula>
    </cfRule>
    <cfRule type="expression" dxfId="779" priority="774">
      <formula>$Z23="Gráfico 6"</formula>
    </cfRule>
    <cfRule type="expression" dxfId="778" priority="775">
      <formula>$Z23="Gráfico 4"</formula>
    </cfRule>
    <cfRule type="expression" dxfId="777" priority="776">
      <formula>$Z23="Gráfico 3"</formula>
    </cfRule>
    <cfRule type="expression" dxfId="776" priority="777">
      <formula>$Z23="Gráfico 2"</formula>
    </cfRule>
    <cfRule type="expression" dxfId="775" priority="778">
      <formula>$Z23="Gráfico 1"</formula>
    </cfRule>
    <cfRule type="expression" dxfId="774" priority="779">
      <formula>$Z23="Gráfico 5"</formula>
    </cfRule>
  </conditionalFormatting>
  <conditionalFormatting sqref="M38:M41 M52">
    <cfRule type="expression" dxfId="773" priority="706">
      <formula>$Z38="Reporte 2"</formula>
    </cfRule>
    <cfRule type="expression" dxfId="772" priority="707">
      <formula>$Z38="Reporte 1"</formula>
    </cfRule>
    <cfRule type="expression" dxfId="771" priority="708">
      <formula>$Z38="Informe 10"</formula>
    </cfRule>
    <cfRule type="expression" dxfId="770" priority="709">
      <formula>$Z38="Informe 9"</formula>
    </cfRule>
    <cfRule type="expression" dxfId="769" priority="710">
      <formula>$Z38="Informe 8"</formula>
    </cfRule>
    <cfRule type="expression" dxfId="768" priority="711">
      <formula>$Z38="Informe 7"</formula>
    </cfRule>
    <cfRule type="expression" dxfId="767" priority="712">
      <formula>$Z38="Informe 6"</formula>
    </cfRule>
    <cfRule type="expression" dxfId="766" priority="713">
      <formula>$Z38="Informe 5"</formula>
    </cfRule>
    <cfRule type="expression" dxfId="765" priority="714">
      <formula>$Z38="Informe 4"</formula>
    </cfRule>
    <cfRule type="expression" dxfId="764" priority="715">
      <formula>$Z38="Informe 3"</formula>
    </cfRule>
    <cfRule type="expression" dxfId="763" priority="716">
      <formula>$Z38="Informe 2"</formula>
    </cfRule>
    <cfRule type="expression" dxfId="762" priority="717">
      <formula>$Z38="Informe 1"</formula>
    </cfRule>
    <cfRule type="expression" dxfId="761" priority="718">
      <formula>$Z38="Gráfico 10"</formula>
    </cfRule>
    <cfRule type="expression" dxfId="760" priority="719">
      <formula>$Z38="Gráfico 25"</formula>
    </cfRule>
    <cfRule type="expression" dxfId="759" priority="720">
      <formula>$Z38="Gráfico 24"</formula>
    </cfRule>
    <cfRule type="expression" dxfId="758" priority="721">
      <formula>$Z38="Gráfico 23"</formula>
    </cfRule>
    <cfRule type="expression" dxfId="757" priority="722">
      <formula>$Z38="Gráfico 22"</formula>
    </cfRule>
    <cfRule type="expression" dxfId="756" priority="723">
      <formula>$Z38="Gráfico 21"</formula>
    </cfRule>
    <cfRule type="expression" dxfId="755" priority="724">
      <formula>$Z38="Gráfico 20"</formula>
    </cfRule>
    <cfRule type="expression" dxfId="754" priority="725">
      <formula>$Z38="Gráfico 18"</formula>
    </cfRule>
    <cfRule type="expression" dxfId="753" priority="726">
      <formula>$Z38="Gráfico 19"</formula>
    </cfRule>
    <cfRule type="expression" dxfId="752" priority="727">
      <formula>$Z38="Gráfico 17"</formula>
    </cfRule>
    <cfRule type="expression" dxfId="751" priority="728">
      <formula>$Z38="Gráfico 16"</formula>
    </cfRule>
    <cfRule type="expression" dxfId="750" priority="729">
      <formula>$Z38="Gráfico 15"</formula>
    </cfRule>
    <cfRule type="expression" dxfId="749" priority="730">
      <formula>$Z38="Gráfico 14"</formula>
    </cfRule>
    <cfRule type="expression" dxfId="748" priority="731">
      <formula>$Z38="Gráfico 12"</formula>
    </cfRule>
    <cfRule type="expression" dxfId="747" priority="732">
      <formula>$Z38="Gráfico 13"</formula>
    </cfRule>
    <cfRule type="expression" dxfId="746" priority="733">
      <formula>$Z38="Gráfico 11"</formula>
    </cfRule>
    <cfRule type="expression" dxfId="745" priority="734">
      <formula>$Z38="Gráfico 9"</formula>
    </cfRule>
    <cfRule type="expression" dxfId="744" priority="735">
      <formula>$Z38="Gráfico 8"</formula>
    </cfRule>
    <cfRule type="expression" dxfId="743" priority="736">
      <formula>$Z38="Gráfico 7"</formula>
    </cfRule>
    <cfRule type="expression" dxfId="742" priority="737">
      <formula>$Z38="Gráfico 6"</formula>
    </cfRule>
    <cfRule type="expression" dxfId="741" priority="738">
      <formula>$Z38="Gráfico 4"</formula>
    </cfRule>
    <cfRule type="expression" dxfId="740" priority="739">
      <formula>$Z38="Gráfico 3"</formula>
    </cfRule>
    <cfRule type="expression" dxfId="739" priority="740">
      <formula>$Z38="Gráfico 2"</formula>
    </cfRule>
    <cfRule type="expression" dxfId="738" priority="741">
      <formula>$Z38="Gráfico 1"</formula>
    </cfRule>
    <cfRule type="expression" dxfId="737" priority="742">
      <formula>$Z38="Gráfico 5"</formula>
    </cfRule>
  </conditionalFormatting>
  <conditionalFormatting sqref="M53">
    <cfRule type="expression" dxfId="736" priority="669">
      <formula>$Z53="Reporte 2"</formula>
    </cfRule>
    <cfRule type="expression" dxfId="735" priority="670">
      <formula>$Z53="Reporte 1"</formula>
    </cfRule>
    <cfRule type="expression" dxfId="734" priority="671">
      <formula>$Z53="Informe 10"</formula>
    </cfRule>
    <cfRule type="expression" dxfId="733" priority="672">
      <formula>$Z53="Informe 9"</formula>
    </cfRule>
    <cfRule type="expression" dxfId="732" priority="673">
      <formula>$Z53="Informe 8"</formula>
    </cfRule>
    <cfRule type="expression" dxfId="731" priority="674">
      <formula>$Z53="Informe 7"</formula>
    </cfRule>
    <cfRule type="expression" dxfId="730" priority="675">
      <formula>$Z53="Informe 6"</formula>
    </cfRule>
    <cfRule type="expression" dxfId="729" priority="676">
      <formula>$Z53="Informe 5"</formula>
    </cfRule>
    <cfRule type="expression" dxfId="728" priority="677">
      <formula>$Z53="Informe 4"</formula>
    </cfRule>
    <cfRule type="expression" dxfId="727" priority="678">
      <formula>$Z53="Informe 3"</formula>
    </cfRule>
    <cfRule type="expression" dxfId="726" priority="679">
      <formula>$Z53="Informe 2"</formula>
    </cfRule>
    <cfRule type="expression" dxfId="725" priority="680">
      <formula>$Z53="Informe 1"</formula>
    </cfRule>
    <cfRule type="expression" dxfId="724" priority="681">
      <formula>$Z53="Gráfico 10"</formula>
    </cfRule>
    <cfRule type="expression" dxfId="723" priority="682">
      <formula>$Z53="Gráfico 25"</formula>
    </cfRule>
    <cfRule type="expression" dxfId="722" priority="683">
      <formula>$Z53="Gráfico 24"</formula>
    </cfRule>
    <cfRule type="expression" dxfId="721" priority="684">
      <formula>$Z53="Gráfico 23"</formula>
    </cfRule>
    <cfRule type="expression" dxfId="720" priority="685">
      <formula>$Z53="Gráfico 22"</formula>
    </cfRule>
    <cfRule type="expression" dxfId="719" priority="686">
      <formula>$Z53="Gráfico 21"</formula>
    </cfRule>
    <cfRule type="expression" dxfId="718" priority="687">
      <formula>$Z53="Gráfico 20"</formula>
    </cfRule>
    <cfRule type="expression" dxfId="717" priority="688">
      <formula>$Z53="Gráfico 18"</formula>
    </cfRule>
    <cfRule type="expression" dxfId="716" priority="689">
      <formula>$Z53="Gráfico 19"</formula>
    </cfRule>
    <cfRule type="expression" dxfId="715" priority="690">
      <formula>$Z53="Gráfico 17"</formula>
    </cfRule>
    <cfRule type="expression" dxfId="714" priority="691">
      <formula>$Z53="Gráfico 16"</formula>
    </cfRule>
    <cfRule type="expression" dxfId="713" priority="692">
      <formula>$Z53="Gráfico 15"</formula>
    </cfRule>
    <cfRule type="expression" dxfId="712" priority="693">
      <formula>$Z53="Gráfico 14"</formula>
    </cfRule>
    <cfRule type="expression" dxfId="711" priority="694">
      <formula>$Z53="Gráfico 12"</formula>
    </cfRule>
    <cfRule type="expression" dxfId="710" priority="695">
      <formula>$Z53="Gráfico 13"</formula>
    </cfRule>
    <cfRule type="expression" dxfId="709" priority="696">
      <formula>$Z53="Gráfico 11"</formula>
    </cfRule>
    <cfRule type="expression" dxfId="708" priority="697">
      <formula>$Z53="Gráfico 9"</formula>
    </cfRule>
    <cfRule type="expression" dxfId="707" priority="698">
      <formula>$Z53="Gráfico 8"</formula>
    </cfRule>
    <cfRule type="expression" dxfId="706" priority="699">
      <formula>$Z53="Gráfico 7"</formula>
    </cfRule>
    <cfRule type="expression" dxfId="705" priority="700">
      <formula>$Z53="Gráfico 6"</formula>
    </cfRule>
    <cfRule type="expression" dxfId="704" priority="701">
      <formula>$Z53="Gráfico 4"</formula>
    </cfRule>
    <cfRule type="expression" dxfId="703" priority="702">
      <formula>$Z53="Gráfico 3"</formula>
    </cfRule>
    <cfRule type="expression" dxfId="702" priority="703">
      <formula>$Z53="Gráfico 2"</formula>
    </cfRule>
    <cfRule type="expression" dxfId="701" priority="704">
      <formula>$Z53="Gráfico 1"</formula>
    </cfRule>
    <cfRule type="expression" dxfId="700" priority="705">
      <formula>$Z53="Gráfico 5"</formula>
    </cfRule>
  </conditionalFormatting>
  <conditionalFormatting sqref="M54">
    <cfRule type="expression" dxfId="699" priority="632">
      <formula>$Z54="Reporte 2"</formula>
    </cfRule>
    <cfRule type="expression" dxfId="698" priority="633">
      <formula>$Z54="Reporte 1"</formula>
    </cfRule>
    <cfRule type="expression" dxfId="697" priority="634">
      <formula>$Z54="Informe 10"</formula>
    </cfRule>
    <cfRule type="expression" dxfId="696" priority="635">
      <formula>$Z54="Informe 9"</formula>
    </cfRule>
    <cfRule type="expression" dxfId="695" priority="636">
      <formula>$Z54="Informe 8"</formula>
    </cfRule>
    <cfRule type="expression" dxfId="694" priority="637">
      <formula>$Z54="Informe 7"</formula>
    </cfRule>
    <cfRule type="expression" dxfId="693" priority="638">
      <formula>$Z54="Informe 6"</formula>
    </cfRule>
    <cfRule type="expression" dxfId="692" priority="639">
      <formula>$Z54="Informe 5"</formula>
    </cfRule>
    <cfRule type="expression" dxfId="691" priority="640">
      <formula>$Z54="Informe 4"</formula>
    </cfRule>
    <cfRule type="expression" dxfId="690" priority="641">
      <formula>$Z54="Informe 3"</formula>
    </cfRule>
    <cfRule type="expression" dxfId="689" priority="642">
      <formula>$Z54="Informe 2"</formula>
    </cfRule>
    <cfRule type="expression" dxfId="688" priority="643">
      <formula>$Z54="Informe 1"</formula>
    </cfRule>
    <cfRule type="expression" dxfId="687" priority="644">
      <formula>$Z54="Gráfico 10"</formula>
    </cfRule>
    <cfRule type="expression" dxfId="686" priority="645">
      <formula>$Z54="Gráfico 25"</formula>
    </cfRule>
    <cfRule type="expression" dxfId="685" priority="646">
      <formula>$Z54="Gráfico 24"</formula>
    </cfRule>
    <cfRule type="expression" dxfId="684" priority="647">
      <formula>$Z54="Gráfico 23"</formula>
    </cfRule>
    <cfRule type="expression" dxfId="683" priority="648">
      <formula>$Z54="Gráfico 22"</formula>
    </cfRule>
    <cfRule type="expression" dxfId="682" priority="649">
      <formula>$Z54="Gráfico 21"</formula>
    </cfRule>
    <cfRule type="expression" dxfId="681" priority="650">
      <formula>$Z54="Gráfico 20"</formula>
    </cfRule>
    <cfRule type="expression" dxfId="680" priority="651">
      <formula>$Z54="Gráfico 18"</formula>
    </cfRule>
    <cfRule type="expression" dxfId="679" priority="652">
      <formula>$Z54="Gráfico 19"</formula>
    </cfRule>
    <cfRule type="expression" dxfId="678" priority="653">
      <formula>$Z54="Gráfico 17"</formula>
    </cfRule>
    <cfRule type="expression" dxfId="677" priority="654">
      <formula>$Z54="Gráfico 16"</formula>
    </cfRule>
    <cfRule type="expression" dxfId="676" priority="655">
      <formula>$Z54="Gráfico 15"</formula>
    </cfRule>
    <cfRule type="expression" dxfId="675" priority="656">
      <formula>$Z54="Gráfico 14"</formula>
    </cfRule>
    <cfRule type="expression" dxfId="674" priority="657">
      <formula>$Z54="Gráfico 12"</formula>
    </cfRule>
    <cfRule type="expression" dxfId="673" priority="658">
      <formula>$Z54="Gráfico 13"</formula>
    </cfRule>
    <cfRule type="expression" dxfId="672" priority="659">
      <formula>$Z54="Gráfico 11"</formula>
    </cfRule>
    <cfRule type="expression" dxfId="671" priority="660">
      <formula>$Z54="Gráfico 9"</formula>
    </cfRule>
    <cfRule type="expression" dxfId="670" priority="661">
      <formula>$Z54="Gráfico 8"</formula>
    </cfRule>
    <cfRule type="expression" dxfId="669" priority="662">
      <formula>$Z54="Gráfico 7"</formula>
    </cfRule>
    <cfRule type="expression" dxfId="668" priority="663">
      <formula>$Z54="Gráfico 6"</formula>
    </cfRule>
    <cfRule type="expression" dxfId="667" priority="664">
      <formula>$Z54="Gráfico 4"</formula>
    </cfRule>
    <cfRule type="expression" dxfId="666" priority="665">
      <formula>$Z54="Gráfico 3"</formula>
    </cfRule>
    <cfRule type="expression" dxfId="665" priority="666">
      <formula>$Z54="Gráfico 2"</formula>
    </cfRule>
    <cfRule type="expression" dxfId="664" priority="667">
      <formula>$Z54="Gráfico 1"</formula>
    </cfRule>
    <cfRule type="expression" dxfId="663" priority="668">
      <formula>$Z54="Gráfico 5"</formula>
    </cfRule>
  </conditionalFormatting>
  <conditionalFormatting sqref="M55">
    <cfRule type="expression" dxfId="662" priority="595">
      <formula>$Z55="Reporte 2"</formula>
    </cfRule>
    <cfRule type="expression" dxfId="661" priority="596">
      <formula>$Z55="Reporte 1"</formula>
    </cfRule>
    <cfRule type="expression" dxfId="660" priority="597">
      <formula>$Z55="Informe 10"</formula>
    </cfRule>
    <cfRule type="expression" dxfId="659" priority="598">
      <formula>$Z55="Informe 9"</formula>
    </cfRule>
    <cfRule type="expression" dxfId="658" priority="599">
      <formula>$Z55="Informe 8"</formula>
    </cfRule>
    <cfRule type="expression" dxfId="657" priority="600">
      <formula>$Z55="Informe 7"</formula>
    </cfRule>
    <cfRule type="expression" dxfId="656" priority="601">
      <formula>$Z55="Informe 6"</formula>
    </cfRule>
    <cfRule type="expression" dxfId="655" priority="602">
      <formula>$Z55="Informe 5"</formula>
    </cfRule>
    <cfRule type="expression" dxfId="654" priority="603">
      <formula>$Z55="Informe 4"</formula>
    </cfRule>
    <cfRule type="expression" dxfId="653" priority="604">
      <formula>$Z55="Informe 3"</formula>
    </cfRule>
    <cfRule type="expression" dxfId="652" priority="605">
      <formula>$Z55="Informe 2"</formula>
    </cfRule>
    <cfRule type="expression" dxfId="651" priority="606">
      <formula>$Z55="Informe 1"</formula>
    </cfRule>
    <cfRule type="expression" dxfId="650" priority="607">
      <formula>$Z55="Gráfico 10"</formula>
    </cfRule>
    <cfRule type="expression" dxfId="649" priority="608">
      <formula>$Z55="Gráfico 25"</formula>
    </cfRule>
    <cfRule type="expression" dxfId="648" priority="609">
      <formula>$Z55="Gráfico 24"</formula>
    </cfRule>
    <cfRule type="expression" dxfId="647" priority="610">
      <formula>$Z55="Gráfico 23"</formula>
    </cfRule>
    <cfRule type="expression" dxfId="646" priority="611">
      <formula>$Z55="Gráfico 22"</formula>
    </cfRule>
    <cfRule type="expression" dxfId="645" priority="612">
      <formula>$Z55="Gráfico 21"</formula>
    </cfRule>
    <cfRule type="expression" dxfId="644" priority="613">
      <formula>$Z55="Gráfico 20"</formula>
    </cfRule>
    <cfRule type="expression" dxfId="643" priority="614">
      <formula>$Z55="Gráfico 18"</formula>
    </cfRule>
    <cfRule type="expression" dxfId="642" priority="615">
      <formula>$Z55="Gráfico 19"</formula>
    </cfRule>
    <cfRule type="expression" dxfId="641" priority="616">
      <formula>$Z55="Gráfico 17"</formula>
    </cfRule>
    <cfRule type="expression" dxfId="640" priority="617">
      <formula>$Z55="Gráfico 16"</formula>
    </cfRule>
    <cfRule type="expression" dxfId="639" priority="618">
      <formula>$Z55="Gráfico 15"</formula>
    </cfRule>
    <cfRule type="expression" dxfId="638" priority="619">
      <formula>$Z55="Gráfico 14"</formula>
    </cfRule>
    <cfRule type="expression" dxfId="637" priority="620">
      <formula>$Z55="Gráfico 12"</formula>
    </cfRule>
    <cfRule type="expression" dxfId="636" priority="621">
      <formula>$Z55="Gráfico 13"</formula>
    </cfRule>
    <cfRule type="expression" dxfId="635" priority="622">
      <formula>$Z55="Gráfico 11"</formula>
    </cfRule>
    <cfRule type="expression" dxfId="634" priority="623">
      <formula>$Z55="Gráfico 9"</formula>
    </cfRule>
    <cfRule type="expression" dxfId="633" priority="624">
      <formula>$Z55="Gráfico 8"</formula>
    </cfRule>
    <cfRule type="expression" dxfId="632" priority="625">
      <formula>$Z55="Gráfico 7"</formula>
    </cfRule>
    <cfRule type="expression" dxfId="631" priority="626">
      <formula>$Z55="Gráfico 6"</formula>
    </cfRule>
    <cfRule type="expression" dxfId="630" priority="627">
      <formula>$Z55="Gráfico 4"</formula>
    </cfRule>
    <cfRule type="expression" dxfId="629" priority="628">
      <formula>$Z55="Gráfico 3"</formula>
    </cfRule>
    <cfRule type="expression" dxfId="628" priority="629">
      <formula>$Z55="Gráfico 2"</formula>
    </cfRule>
    <cfRule type="expression" dxfId="627" priority="630">
      <formula>$Z55="Gráfico 1"</formula>
    </cfRule>
    <cfRule type="expression" dxfId="626" priority="631">
      <formula>$Z55="Gráfico 5"</formula>
    </cfRule>
  </conditionalFormatting>
  <conditionalFormatting sqref="M56">
    <cfRule type="expression" dxfId="625" priority="558">
      <formula>$Z56="Reporte 2"</formula>
    </cfRule>
    <cfRule type="expression" dxfId="624" priority="559">
      <formula>$Z56="Reporte 1"</formula>
    </cfRule>
    <cfRule type="expression" dxfId="623" priority="560">
      <formula>$Z56="Informe 10"</formula>
    </cfRule>
    <cfRule type="expression" dxfId="622" priority="561">
      <formula>$Z56="Informe 9"</formula>
    </cfRule>
    <cfRule type="expression" dxfId="621" priority="562">
      <formula>$Z56="Informe 8"</formula>
    </cfRule>
    <cfRule type="expression" dxfId="620" priority="563">
      <formula>$Z56="Informe 7"</formula>
    </cfRule>
    <cfRule type="expression" dxfId="619" priority="564">
      <formula>$Z56="Informe 6"</formula>
    </cfRule>
    <cfRule type="expression" dxfId="618" priority="565">
      <formula>$Z56="Informe 5"</formula>
    </cfRule>
    <cfRule type="expression" dxfId="617" priority="566">
      <formula>$Z56="Informe 4"</formula>
    </cfRule>
    <cfRule type="expression" dxfId="616" priority="567">
      <formula>$Z56="Informe 3"</formula>
    </cfRule>
    <cfRule type="expression" dxfId="615" priority="568">
      <formula>$Z56="Informe 2"</formula>
    </cfRule>
    <cfRule type="expression" dxfId="614" priority="569">
      <formula>$Z56="Informe 1"</formula>
    </cfRule>
    <cfRule type="expression" dxfId="613" priority="570">
      <formula>$Z56="Gráfico 10"</formula>
    </cfRule>
    <cfRule type="expression" dxfId="612" priority="571">
      <formula>$Z56="Gráfico 25"</formula>
    </cfRule>
    <cfRule type="expression" dxfId="611" priority="572">
      <formula>$Z56="Gráfico 24"</formula>
    </cfRule>
    <cfRule type="expression" dxfId="610" priority="573">
      <formula>$Z56="Gráfico 23"</formula>
    </cfRule>
    <cfRule type="expression" dxfId="609" priority="574">
      <formula>$Z56="Gráfico 22"</formula>
    </cfRule>
    <cfRule type="expression" dxfId="608" priority="575">
      <formula>$Z56="Gráfico 21"</formula>
    </cfRule>
    <cfRule type="expression" dxfId="607" priority="576">
      <formula>$Z56="Gráfico 20"</formula>
    </cfRule>
    <cfRule type="expression" dxfId="606" priority="577">
      <formula>$Z56="Gráfico 18"</formula>
    </cfRule>
    <cfRule type="expression" dxfId="605" priority="578">
      <formula>$Z56="Gráfico 19"</formula>
    </cfRule>
    <cfRule type="expression" dxfId="604" priority="579">
      <formula>$Z56="Gráfico 17"</formula>
    </cfRule>
    <cfRule type="expression" dxfId="603" priority="580">
      <formula>$Z56="Gráfico 16"</formula>
    </cfRule>
    <cfRule type="expression" dxfId="602" priority="581">
      <formula>$Z56="Gráfico 15"</formula>
    </cfRule>
    <cfRule type="expression" dxfId="601" priority="582">
      <formula>$Z56="Gráfico 14"</formula>
    </cfRule>
    <cfRule type="expression" dxfId="600" priority="583">
      <formula>$Z56="Gráfico 12"</formula>
    </cfRule>
    <cfRule type="expression" dxfId="599" priority="584">
      <formula>$Z56="Gráfico 13"</formula>
    </cfRule>
    <cfRule type="expression" dxfId="598" priority="585">
      <formula>$Z56="Gráfico 11"</formula>
    </cfRule>
    <cfRule type="expression" dxfId="597" priority="586">
      <formula>$Z56="Gráfico 9"</formula>
    </cfRule>
    <cfRule type="expression" dxfId="596" priority="587">
      <formula>$Z56="Gráfico 8"</formula>
    </cfRule>
    <cfRule type="expression" dxfId="595" priority="588">
      <formula>$Z56="Gráfico 7"</formula>
    </cfRule>
    <cfRule type="expression" dxfId="594" priority="589">
      <formula>$Z56="Gráfico 6"</formula>
    </cfRule>
    <cfRule type="expression" dxfId="593" priority="590">
      <formula>$Z56="Gráfico 4"</formula>
    </cfRule>
    <cfRule type="expression" dxfId="592" priority="591">
      <formula>$Z56="Gráfico 3"</formula>
    </cfRule>
    <cfRule type="expression" dxfId="591" priority="592">
      <formula>$Z56="Gráfico 2"</formula>
    </cfRule>
    <cfRule type="expression" dxfId="590" priority="593">
      <formula>$Z56="Gráfico 1"</formula>
    </cfRule>
    <cfRule type="expression" dxfId="589" priority="594">
      <formula>$Z56="Gráfico 5"</formula>
    </cfRule>
  </conditionalFormatting>
  <conditionalFormatting sqref="O4:O22">
    <cfRule type="expression" dxfId="588" priority="484">
      <formula>$Z4="Reporte 2"</formula>
    </cfRule>
    <cfRule type="expression" dxfId="587" priority="485">
      <formula>$Z4="Reporte 1"</formula>
    </cfRule>
    <cfRule type="expression" dxfId="586" priority="486">
      <formula>$Z4="Informe 10"</formula>
    </cfRule>
    <cfRule type="expression" dxfId="585" priority="487">
      <formula>$Z4="Informe 9"</formula>
    </cfRule>
    <cfRule type="expression" dxfId="584" priority="488">
      <formula>$Z4="Informe 8"</formula>
    </cfRule>
    <cfRule type="expression" dxfId="583" priority="489">
      <formula>$Z4="Informe 7"</formula>
    </cfRule>
    <cfRule type="expression" dxfId="582" priority="490">
      <formula>$Z4="Informe 6"</formula>
    </cfRule>
    <cfRule type="expression" dxfId="581" priority="491">
      <formula>$Z4="Informe 5"</formula>
    </cfRule>
    <cfRule type="expression" dxfId="580" priority="492">
      <formula>$Z4="Informe 4"</formula>
    </cfRule>
    <cfRule type="expression" dxfId="579" priority="493">
      <formula>$Z4="Informe 3"</formula>
    </cfRule>
    <cfRule type="expression" dxfId="578" priority="494">
      <formula>$Z4="Informe 2"</formula>
    </cfRule>
    <cfRule type="expression" dxfId="577" priority="495">
      <formula>$Z4="Informe 1"</formula>
    </cfRule>
    <cfRule type="expression" dxfId="576" priority="496">
      <formula>$Z4="Gráfico 10"</formula>
    </cfRule>
    <cfRule type="expression" dxfId="575" priority="497">
      <formula>$Z4="Gráfico 25"</formula>
    </cfRule>
    <cfRule type="expression" dxfId="574" priority="498">
      <formula>$Z4="Gráfico 24"</formula>
    </cfRule>
    <cfRule type="expression" dxfId="573" priority="499">
      <formula>$Z4="Gráfico 23"</formula>
    </cfRule>
    <cfRule type="expression" dxfId="572" priority="500">
      <formula>$Z4="Gráfico 22"</formula>
    </cfRule>
    <cfRule type="expression" dxfId="571" priority="501">
      <formula>$Z4="Gráfico 21"</formula>
    </cfRule>
    <cfRule type="expression" dxfId="570" priority="502">
      <formula>$Z4="Gráfico 20"</formula>
    </cfRule>
    <cfRule type="expression" dxfId="569" priority="503">
      <formula>$Z4="Gráfico 18"</formula>
    </cfRule>
    <cfRule type="expression" dxfId="568" priority="504">
      <formula>$Z4="Gráfico 19"</formula>
    </cfRule>
    <cfRule type="expression" dxfId="567" priority="505">
      <formula>$Z4="Gráfico 17"</formula>
    </cfRule>
    <cfRule type="expression" dxfId="566" priority="506">
      <formula>$Z4="Gráfico 16"</formula>
    </cfRule>
    <cfRule type="expression" dxfId="565" priority="507">
      <formula>$Z4="Gráfico 15"</formula>
    </cfRule>
    <cfRule type="expression" dxfId="564" priority="508">
      <formula>$Z4="Gráfico 14"</formula>
    </cfRule>
    <cfRule type="expression" dxfId="563" priority="509">
      <formula>$Z4="Gráfico 12"</formula>
    </cfRule>
    <cfRule type="expression" dxfId="562" priority="510">
      <formula>$Z4="Gráfico 13"</formula>
    </cfRule>
    <cfRule type="expression" dxfId="561" priority="511">
      <formula>$Z4="Gráfico 11"</formula>
    </cfRule>
    <cfRule type="expression" dxfId="560" priority="512">
      <formula>$Z4="Gráfico 9"</formula>
    </cfRule>
    <cfRule type="expression" dxfId="559" priority="513">
      <formula>$Z4="Gráfico 8"</formula>
    </cfRule>
    <cfRule type="expression" dxfId="558" priority="514">
      <formula>$Z4="Gráfico 7"</formula>
    </cfRule>
    <cfRule type="expression" dxfId="557" priority="515">
      <formula>$Z4="Gráfico 6"</formula>
    </cfRule>
    <cfRule type="expression" dxfId="556" priority="516">
      <formula>$Z4="Gráfico 4"</formula>
    </cfRule>
    <cfRule type="expression" dxfId="555" priority="517">
      <formula>$Z4="Gráfico 3"</formula>
    </cfRule>
    <cfRule type="expression" dxfId="554" priority="518">
      <formula>$Z4="Gráfico 2"</formula>
    </cfRule>
    <cfRule type="expression" dxfId="553" priority="519">
      <formula>$Z4="Gráfico 1"</formula>
    </cfRule>
    <cfRule type="expression" dxfId="552" priority="520">
      <formula>$Z4="Gráfico 5"</formula>
    </cfRule>
  </conditionalFormatting>
  <conditionalFormatting sqref="O42:O51">
    <cfRule type="expression" dxfId="551" priority="447">
      <formula>$Z42="Reporte 2"</formula>
    </cfRule>
    <cfRule type="expression" dxfId="550" priority="448">
      <formula>$Z42="Reporte 1"</formula>
    </cfRule>
    <cfRule type="expression" dxfId="549" priority="449">
      <formula>$Z42="Informe 10"</formula>
    </cfRule>
    <cfRule type="expression" dxfId="548" priority="450">
      <formula>$Z42="Informe 9"</formula>
    </cfRule>
    <cfRule type="expression" dxfId="547" priority="451">
      <formula>$Z42="Informe 8"</formula>
    </cfRule>
    <cfRule type="expression" dxfId="546" priority="452">
      <formula>$Z42="Informe 7"</formula>
    </cfRule>
    <cfRule type="expression" dxfId="545" priority="453">
      <formula>$Z42="Informe 6"</formula>
    </cfRule>
    <cfRule type="expression" dxfId="544" priority="454">
      <formula>$Z42="Informe 5"</formula>
    </cfRule>
    <cfRule type="expression" dxfId="543" priority="455">
      <formula>$Z42="Informe 4"</formula>
    </cfRule>
    <cfRule type="expression" dxfId="542" priority="456">
      <formula>$Z42="Informe 3"</formula>
    </cfRule>
    <cfRule type="expression" dxfId="541" priority="457">
      <formula>$Z42="Informe 2"</formula>
    </cfRule>
    <cfRule type="expression" dxfId="540" priority="458">
      <formula>$Z42="Informe 1"</formula>
    </cfRule>
    <cfRule type="expression" dxfId="539" priority="459">
      <formula>$Z42="Gráfico 10"</formula>
    </cfRule>
    <cfRule type="expression" dxfId="538" priority="460">
      <formula>$Z42="Gráfico 25"</formula>
    </cfRule>
    <cfRule type="expression" dxfId="537" priority="461">
      <formula>$Z42="Gráfico 24"</formula>
    </cfRule>
    <cfRule type="expression" dxfId="536" priority="462">
      <formula>$Z42="Gráfico 23"</formula>
    </cfRule>
    <cfRule type="expression" dxfId="535" priority="463">
      <formula>$Z42="Gráfico 22"</formula>
    </cfRule>
    <cfRule type="expression" dxfId="534" priority="464">
      <formula>$Z42="Gráfico 21"</formula>
    </cfRule>
    <cfRule type="expression" dxfId="533" priority="465">
      <formula>$Z42="Gráfico 20"</formula>
    </cfRule>
    <cfRule type="expression" dxfId="532" priority="466">
      <formula>$Z42="Gráfico 18"</formula>
    </cfRule>
    <cfRule type="expression" dxfId="531" priority="467">
      <formula>$Z42="Gráfico 19"</formula>
    </cfRule>
    <cfRule type="expression" dxfId="530" priority="468">
      <formula>$Z42="Gráfico 17"</formula>
    </cfRule>
    <cfRule type="expression" dxfId="529" priority="469">
      <formula>$Z42="Gráfico 16"</formula>
    </cfRule>
    <cfRule type="expression" dxfId="528" priority="470">
      <formula>$Z42="Gráfico 15"</formula>
    </cfRule>
    <cfRule type="expression" dxfId="527" priority="471">
      <formula>$Z42="Gráfico 14"</formula>
    </cfRule>
    <cfRule type="expression" dxfId="526" priority="472">
      <formula>$Z42="Gráfico 12"</formula>
    </cfRule>
    <cfRule type="expression" dxfId="525" priority="473">
      <formula>$Z42="Gráfico 13"</formula>
    </cfRule>
    <cfRule type="expression" dxfId="524" priority="474">
      <formula>$Z42="Gráfico 11"</formula>
    </cfRule>
    <cfRule type="expression" dxfId="523" priority="475">
      <formula>$Z42="Gráfico 9"</formula>
    </cfRule>
    <cfRule type="expression" dxfId="522" priority="476">
      <formula>$Z42="Gráfico 8"</formula>
    </cfRule>
    <cfRule type="expression" dxfId="521" priority="477">
      <formula>$Z42="Gráfico 7"</formula>
    </cfRule>
    <cfRule type="expression" dxfId="520" priority="478">
      <formula>$Z42="Gráfico 6"</formula>
    </cfRule>
    <cfRule type="expression" dxfId="519" priority="479">
      <formula>$Z42="Gráfico 4"</formula>
    </cfRule>
    <cfRule type="expression" dxfId="518" priority="480">
      <formula>$Z42="Gráfico 3"</formula>
    </cfRule>
    <cfRule type="expression" dxfId="517" priority="481">
      <formula>$Z42="Gráfico 2"</formula>
    </cfRule>
    <cfRule type="expression" dxfId="516" priority="482">
      <formula>$Z42="Gráfico 1"</formula>
    </cfRule>
    <cfRule type="expression" dxfId="515" priority="483">
      <formula>$Z42="Gráfico 5"</formula>
    </cfRule>
  </conditionalFormatting>
  <conditionalFormatting sqref="N42:N51">
    <cfRule type="expression" dxfId="514" priority="410">
      <formula>$Z42="Reporte 2"</formula>
    </cfRule>
    <cfRule type="expression" dxfId="513" priority="411">
      <formula>$Z42="Reporte 1"</formula>
    </cfRule>
    <cfRule type="expression" dxfId="512" priority="412">
      <formula>$Z42="Informe 10"</formula>
    </cfRule>
    <cfRule type="expression" dxfId="511" priority="413">
      <formula>$Z42="Informe 9"</formula>
    </cfRule>
    <cfRule type="expression" dxfId="510" priority="414">
      <formula>$Z42="Informe 8"</formula>
    </cfRule>
    <cfRule type="expression" dxfId="509" priority="415">
      <formula>$Z42="Informe 7"</formula>
    </cfRule>
    <cfRule type="expression" dxfId="508" priority="416">
      <formula>$Z42="Informe 6"</formula>
    </cfRule>
    <cfRule type="expression" dxfId="507" priority="417">
      <formula>$Z42="Informe 5"</formula>
    </cfRule>
    <cfRule type="expression" dxfId="506" priority="418">
      <formula>$Z42="Informe 4"</formula>
    </cfRule>
    <cfRule type="expression" dxfId="505" priority="419">
      <formula>$Z42="Informe 3"</formula>
    </cfRule>
    <cfRule type="expression" dxfId="504" priority="420">
      <formula>$Z42="Informe 2"</formula>
    </cfRule>
    <cfRule type="expression" dxfId="503" priority="421">
      <formula>$Z42="Informe 1"</formula>
    </cfRule>
    <cfRule type="expression" dxfId="502" priority="422">
      <formula>$Z42="Gráfico 10"</formula>
    </cfRule>
    <cfRule type="expression" dxfId="501" priority="423">
      <formula>$Z42="Gráfico 25"</formula>
    </cfRule>
    <cfRule type="expression" dxfId="500" priority="424">
      <formula>$Z42="Gráfico 24"</formula>
    </cfRule>
    <cfRule type="expression" dxfId="499" priority="425">
      <formula>$Z42="Gráfico 23"</formula>
    </cfRule>
    <cfRule type="expression" dxfId="498" priority="426">
      <formula>$Z42="Gráfico 22"</formula>
    </cfRule>
    <cfRule type="expression" dxfId="497" priority="427">
      <formula>$Z42="Gráfico 21"</formula>
    </cfRule>
    <cfRule type="expression" dxfId="496" priority="428">
      <formula>$Z42="Gráfico 20"</formula>
    </cfRule>
    <cfRule type="expression" dxfId="495" priority="429">
      <formula>$Z42="Gráfico 18"</formula>
    </cfRule>
    <cfRule type="expression" dxfId="494" priority="430">
      <formula>$Z42="Gráfico 19"</formula>
    </cfRule>
    <cfRule type="expression" dxfId="493" priority="431">
      <formula>$Z42="Gráfico 17"</formula>
    </cfRule>
    <cfRule type="expression" dxfId="492" priority="432">
      <formula>$Z42="Gráfico 16"</formula>
    </cfRule>
    <cfRule type="expression" dxfId="491" priority="433">
      <formula>$Z42="Gráfico 15"</formula>
    </cfRule>
    <cfRule type="expression" dxfId="490" priority="434">
      <formula>$Z42="Gráfico 14"</formula>
    </cfRule>
    <cfRule type="expression" dxfId="489" priority="435">
      <formula>$Z42="Gráfico 12"</formula>
    </cfRule>
    <cfRule type="expression" dxfId="488" priority="436">
      <formula>$Z42="Gráfico 13"</formula>
    </cfRule>
    <cfRule type="expression" dxfId="487" priority="437">
      <formula>$Z42="Gráfico 11"</formula>
    </cfRule>
    <cfRule type="expression" dxfId="486" priority="438">
      <formula>$Z42="Gráfico 9"</formula>
    </cfRule>
    <cfRule type="expression" dxfId="485" priority="439">
      <formula>$Z42="Gráfico 8"</formula>
    </cfRule>
    <cfRule type="expression" dxfId="484" priority="440">
      <formula>$Z42="Gráfico 7"</formula>
    </cfRule>
    <cfRule type="expression" dxfId="483" priority="441">
      <formula>$Z42="Gráfico 6"</formula>
    </cfRule>
    <cfRule type="expression" dxfId="482" priority="442">
      <formula>$Z42="Gráfico 4"</formula>
    </cfRule>
    <cfRule type="expression" dxfId="481" priority="443">
      <formula>$Z42="Gráfico 3"</formula>
    </cfRule>
    <cfRule type="expression" dxfId="480" priority="444">
      <formula>$Z42="Gráfico 2"</formula>
    </cfRule>
    <cfRule type="expression" dxfId="479" priority="445">
      <formula>$Z42="Gráfico 1"</formula>
    </cfRule>
    <cfRule type="expression" dxfId="478" priority="446">
      <formula>$Z42="Gráfico 5"</formula>
    </cfRule>
  </conditionalFormatting>
  <conditionalFormatting sqref="K42:K51">
    <cfRule type="expression" dxfId="477" priority="409">
      <formula>+LEFT(D42,2)="GR"</formula>
    </cfRule>
  </conditionalFormatting>
  <conditionalFormatting sqref="L42:L51">
    <cfRule type="expression" dxfId="476" priority="408">
      <formula>+LEFT(D42,2)="GR"</formula>
    </cfRule>
  </conditionalFormatting>
  <conditionalFormatting sqref="O42:O51">
    <cfRule type="expression" dxfId="475" priority="371">
      <formula>$Z42="Reporte 2"</formula>
    </cfRule>
    <cfRule type="expression" dxfId="474" priority="372">
      <formula>$Z42="Reporte 1"</formula>
    </cfRule>
    <cfRule type="expression" dxfId="473" priority="373">
      <formula>$Z42="Informe 10"</formula>
    </cfRule>
    <cfRule type="expression" dxfId="472" priority="374">
      <formula>$Z42="Informe 9"</formula>
    </cfRule>
    <cfRule type="expression" dxfId="471" priority="375">
      <formula>$Z42="Informe 8"</formula>
    </cfRule>
    <cfRule type="expression" dxfId="470" priority="376">
      <formula>$Z42="Informe 7"</formula>
    </cfRule>
    <cfRule type="expression" dxfId="469" priority="377">
      <formula>$Z42="Informe 6"</formula>
    </cfRule>
    <cfRule type="expression" dxfId="468" priority="378">
      <formula>$Z42="Informe 5"</formula>
    </cfRule>
    <cfRule type="expression" dxfId="467" priority="379">
      <formula>$Z42="Informe 4"</formula>
    </cfRule>
    <cfRule type="expression" dxfId="466" priority="380">
      <formula>$Z42="Informe 3"</formula>
    </cfRule>
    <cfRule type="expression" dxfId="465" priority="381">
      <formula>$Z42="Informe 2"</formula>
    </cfRule>
    <cfRule type="expression" dxfId="464" priority="382">
      <formula>$Z42="Informe 1"</formula>
    </cfRule>
    <cfRule type="expression" dxfId="463" priority="383">
      <formula>$Z42="Gráfico 10"</formula>
    </cfRule>
    <cfRule type="expression" dxfId="462" priority="384">
      <formula>$Z42="Gráfico 25"</formula>
    </cfRule>
    <cfRule type="expression" dxfId="461" priority="385">
      <formula>$Z42="Gráfico 24"</formula>
    </cfRule>
    <cfRule type="expression" dxfId="460" priority="386">
      <formula>$Z42="Gráfico 23"</formula>
    </cfRule>
    <cfRule type="expression" dxfId="459" priority="387">
      <formula>$Z42="Gráfico 22"</formula>
    </cfRule>
    <cfRule type="expression" dxfId="458" priority="388">
      <formula>$Z42="Gráfico 21"</formula>
    </cfRule>
    <cfRule type="expression" dxfId="457" priority="389">
      <formula>$Z42="Gráfico 20"</formula>
    </cfRule>
    <cfRule type="expression" dxfId="456" priority="390">
      <formula>$Z42="Gráfico 18"</formula>
    </cfRule>
    <cfRule type="expression" dxfId="455" priority="391">
      <formula>$Z42="Gráfico 19"</formula>
    </cfRule>
    <cfRule type="expression" dxfId="454" priority="392">
      <formula>$Z42="Gráfico 17"</formula>
    </cfRule>
    <cfRule type="expression" dxfId="453" priority="393">
      <formula>$Z42="Gráfico 16"</formula>
    </cfRule>
    <cfRule type="expression" dxfId="452" priority="394">
      <formula>$Z42="Gráfico 15"</formula>
    </cfRule>
    <cfRule type="expression" dxfId="451" priority="395">
      <formula>$Z42="Gráfico 14"</formula>
    </cfRule>
    <cfRule type="expression" dxfId="450" priority="396">
      <formula>$Z42="Gráfico 12"</formula>
    </cfRule>
    <cfRule type="expression" dxfId="449" priority="397">
      <formula>$Z42="Gráfico 13"</formula>
    </cfRule>
    <cfRule type="expression" dxfId="448" priority="398">
      <formula>$Z42="Gráfico 11"</formula>
    </cfRule>
    <cfRule type="expression" dxfId="447" priority="399">
      <formula>$Z42="Gráfico 9"</formula>
    </cfRule>
    <cfRule type="expression" dxfId="446" priority="400">
      <formula>$Z42="Gráfico 8"</formula>
    </cfRule>
    <cfRule type="expression" dxfId="445" priority="401">
      <formula>$Z42="Gráfico 7"</formula>
    </cfRule>
    <cfRule type="expression" dxfId="444" priority="402">
      <formula>$Z42="Gráfico 6"</formula>
    </cfRule>
    <cfRule type="expression" dxfId="443" priority="403">
      <formula>$Z42="Gráfico 4"</formula>
    </cfRule>
    <cfRule type="expression" dxfId="442" priority="404">
      <formula>$Z42="Gráfico 3"</formula>
    </cfRule>
    <cfRule type="expression" dxfId="441" priority="405">
      <formula>$Z42="Gráfico 2"</formula>
    </cfRule>
    <cfRule type="expression" dxfId="440" priority="406">
      <formula>$Z42="Gráfico 1"</formula>
    </cfRule>
    <cfRule type="expression" dxfId="439" priority="407">
      <formula>$Z42="Gráfico 5"</formula>
    </cfRule>
  </conditionalFormatting>
  <conditionalFormatting sqref="O47:O51">
    <cfRule type="expression" dxfId="438" priority="334">
      <formula>$Z47="Reporte 2"</formula>
    </cfRule>
    <cfRule type="expression" dxfId="437" priority="335">
      <formula>$Z47="Reporte 1"</formula>
    </cfRule>
    <cfRule type="expression" dxfId="436" priority="336">
      <formula>$Z47="Informe 10"</formula>
    </cfRule>
    <cfRule type="expression" dxfId="435" priority="337">
      <formula>$Z47="Informe 9"</formula>
    </cfRule>
    <cfRule type="expression" dxfId="434" priority="338">
      <formula>$Z47="Informe 8"</formula>
    </cfRule>
    <cfRule type="expression" dxfId="433" priority="339">
      <formula>$Z47="Informe 7"</formula>
    </cfRule>
    <cfRule type="expression" dxfId="432" priority="340">
      <formula>$Z47="Informe 6"</formula>
    </cfRule>
    <cfRule type="expression" dxfId="431" priority="341">
      <formula>$Z47="Informe 5"</formula>
    </cfRule>
    <cfRule type="expression" dxfId="430" priority="342">
      <formula>$Z47="Informe 4"</formula>
    </cfRule>
    <cfRule type="expression" dxfId="429" priority="343">
      <formula>$Z47="Informe 3"</formula>
    </cfRule>
    <cfRule type="expression" dxfId="428" priority="344">
      <formula>$Z47="Informe 2"</formula>
    </cfRule>
    <cfRule type="expression" dxfId="427" priority="345">
      <formula>$Z47="Informe 1"</formula>
    </cfRule>
    <cfRule type="expression" dxfId="426" priority="346">
      <formula>$Z47="Gráfico 10"</formula>
    </cfRule>
    <cfRule type="expression" dxfId="425" priority="347">
      <formula>$Z47="Gráfico 25"</formula>
    </cfRule>
    <cfRule type="expression" dxfId="424" priority="348">
      <formula>$Z47="Gráfico 24"</formula>
    </cfRule>
    <cfRule type="expression" dxfId="423" priority="349">
      <formula>$Z47="Gráfico 23"</formula>
    </cfRule>
    <cfRule type="expression" dxfId="422" priority="350">
      <formula>$Z47="Gráfico 22"</formula>
    </cfRule>
    <cfRule type="expression" dxfId="421" priority="351">
      <formula>$Z47="Gráfico 21"</formula>
    </cfRule>
    <cfRule type="expression" dxfId="420" priority="352">
      <formula>$Z47="Gráfico 20"</formula>
    </cfRule>
    <cfRule type="expression" dxfId="419" priority="353">
      <formula>$Z47="Gráfico 18"</formula>
    </cfRule>
    <cfRule type="expression" dxfId="418" priority="354">
      <formula>$Z47="Gráfico 19"</formula>
    </cfRule>
    <cfRule type="expression" dxfId="417" priority="355">
      <formula>$Z47="Gráfico 17"</formula>
    </cfRule>
    <cfRule type="expression" dxfId="416" priority="356">
      <formula>$Z47="Gráfico 16"</formula>
    </cfRule>
    <cfRule type="expression" dxfId="415" priority="357">
      <formula>$Z47="Gráfico 15"</formula>
    </cfRule>
    <cfRule type="expression" dxfId="414" priority="358">
      <formula>$Z47="Gráfico 14"</formula>
    </cfRule>
    <cfRule type="expression" dxfId="413" priority="359">
      <formula>$Z47="Gráfico 12"</formula>
    </cfRule>
    <cfRule type="expression" dxfId="412" priority="360">
      <formula>$Z47="Gráfico 13"</formula>
    </cfRule>
    <cfRule type="expression" dxfId="411" priority="361">
      <formula>$Z47="Gráfico 11"</formula>
    </cfRule>
    <cfRule type="expression" dxfId="410" priority="362">
      <formula>$Z47="Gráfico 9"</formula>
    </cfRule>
    <cfRule type="expression" dxfId="409" priority="363">
      <formula>$Z47="Gráfico 8"</formula>
    </cfRule>
    <cfRule type="expression" dxfId="408" priority="364">
      <formula>$Z47="Gráfico 7"</formula>
    </cfRule>
    <cfRule type="expression" dxfId="407" priority="365">
      <formula>$Z47="Gráfico 6"</formula>
    </cfRule>
    <cfRule type="expression" dxfId="406" priority="366">
      <formula>$Z47="Gráfico 4"</formula>
    </cfRule>
    <cfRule type="expression" dxfId="405" priority="367">
      <formula>$Z47="Gráfico 3"</formula>
    </cfRule>
    <cfRule type="expression" dxfId="404" priority="368">
      <formula>$Z47="Gráfico 2"</formula>
    </cfRule>
    <cfRule type="expression" dxfId="403" priority="369">
      <formula>$Z47="Gráfico 1"</formula>
    </cfRule>
    <cfRule type="expression" dxfId="402" priority="370">
      <formula>$Z47="Gráfico 5"</formula>
    </cfRule>
  </conditionalFormatting>
  <conditionalFormatting sqref="O47:O51">
    <cfRule type="expression" dxfId="401" priority="297">
      <formula>$Z47="Reporte 2"</formula>
    </cfRule>
    <cfRule type="expression" dxfId="400" priority="298">
      <formula>$Z47="Reporte 1"</formula>
    </cfRule>
    <cfRule type="expression" dxfId="399" priority="299">
      <formula>$Z47="Informe 10"</formula>
    </cfRule>
    <cfRule type="expression" dxfId="398" priority="300">
      <formula>$Z47="Informe 9"</formula>
    </cfRule>
    <cfRule type="expression" dxfId="397" priority="301">
      <formula>$Z47="Informe 8"</formula>
    </cfRule>
    <cfRule type="expression" dxfId="396" priority="302">
      <formula>$Z47="Informe 7"</formula>
    </cfRule>
    <cfRule type="expression" dxfId="395" priority="303">
      <formula>$Z47="Informe 6"</formula>
    </cfRule>
    <cfRule type="expression" dxfId="394" priority="304">
      <formula>$Z47="Informe 5"</formula>
    </cfRule>
    <cfRule type="expression" dxfId="393" priority="305">
      <formula>$Z47="Informe 4"</formula>
    </cfRule>
    <cfRule type="expression" dxfId="392" priority="306">
      <formula>$Z47="Informe 3"</formula>
    </cfRule>
    <cfRule type="expression" dxfId="391" priority="307">
      <formula>$Z47="Informe 2"</formula>
    </cfRule>
    <cfRule type="expression" dxfId="390" priority="308">
      <formula>$Z47="Informe 1"</formula>
    </cfRule>
    <cfRule type="expression" dxfId="389" priority="309">
      <formula>$Z47="Gráfico 10"</formula>
    </cfRule>
    <cfRule type="expression" dxfId="388" priority="310">
      <formula>$Z47="Gráfico 25"</formula>
    </cfRule>
    <cfRule type="expression" dxfId="387" priority="311">
      <formula>$Z47="Gráfico 24"</formula>
    </cfRule>
    <cfRule type="expression" dxfId="386" priority="312">
      <formula>$Z47="Gráfico 23"</formula>
    </cfRule>
    <cfRule type="expression" dxfId="385" priority="313">
      <formula>$Z47="Gráfico 22"</formula>
    </cfRule>
    <cfRule type="expression" dxfId="384" priority="314">
      <formula>$Z47="Gráfico 21"</formula>
    </cfRule>
    <cfRule type="expression" dxfId="383" priority="315">
      <formula>$Z47="Gráfico 20"</formula>
    </cfRule>
    <cfRule type="expression" dxfId="382" priority="316">
      <formula>$Z47="Gráfico 18"</formula>
    </cfRule>
    <cfRule type="expression" dxfId="381" priority="317">
      <formula>$Z47="Gráfico 19"</formula>
    </cfRule>
    <cfRule type="expression" dxfId="380" priority="318">
      <formula>$Z47="Gráfico 17"</formula>
    </cfRule>
    <cfRule type="expression" dxfId="379" priority="319">
      <formula>$Z47="Gráfico 16"</formula>
    </cfRule>
    <cfRule type="expression" dxfId="378" priority="320">
      <formula>$Z47="Gráfico 15"</formula>
    </cfRule>
    <cfRule type="expression" dxfId="377" priority="321">
      <formula>$Z47="Gráfico 14"</formula>
    </cfRule>
    <cfRule type="expression" dxfId="376" priority="322">
      <formula>$Z47="Gráfico 12"</formula>
    </cfRule>
    <cfRule type="expression" dxfId="375" priority="323">
      <formula>$Z47="Gráfico 13"</formula>
    </cfRule>
    <cfRule type="expression" dxfId="374" priority="324">
      <formula>$Z47="Gráfico 11"</formula>
    </cfRule>
    <cfRule type="expression" dxfId="373" priority="325">
      <formula>$Z47="Gráfico 9"</formula>
    </cfRule>
    <cfRule type="expression" dxfId="372" priority="326">
      <formula>$Z47="Gráfico 8"</formula>
    </cfRule>
    <cfRule type="expression" dxfId="371" priority="327">
      <formula>$Z47="Gráfico 7"</formula>
    </cfRule>
    <cfRule type="expression" dxfId="370" priority="328">
      <formula>$Z47="Gráfico 6"</formula>
    </cfRule>
    <cfRule type="expression" dxfId="369" priority="329">
      <formula>$Z47="Gráfico 4"</formula>
    </cfRule>
    <cfRule type="expression" dxfId="368" priority="330">
      <formula>$Z47="Gráfico 3"</formula>
    </cfRule>
    <cfRule type="expression" dxfId="367" priority="331">
      <formula>$Z47="Gráfico 2"</formula>
    </cfRule>
    <cfRule type="expression" dxfId="366" priority="332">
      <formula>$Z47="Gráfico 1"</formula>
    </cfRule>
    <cfRule type="expression" dxfId="365" priority="333">
      <formula>$Z47="Gráfico 5"</formula>
    </cfRule>
  </conditionalFormatting>
  <conditionalFormatting sqref="M43">
    <cfRule type="expression" dxfId="364" priority="260">
      <formula>$Z43="Reporte 2"</formula>
    </cfRule>
    <cfRule type="expression" dxfId="363" priority="261">
      <formula>$Z43="Reporte 1"</formula>
    </cfRule>
    <cfRule type="expression" dxfId="362" priority="262">
      <formula>$Z43="Informe 10"</formula>
    </cfRule>
    <cfRule type="expression" dxfId="361" priority="263">
      <formula>$Z43="Informe 9"</formula>
    </cfRule>
    <cfRule type="expression" dxfId="360" priority="264">
      <formula>$Z43="Informe 8"</formula>
    </cfRule>
    <cfRule type="expression" dxfId="359" priority="265">
      <formula>$Z43="Informe 7"</formula>
    </cfRule>
    <cfRule type="expression" dxfId="358" priority="266">
      <formula>$Z43="Informe 6"</formula>
    </cfRule>
    <cfRule type="expression" dxfId="357" priority="267">
      <formula>$Z43="Informe 5"</formula>
    </cfRule>
    <cfRule type="expression" dxfId="356" priority="268">
      <formula>$Z43="Informe 4"</formula>
    </cfRule>
    <cfRule type="expression" dxfId="355" priority="269">
      <formula>$Z43="Informe 3"</formula>
    </cfRule>
    <cfRule type="expression" dxfId="354" priority="270">
      <formula>$Z43="Informe 2"</formula>
    </cfRule>
    <cfRule type="expression" dxfId="353" priority="271">
      <formula>$Z43="Informe 1"</formula>
    </cfRule>
    <cfRule type="expression" dxfId="352" priority="272">
      <formula>$Z43="Gráfico 10"</formula>
    </cfRule>
    <cfRule type="expression" dxfId="351" priority="273">
      <formula>$Z43="Gráfico 25"</formula>
    </cfRule>
    <cfRule type="expression" dxfId="350" priority="274">
      <formula>$Z43="Gráfico 24"</formula>
    </cfRule>
    <cfRule type="expression" dxfId="349" priority="275">
      <formula>$Z43="Gráfico 23"</formula>
    </cfRule>
    <cfRule type="expression" dxfId="348" priority="276">
      <formula>$Z43="Gráfico 22"</formula>
    </cfRule>
    <cfRule type="expression" dxfId="347" priority="277">
      <formula>$Z43="Gráfico 21"</formula>
    </cfRule>
    <cfRule type="expression" dxfId="346" priority="278">
      <formula>$Z43="Gráfico 20"</formula>
    </cfRule>
    <cfRule type="expression" dxfId="345" priority="279">
      <formula>$Z43="Gráfico 18"</formula>
    </cfRule>
    <cfRule type="expression" dxfId="344" priority="280">
      <formula>$Z43="Gráfico 19"</formula>
    </cfRule>
    <cfRule type="expression" dxfId="343" priority="281">
      <formula>$Z43="Gráfico 17"</formula>
    </cfRule>
    <cfRule type="expression" dxfId="342" priority="282">
      <formula>$Z43="Gráfico 16"</formula>
    </cfRule>
    <cfRule type="expression" dxfId="341" priority="283">
      <formula>$Z43="Gráfico 15"</formula>
    </cfRule>
    <cfRule type="expression" dxfId="340" priority="284">
      <formula>$Z43="Gráfico 14"</formula>
    </cfRule>
    <cfRule type="expression" dxfId="339" priority="285">
      <formula>$Z43="Gráfico 12"</formula>
    </cfRule>
    <cfRule type="expression" dxfId="338" priority="286">
      <formula>$Z43="Gráfico 13"</formula>
    </cfRule>
    <cfRule type="expression" dxfId="337" priority="287">
      <formula>$Z43="Gráfico 11"</formula>
    </cfRule>
    <cfRule type="expression" dxfId="336" priority="288">
      <formula>$Z43="Gráfico 9"</formula>
    </cfRule>
    <cfRule type="expression" dxfId="335" priority="289">
      <formula>$Z43="Gráfico 8"</formula>
    </cfRule>
    <cfRule type="expression" dxfId="334" priority="290">
      <formula>$Z43="Gráfico 7"</formula>
    </cfRule>
    <cfRule type="expression" dxfId="333" priority="291">
      <formula>$Z43="Gráfico 6"</formula>
    </cfRule>
    <cfRule type="expression" dxfId="332" priority="292">
      <formula>$Z43="Gráfico 4"</formula>
    </cfRule>
    <cfRule type="expression" dxfId="331" priority="293">
      <formula>$Z43="Gráfico 3"</formula>
    </cfRule>
    <cfRule type="expression" dxfId="330" priority="294">
      <formula>$Z43="Gráfico 2"</formula>
    </cfRule>
    <cfRule type="expression" dxfId="329" priority="295">
      <formula>$Z43="Gráfico 1"</formula>
    </cfRule>
    <cfRule type="expression" dxfId="328" priority="296">
      <formula>$Z43="Gráfico 5"</formula>
    </cfRule>
  </conditionalFormatting>
  <conditionalFormatting sqref="M44">
    <cfRule type="expression" dxfId="327" priority="223">
      <formula>$Z44="Reporte 2"</formula>
    </cfRule>
    <cfRule type="expression" dxfId="326" priority="224">
      <formula>$Z44="Reporte 1"</formula>
    </cfRule>
    <cfRule type="expression" dxfId="325" priority="225">
      <formula>$Z44="Informe 10"</formula>
    </cfRule>
    <cfRule type="expression" dxfId="324" priority="226">
      <formula>$Z44="Informe 9"</formula>
    </cfRule>
    <cfRule type="expression" dxfId="323" priority="227">
      <formula>$Z44="Informe 8"</formula>
    </cfRule>
    <cfRule type="expression" dxfId="322" priority="228">
      <formula>$Z44="Informe 7"</formula>
    </cfRule>
    <cfRule type="expression" dxfId="321" priority="229">
      <formula>$Z44="Informe 6"</formula>
    </cfRule>
    <cfRule type="expression" dxfId="320" priority="230">
      <formula>$Z44="Informe 5"</formula>
    </cfRule>
    <cfRule type="expression" dxfId="319" priority="231">
      <formula>$Z44="Informe 4"</formula>
    </cfRule>
    <cfRule type="expression" dxfId="318" priority="232">
      <formula>$Z44="Informe 3"</formula>
    </cfRule>
    <cfRule type="expression" dxfId="317" priority="233">
      <formula>$Z44="Informe 2"</formula>
    </cfRule>
    <cfRule type="expression" dxfId="316" priority="234">
      <formula>$Z44="Informe 1"</formula>
    </cfRule>
    <cfRule type="expression" dxfId="315" priority="235">
      <formula>$Z44="Gráfico 10"</formula>
    </cfRule>
    <cfRule type="expression" dxfId="314" priority="236">
      <formula>$Z44="Gráfico 25"</formula>
    </cfRule>
    <cfRule type="expression" dxfId="313" priority="237">
      <formula>$Z44="Gráfico 24"</formula>
    </cfRule>
    <cfRule type="expression" dxfId="312" priority="238">
      <formula>$Z44="Gráfico 23"</formula>
    </cfRule>
    <cfRule type="expression" dxfId="311" priority="239">
      <formula>$Z44="Gráfico 22"</formula>
    </cfRule>
    <cfRule type="expression" dxfId="310" priority="240">
      <formula>$Z44="Gráfico 21"</formula>
    </cfRule>
    <cfRule type="expression" dxfId="309" priority="241">
      <formula>$Z44="Gráfico 20"</formula>
    </cfRule>
    <cfRule type="expression" dxfId="308" priority="242">
      <formula>$Z44="Gráfico 18"</formula>
    </cfRule>
    <cfRule type="expression" dxfId="307" priority="243">
      <formula>$Z44="Gráfico 19"</formula>
    </cfRule>
    <cfRule type="expression" dxfId="306" priority="244">
      <formula>$Z44="Gráfico 17"</formula>
    </cfRule>
    <cfRule type="expression" dxfId="305" priority="245">
      <formula>$Z44="Gráfico 16"</formula>
    </cfRule>
    <cfRule type="expression" dxfId="304" priority="246">
      <formula>$Z44="Gráfico 15"</formula>
    </cfRule>
    <cfRule type="expression" dxfId="303" priority="247">
      <formula>$Z44="Gráfico 14"</formula>
    </cfRule>
    <cfRule type="expression" dxfId="302" priority="248">
      <formula>$Z44="Gráfico 12"</formula>
    </cfRule>
    <cfRule type="expression" dxfId="301" priority="249">
      <formula>$Z44="Gráfico 13"</formula>
    </cfRule>
    <cfRule type="expression" dxfId="300" priority="250">
      <formula>$Z44="Gráfico 11"</formula>
    </cfRule>
    <cfRule type="expression" dxfId="299" priority="251">
      <formula>$Z44="Gráfico 9"</formula>
    </cfRule>
    <cfRule type="expression" dxfId="298" priority="252">
      <formula>$Z44="Gráfico 8"</formula>
    </cfRule>
    <cfRule type="expression" dxfId="297" priority="253">
      <formula>$Z44="Gráfico 7"</formula>
    </cfRule>
    <cfRule type="expression" dxfId="296" priority="254">
      <formula>$Z44="Gráfico 6"</formula>
    </cfRule>
    <cfRule type="expression" dxfId="295" priority="255">
      <formula>$Z44="Gráfico 4"</formula>
    </cfRule>
    <cfRule type="expression" dxfId="294" priority="256">
      <formula>$Z44="Gráfico 3"</formula>
    </cfRule>
    <cfRule type="expression" dxfId="293" priority="257">
      <formula>$Z44="Gráfico 2"</formula>
    </cfRule>
    <cfRule type="expression" dxfId="292" priority="258">
      <formula>$Z44="Gráfico 1"</formula>
    </cfRule>
    <cfRule type="expression" dxfId="291" priority="259">
      <formula>$Z44="Gráfico 5"</formula>
    </cfRule>
  </conditionalFormatting>
  <conditionalFormatting sqref="M45">
    <cfRule type="expression" dxfId="290" priority="186">
      <formula>$Z45="Reporte 2"</formula>
    </cfRule>
    <cfRule type="expression" dxfId="289" priority="187">
      <formula>$Z45="Reporte 1"</formula>
    </cfRule>
    <cfRule type="expression" dxfId="288" priority="188">
      <formula>$Z45="Informe 10"</formula>
    </cfRule>
    <cfRule type="expression" dxfId="287" priority="189">
      <formula>$Z45="Informe 9"</formula>
    </cfRule>
    <cfRule type="expression" dxfId="286" priority="190">
      <formula>$Z45="Informe 8"</formula>
    </cfRule>
    <cfRule type="expression" dxfId="285" priority="191">
      <formula>$Z45="Informe 7"</formula>
    </cfRule>
    <cfRule type="expression" dxfId="284" priority="192">
      <formula>$Z45="Informe 6"</formula>
    </cfRule>
    <cfRule type="expression" dxfId="283" priority="193">
      <formula>$Z45="Informe 5"</formula>
    </cfRule>
    <cfRule type="expression" dxfId="282" priority="194">
      <formula>$Z45="Informe 4"</formula>
    </cfRule>
    <cfRule type="expression" dxfId="281" priority="195">
      <formula>$Z45="Informe 3"</formula>
    </cfRule>
    <cfRule type="expression" dxfId="280" priority="196">
      <formula>$Z45="Informe 2"</formula>
    </cfRule>
    <cfRule type="expression" dxfId="279" priority="197">
      <formula>$Z45="Informe 1"</formula>
    </cfRule>
    <cfRule type="expression" dxfId="278" priority="198">
      <formula>$Z45="Gráfico 10"</formula>
    </cfRule>
    <cfRule type="expression" dxfId="277" priority="199">
      <formula>$Z45="Gráfico 25"</formula>
    </cfRule>
    <cfRule type="expression" dxfId="276" priority="200">
      <formula>$Z45="Gráfico 24"</formula>
    </cfRule>
    <cfRule type="expression" dxfId="275" priority="201">
      <formula>$Z45="Gráfico 23"</formula>
    </cfRule>
    <cfRule type="expression" dxfId="274" priority="202">
      <formula>$Z45="Gráfico 22"</formula>
    </cfRule>
    <cfRule type="expression" dxfId="273" priority="203">
      <formula>$Z45="Gráfico 21"</formula>
    </cfRule>
    <cfRule type="expression" dxfId="272" priority="204">
      <formula>$Z45="Gráfico 20"</formula>
    </cfRule>
    <cfRule type="expression" dxfId="271" priority="205">
      <formula>$Z45="Gráfico 18"</formula>
    </cfRule>
    <cfRule type="expression" dxfId="270" priority="206">
      <formula>$Z45="Gráfico 19"</formula>
    </cfRule>
    <cfRule type="expression" dxfId="269" priority="207">
      <formula>$Z45="Gráfico 17"</formula>
    </cfRule>
    <cfRule type="expression" dxfId="268" priority="208">
      <formula>$Z45="Gráfico 16"</formula>
    </cfRule>
    <cfRule type="expression" dxfId="267" priority="209">
      <formula>$Z45="Gráfico 15"</formula>
    </cfRule>
    <cfRule type="expression" dxfId="266" priority="210">
      <formula>$Z45="Gráfico 14"</formula>
    </cfRule>
    <cfRule type="expression" dxfId="265" priority="211">
      <formula>$Z45="Gráfico 12"</formula>
    </cfRule>
    <cfRule type="expression" dxfId="264" priority="212">
      <formula>$Z45="Gráfico 13"</formula>
    </cfRule>
    <cfRule type="expression" dxfId="263" priority="213">
      <formula>$Z45="Gráfico 11"</formula>
    </cfRule>
    <cfRule type="expression" dxfId="262" priority="214">
      <formula>$Z45="Gráfico 9"</formula>
    </cfRule>
    <cfRule type="expression" dxfId="261" priority="215">
      <formula>$Z45="Gráfico 8"</formula>
    </cfRule>
    <cfRule type="expression" dxfId="260" priority="216">
      <formula>$Z45="Gráfico 7"</formula>
    </cfRule>
    <cfRule type="expression" dxfId="259" priority="217">
      <formula>$Z45="Gráfico 6"</formula>
    </cfRule>
    <cfRule type="expression" dxfId="258" priority="218">
      <formula>$Z45="Gráfico 4"</formula>
    </cfRule>
    <cfRule type="expression" dxfId="257" priority="219">
      <formula>$Z45="Gráfico 3"</formula>
    </cfRule>
    <cfRule type="expression" dxfId="256" priority="220">
      <formula>$Z45="Gráfico 2"</formula>
    </cfRule>
    <cfRule type="expression" dxfId="255" priority="221">
      <formula>$Z45="Gráfico 1"</formula>
    </cfRule>
    <cfRule type="expression" dxfId="254" priority="222">
      <formula>$Z45="Gráfico 5"</formula>
    </cfRule>
  </conditionalFormatting>
  <conditionalFormatting sqref="M46">
    <cfRule type="expression" dxfId="253" priority="149">
      <formula>$Z46="Reporte 2"</formula>
    </cfRule>
    <cfRule type="expression" dxfId="252" priority="150">
      <formula>$Z46="Reporte 1"</formula>
    </cfRule>
    <cfRule type="expression" dxfId="251" priority="151">
      <formula>$Z46="Informe 10"</formula>
    </cfRule>
    <cfRule type="expression" dxfId="250" priority="152">
      <formula>$Z46="Informe 9"</formula>
    </cfRule>
    <cfRule type="expression" dxfId="249" priority="153">
      <formula>$Z46="Informe 8"</formula>
    </cfRule>
    <cfRule type="expression" dxfId="248" priority="154">
      <formula>$Z46="Informe 7"</formula>
    </cfRule>
    <cfRule type="expression" dxfId="247" priority="155">
      <formula>$Z46="Informe 6"</formula>
    </cfRule>
    <cfRule type="expression" dxfId="246" priority="156">
      <formula>$Z46="Informe 5"</formula>
    </cfRule>
    <cfRule type="expression" dxfId="245" priority="157">
      <formula>$Z46="Informe 4"</formula>
    </cfRule>
    <cfRule type="expression" dxfId="244" priority="158">
      <formula>$Z46="Informe 3"</formula>
    </cfRule>
    <cfRule type="expression" dxfId="243" priority="159">
      <formula>$Z46="Informe 2"</formula>
    </cfRule>
    <cfRule type="expression" dxfId="242" priority="160">
      <formula>$Z46="Informe 1"</formula>
    </cfRule>
    <cfRule type="expression" dxfId="241" priority="161">
      <formula>$Z46="Gráfico 10"</formula>
    </cfRule>
    <cfRule type="expression" dxfId="240" priority="162">
      <formula>$Z46="Gráfico 25"</formula>
    </cfRule>
    <cfRule type="expression" dxfId="239" priority="163">
      <formula>$Z46="Gráfico 24"</formula>
    </cfRule>
    <cfRule type="expression" dxfId="238" priority="164">
      <formula>$Z46="Gráfico 23"</formula>
    </cfRule>
    <cfRule type="expression" dxfId="237" priority="165">
      <formula>$Z46="Gráfico 22"</formula>
    </cfRule>
    <cfRule type="expression" dxfId="236" priority="166">
      <formula>$Z46="Gráfico 21"</formula>
    </cfRule>
    <cfRule type="expression" dxfId="235" priority="167">
      <formula>$Z46="Gráfico 20"</formula>
    </cfRule>
    <cfRule type="expression" dxfId="234" priority="168">
      <formula>$Z46="Gráfico 18"</formula>
    </cfRule>
    <cfRule type="expression" dxfId="233" priority="169">
      <formula>$Z46="Gráfico 19"</formula>
    </cfRule>
    <cfRule type="expression" dxfId="232" priority="170">
      <formula>$Z46="Gráfico 17"</formula>
    </cfRule>
    <cfRule type="expression" dxfId="231" priority="171">
      <formula>$Z46="Gráfico 16"</formula>
    </cfRule>
    <cfRule type="expression" dxfId="230" priority="172">
      <formula>$Z46="Gráfico 15"</formula>
    </cfRule>
    <cfRule type="expression" dxfId="229" priority="173">
      <formula>$Z46="Gráfico 14"</formula>
    </cfRule>
    <cfRule type="expression" dxfId="228" priority="174">
      <formula>$Z46="Gráfico 12"</formula>
    </cfRule>
    <cfRule type="expression" dxfId="227" priority="175">
      <formula>$Z46="Gráfico 13"</formula>
    </cfRule>
    <cfRule type="expression" dxfId="226" priority="176">
      <formula>$Z46="Gráfico 11"</formula>
    </cfRule>
    <cfRule type="expression" dxfId="225" priority="177">
      <formula>$Z46="Gráfico 9"</formula>
    </cfRule>
    <cfRule type="expression" dxfId="224" priority="178">
      <formula>$Z46="Gráfico 8"</formula>
    </cfRule>
    <cfRule type="expression" dxfId="223" priority="179">
      <formula>$Z46="Gráfico 7"</formula>
    </cfRule>
    <cfRule type="expression" dxfId="222" priority="180">
      <formula>$Z46="Gráfico 6"</formula>
    </cfRule>
    <cfRule type="expression" dxfId="221" priority="181">
      <formula>$Z46="Gráfico 4"</formula>
    </cfRule>
    <cfRule type="expression" dxfId="220" priority="182">
      <formula>$Z46="Gráfico 3"</formula>
    </cfRule>
    <cfRule type="expression" dxfId="219" priority="183">
      <formula>$Z46="Gráfico 2"</formula>
    </cfRule>
    <cfRule type="expression" dxfId="218" priority="184">
      <formula>$Z46="Gráfico 1"</formula>
    </cfRule>
    <cfRule type="expression" dxfId="217" priority="185">
      <formula>$Z46="Gráfico 5"</formula>
    </cfRule>
  </conditionalFormatting>
  <conditionalFormatting sqref="M48">
    <cfRule type="expression" dxfId="216" priority="112">
      <formula>$Z48="Reporte 2"</formula>
    </cfRule>
    <cfRule type="expression" dxfId="215" priority="113">
      <formula>$Z48="Reporte 1"</formula>
    </cfRule>
    <cfRule type="expression" dxfId="214" priority="114">
      <formula>$Z48="Informe 10"</formula>
    </cfRule>
    <cfRule type="expression" dxfId="213" priority="115">
      <formula>$Z48="Informe 9"</formula>
    </cfRule>
    <cfRule type="expression" dxfId="212" priority="116">
      <formula>$Z48="Informe 8"</formula>
    </cfRule>
    <cfRule type="expression" dxfId="211" priority="117">
      <formula>$Z48="Informe 7"</formula>
    </cfRule>
    <cfRule type="expression" dxfId="210" priority="118">
      <formula>$Z48="Informe 6"</formula>
    </cfRule>
    <cfRule type="expression" dxfId="209" priority="119">
      <formula>$Z48="Informe 5"</formula>
    </cfRule>
    <cfRule type="expression" dxfId="208" priority="120">
      <formula>$Z48="Informe 4"</formula>
    </cfRule>
    <cfRule type="expression" dxfId="207" priority="121">
      <formula>$Z48="Informe 3"</formula>
    </cfRule>
    <cfRule type="expression" dxfId="206" priority="122">
      <formula>$Z48="Informe 2"</formula>
    </cfRule>
    <cfRule type="expression" dxfId="205" priority="123">
      <formula>$Z48="Informe 1"</formula>
    </cfRule>
    <cfRule type="expression" dxfId="204" priority="124">
      <formula>$Z48="Gráfico 10"</formula>
    </cfRule>
    <cfRule type="expression" dxfId="203" priority="125">
      <formula>$Z48="Gráfico 25"</formula>
    </cfRule>
    <cfRule type="expression" dxfId="202" priority="126">
      <formula>$Z48="Gráfico 24"</formula>
    </cfRule>
    <cfRule type="expression" dxfId="201" priority="127">
      <formula>$Z48="Gráfico 23"</formula>
    </cfRule>
    <cfRule type="expression" dxfId="200" priority="128">
      <formula>$Z48="Gráfico 22"</formula>
    </cfRule>
    <cfRule type="expression" dxfId="199" priority="129">
      <formula>$Z48="Gráfico 21"</formula>
    </cfRule>
    <cfRule type="expression" dxfId="198" priority="130">
      <formula>$Z48="Gráfico 20"</formula>
    </cfRule>
    <cfRule type="expression" dxfId="197" priority="131">
      <formula>$Z48="Gráfico 18"</formula>
    </cfRule>
    <cfRule type="expression" dxfId="196" priority="132">
      <formula>$Z48="Gráfico 19"</formula>
    </cfRule>
    <cfRule type="expression" dxfId="195" priority="133">
      <formula>$Z48="Gráfico 17"</formula>
    </cfRule>
    <cfRule type="expression" dxfId="194" priority="134">
      <formula>$Z48="Gráfico 16"</formula>
    </cfRule>
    <cfRule type="expression" dxfId="193" priority="135">
      <formula>$Z48="Gráfico 15"</formula>
    </cfRule>
    <cfRule type="expression" dxfId="192" priority="136">
      <formula>$Z48="Gráfico 14"</formula>
    </cfRule>
    <cfRule type="expression" dxfId="191" priority="137">
      <formula>$Z48="Gráfico 12"</formula>
    </cfRule>
    <cfRule type="expression" dxfId="190" priority="138">
      <formula>$Z48="Gráfico 13"</formula>
    </cfRule>
    <cfRule type="expression" dxfId="189" priority="139">
      <formula>$Z48="Gráfico 11"</formula>
    </cfRule>
    <cfRule type="expression" dxfId="188" priority="140">
      <formula>$Z48="Gráfico 9"</formula>
    </cfRule>
    <cfRule type="expression" dxfId="187" priority="141">
      <formula>$Z48="Gráfico 8"</formula>
    </cfRule>
    <cfRule type="expression" dxfId="186" priority="142">
      <formula>$Z48="Gráfico 7"</formula>
    </cfRule>
    <cfRule type="expression" dxfId="185" priority="143">
      <formula>$Z48="Gráfico 6"</formula>
    </cfRule>
    <cfRule type="expression" dxfId="184" priority="144">
      <formula>$Z48="Gráfico 4"</formula>
    </cfRule>
    <cfRule type="expression" dxfId="183" priority="145">
      <formula>$Z48="Gráfico 3"</formula>
    </cfRule>
    <cfRule type="expression" dxfId="182" priority="146">
      <formula>$Z48="Gráfico 2"</formula>
    </cfRule>
    <cfRule type="expression" dxfId="181" priority="147">
      <formula>$Z48="Gráfico 1"</formula>
    </cfRule>
    <cfRule type="expression" dxfId="180" priority="148">
      <formula>$Z48="Gráfico 5"</formula>
    </cfRule>
  </conditionalFormatting>
  <conditionalFormatting sqref="M49:M51">
    <cfRule type="expression" dxfId="179" priority="75">
      <formula>$Z49="Reporte 2"</formula>
    </cfRule>
    <cfRule type="expression" dxfId="178" priority="76">
      <formula>$Z49="Reporte 1"</formula>
    </cfRule>
    <cfRule type="expression" dxfId="177" priority="77">
      <formula>$Z49="Informe 10"</formula>
    </cfRule>
    <cfRule type="expression" dxfId="176" priority="78">
      <formula>$Z49="Informe 9"</formula>
    </cfRule>
    <cfRule type="expression" dxfId="175" priority="79">
      <formula>$Z49="Informe 8"</formula>
    </cfRule>
    <cfRule type="expression" dxfId="174" priority="80">
      <formula>$Z49="Informe 7"</formula>
    </cfRule>
    <cfRule type="expression" dxfId="173" priority="81">
      <formula>$Z49="Informe 6"</formula>
    </cfRule>
    <cfRule type="expression" dxfId="172" priority="82">
      <formula>$Z49="Informe 5"</formula>
    </cfRule>
    <cfRule type="expression" dxfId="171" priority="83">
      <formula>$Z49="Informe 4"</formula>
    </cfRule>
    <cfRule type="expression" dxfId="170" priority="84">
      <formula>$Z49="Informe 3"</formula>
    </cfRule>
    <cfRule type="expression" dxfId="169" priority="85">
      <formula>$Z49="Informe 2"</formula>
    </cfRule>
    <cfRule type="expression" dxfId="168" priority="86">
      <formula>$Z49="Informe 1"</formula>
    </cfRule>
    <cfRule type="expression" dxfId="167" priority="87">
      <formula>$Z49="Gráfico 10"</formula>
    </cfRule>
    <cfRule type="expression" dxfId="166" priority="88">
      <formula>$Z49="Gráfico 25"</formula>
    </cfRule>
    <cfRule type="expression" dxfId="165" priority="89">
      <formula>$Z49="Gráfico 24"</formula>
    </cfRule>
    <cfRule type="expression" dxfId="164" priority="90">
      <formula>$Z49="Gráfico 23"</formula>
    </cfRule>
    <cfRule type="expression" dxfId="163" priority="91">
      <formula>$Z49="Gráfico 22"</formula>
    </cfRule>
    <cfRule type="expression" dxfId="162" priority="92">
      <formula>$Z49="Gráfico 21"</formula>
    </cfRule>
    <cfRule type="expression" dxfId="161" priority="93">
      <formula>$Z49="Gráfico 20"</formula>
    </cfRule>
    <cfRule type="expression" dxfId="160" priority="94">
      <formula>$Z49="Gráfico 18"</formula>
    </cfRule>
    <cfRule type="expression" dxfId="159" priority="95">
      <formula>$Z49="Gráfico 19"</formula>
    </cfRule>
    <cfRule type="expression" dxfId="158" priority="96">
      <formula>$Z49="Gráfico 17"</formula>
    </cfRule>
    <cfRule type="expression" dxfId="157" priority="97">
      <formula>$Z49="Gráfico 16"</formula>
    </cfRule>
    <cfRule type="expression" dxfId="156" priority="98">
      <formula>$Z49="Gráfico 15"</formula>
    </cfRule>
    <cfRule type="expression" dxfId="155" priority="99">
      <formula>$Z49="Gráfico 14"</formula>
    </cfRule>
    <cfRule type="expression" dxfId="154" priority="100">
      <formula>$Z49="Gráfico 12"</formula>
    </cfRule>
    <cfRule type="expression" dxfId="153" priority="101">
      <formula>$Z49="Gráfico 13"</formula>
    </cfRule>
    <cfRule type="expression" dxfId="152" priority="102">
      <formula>$Z49="Gráfico 11"</formula>
    </cfRule>
    <cfRule type="expression" dxfId="151" priority="103">
      <formula>$Z49="Gráfico 9"</formula>
    </cfRule>
    <cfRule type="expression" dxfId="150" priority="104">
      <formula>$Z49="Gráfico 8"</formula>
    </cfRule>
    <cfRule type="expression" dxfId="149" priority="105">
      <formula>$Z49="Gráfico 7"</formula>
    </cfRule>
    <cfRule type="expression" dxfId="148" priority="106">
      <formula>$Z49="Gráfico 6"</formula>
    </cfRule>
    <cfRule type="expression" dxfId="147" priority="107">
      <formula>$Z49="Gráfico 4"</formula>
    </cfRule>
    <cfRule type="expression" dxfId="146" priority="108">
      <formula>$Z49="Gráfico 3"</formula>
    </cfRule>
    <cfRule type="expression" dxfId="145" priority="109">
      <formula>$Z49="Gráfico 2"</formula>
    </cfRule>
    <cfRule type="expression" dxfId="144" priority="110">
      <formula>$Z49="Gráfico 1"</formula>
    </cfRule>
    <cfRule type="expression" dxfId="143" priority="111">
      <formula>$Z49="Gráfico 5"</formula>
    </cfRule>
  </conditionalFormatting>
  <conditionalFormatting sqref="M47">
    <cfRule type="expression" dxfId="142" priority="38">
      <formula>$Z47="Reporte 2"</formula>
    </cfRule>
    <cfRule type="expression" dxfId="141" priority="39">
      <formula>$Z47="Reporte 1"</formula>
    </cfRule>
    <cfRule type="expression" dxfId="140" priority="40">
      <formula>$Z47="Informe 10"</formula>
    </cfRule>
    <cfRule type="expression" dxfId="139" priority="41">
      <formula>$Z47="Informe 9"</formula>
    </cfRule>
    <cfRule type="expression" dxfId="138" priority="42">
      <formula>$Z47="Informe 8"</formula>
    </cfRule>
    <cfRule type="expression" dxfId="137" priority="43">
      <formula>$Z47="Informe 7"</formula>
    </cfRule>
    <cfRule type="expression" dxfId="136" priority="44">
      <formula>$Z47="Informe 6"</formula>
    </cfRule>
    <cfRule type="expression" dxfId="135" priority="45">
      <formula>$Z47="Informe 5"</formula>
    </cfRule>
    <cfRule type="expression" dxfId="134" priority="46">
      <formula>$Z47="Informe 4"</formula>
    </cfRule>
    <cfRule type="expression" dxfId="133" priority="47">
      <formula>$Z47="Informe 3"</formula>
    </cfRule>
    <cfRule type="expression" dxfId="132" priority="48">
      <formula>$Z47="Informe 2"</formula>
    </cfRule>
    <cfRule type="expression" dxfId="131" priority="49">
      <formula>$Z47="Informe 1"</formula>
    </cfRule>
    <cfRule type="expression" dxfId="130" priority="50">
      <formula>$Z47="Gráfico 10"</formula>
    </cfRule>
    <cfRule type="expression" dxfId="129" priority="51">
      <formula>$Z47="Gráfico 25"</formula>
    </cfRule>
    <cfRule type="expression" dxfId="128" priority="52">
      <formula>$Z47="Gráfico 24"</formula>
    </cfRule>
    <cfRule type="expression" dxfId="127" priority="53">
      <formula>$Z47="Gráfico 23"</formula>
    </cfRule>
    <cfRule type="expression" dxfId="126" priority="54">
      <formula>$Z47="Gráfico 22"</formula>
    </cfRule>
    <cfRule type="expression" dxfId="125" priority="55">
      <formula>$Z47="Gráfico 21"</formula>
    </cfRule>
    <cfRule type="expression" dxfId="124" priority="56">
      <formula>$Z47="Gráfico 20"</formula>
    </cfRule>
    <cfRule type="expression" dxfId="123" priority="57">
      <formula>$Z47="Gráfico 18"</formula>
    </cfRule>
    <cfRule type="expression" dxfId="122" priority="58">
      <formula>$Z47="Gráfico 19"</formula>
    </cfRule>
    <cfRule type="expression" dxfId="121" priority="59">
      <formula>$Z47="Gráfico 17"</formula>
    </cfRule>
    <cfRule type="expression" dxfId="120" priority="60">
      <formula>$Z47="Gráfico 16"</formula>
    </cfRule>
    <cfRule type="expression" dxfId="119" priority="61">
      <formula>$Z47="Gráfico 15"</formula>
    </cfRule>
    <cfRule type="expression" dxfId="118" priority="62">
      <formula>$Z47="Gráfico 14"</formula>
    </cfRule>
    <cfRule type="expression" dxfId="117" priority="63">
      <formula>$Z47="Gráfico 12"</formula>
    </cfRule>
    <cfRule type="expression" dxfId="116" priority="64">
      <formula>$Z47="Gráfico 13"</formula>
    </cfRule>
    <cfRule type="expression" dxfId="115" priority="65">
      <formula>$Z47="Gráfico 11"</formula>
    </cfRule>
    <cfRule type="expression" dxfId="114" priority="66">
      <formula>$Z47="Gráfico 9"</formula>
    </cfRule>
    <cfRule type="expression" dxfId="113" priority="67">
      <formula>$Z47="Gráfico 8"</formula>
    </cfRule>
    <cfRule type="expression" dxfId="112" priority="68">
      <formula>$Z47="Gráfico 7"</formula>
    </cfRule>
    <cfRule type="expression" dxfId="111" priority="69">
      <formula>$Z47="Gráfico 6"</formula>
    </cfRule>
    <cfRule type="expression" dxfId="110" priority="70">
      <formula>$Z47="Gráfico 4"</formula>
    </cfRule>
    <cfRule type="expression" dxfId="109" priority="71">
      <formula>$Z47="Gráfico 3"</formula>
    </cfRule>
    <cfRule type="expression" dxfId="108" priority="72">
      <formula>$Z47="Gráfico 2"</formula>
    </cfRule>
    <cfRule type="expression" dxfId="107" priority="73">
      <formula>$Z47="Gráfico 1"</formula>
    </cfRule>
    <cfRule type="expression" dxfId="106" priority="74">
      <formula>$Z47="Gráfico 5"</formula>
    </cfRule>
  </conditionalFormatting>
  <conditionalFormatting sqref="M42">
    <cfRule type="expression" dxfId="105" priority="1">
      <formula>$Z42="Reporte 2"</formula>
    </cfRule>
    <cfRule type="expression" dxfId="104" priority="2">
      <formula>$Z42="Reporte 1"</formula>
    </cfRule>
    <cfRule type="expression" dxfId="103" priority="3">
      <formula>$Z42="Informe 10"</formula>
    </cfRule>
    <cfRule type="expression" dxfId="102" priority="4">
      <formula>$Z42="Informe 9"</formula>
    </cfRule>
    <cfRule type="expression" dxfId="101" priority="5">
      <formula>$Z42="Informe 8"</formula>
    </cfRule>
    <cfRule type="expression" dxfId="100" priority="6">
      <formula>$Z42="Informe 7"</formula>
    </cfRule>
    <cfRule type="expression" dxfId="99" priority="7">
      <formula>$Z42="Informe 6"</formula>
    </cfRule>
    <cfRule type="expression" dxfId="98" priority="8">
      <formula>$Z42="Informe 5"</formula>
    </cfRule>
    <cfRule type="expression" dxfId="97" priority="9">
      <formula>$Z42="Informe 4"</formula>
    </cfRule>
    <cfRule type="expression" dxfId="96" priority="10">
      <formula>$Z42="Informe 3"</formula>
    </cfRule>
    <cfRule type="expression" dxfId="95" priority="11">
      <formula>$Z42="Informe 2"</formula>
    </cfRule>
    <cfRule type="expression" dxfId="94" priority="12">
      <formula>$Z42="Informe 1"</formula>
    </cfRule>
    <cfRule type="expression" dxfId="93" priority="13">
      <formula>$Z42="Gráfico 10"</formula>
    </cfRule>
    <cfRule type="expression" dxfId="92" priority="14">
      <formula>$Z42="Gráfico 25"</formula>
    </cfRule>
    <cfRule type="expression" dxfId="91" priority="15">
      <formula>$Z42="Gráfico 24"</formula>
    </cfRule>
    <cfRule type="expression" dxfId="90" priority="16">
      <formula>$Z42="Gráfico 23"</formula>
    </cfRule>
    <cfRule type="expression" dxfId="89" priority="17">
      <formula>$Z42="Gráfico 22"</formula>
    </cfRule>
    <cfRule type="expression" dxfId="88" priority="18">
      <formula>$Z42="Gráfico 21"</formula>
    </cfRule>
    <cfRule type="expression" dxfId="87" priority="19">
      <formula>$Z42="Gráfico 20"</formula>
    </cfRule>
    <cfRule type="expression" dxfId="86" priority="20">
      <formula>$Z42="Gráfico 18"</formula>
    </cfRule>
    <cfRule type="expression" dxfId="85" priority="21">
      <formula>$Z42="Gráfico 19"</formula>
    </cfRule>
    <cfRule type="expression" dxfId="84" priority="22">
      <formula>$Z42="Gráfico 17"</formula>
    </cfRule>
    <cfRule type="expression" dxfId="83" priority="23">
      <formula>$Z42="Gráfico 16"</formula>
    </cfRule>
    <cfRule type="expression" dxfId="82" priority="24">
      <formula>$Z42="Gráfico 15"</formula>
    </cfRule>
    <cfRule type="expression" dxfId="81" priority="25">
      <formula>$Z42="Gráfico 14"</formula>
    </cfRule>
    <cfRule type="expression" dxfId="80" priority="26">
      <formula>$Z42="Gráfico 12"</formula>
    </cfRule>
    <cfRule type="expression" dxfId="79" priority="27">
      <formula>$Z42="Gráfico 13"</formula>
    </cfRule>
    <cfRule type="expression" dxfId="78" priority="28">
      <formula>$Z42="Gráfico 11"</formula>
    </cfRule>
    <cfRule type="expression" dxfId="77" priority="29">
      <formula>$Z42="Gráfico 9"</formula>
    </cfRule>
    <cfRule type="expression" dxfId="76" priority="30">
      <formula>$Z42="Gráfico 8"</formula>
    </cfRule>
    <cfRule type="expression" dxfId="75" priority="31">
      <formula>$Z42="Gráfico 7"</formula>
    </cfRule>
    <cfRule type="expression" dxfId="74" priority="32">
      <formula>$Z42="Gráfico 6"</formula>
    </cfRule>
    <cfRule type="expression" dxfId="73" priority="33">
      <formula>$Z42="Gráfico 4"</formula>
    </cfRule>
    <cfRule type="expression" dxfId="72" priority="34">
      <formula>$Z42="Gráfico 3"</formula>
    </cfRule>
    <cfRule type="expression" dxfId="71" priority="35">
      <formula>$Z42="Gráfico 2"</formula>
    </cfRule>
    <cfRule type="expression" dxfId="70" priority="36">
      <formula>$Z42="Gráfico 1"</formula>
    </cfRule>
    <cfRule type="expression" dxfId="69" priority="37">
      <formula>$Z42="Gráfico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8C8CD55A-832D-42DA-ACF4-864968DD025F}"/>
    <hyperlink ref="B35" r:id="rId12" xr:uid="{EE0B55E1-ADCF-412E-A218-05A85745E618}"/>
    <hyperlink ref="B36" r:id="rId13" xr:uid="{0C6FEDFA-8397-4E20-9E2E-E81AD1BDB734}"/>
    <hyperlink ref="B37" r:id="rId14" xr:uid="{B18E91F8-19D5-49AB-90AF-00A3D3D99946}"/>
    <hyperlink ref="B38" r:id="rId15" xr:uid="{C55EBAF2-9277-4A58-8F69-86C21670A04C}"/>
    <hyperlink ref="B39" r:id="rId16" xr:uid="{F4069890-04BF-4275-A419-2304FE418CBB}"/>
    <hyperlink ref="B40" r:id="rId17" xr:uid="{A4368EFA-619B-4284-82F0-A35D78969A89}"/>
    <hyperlink ref="B41" r:id="rId18" xr:uid="{8E4232AF-DCF9-4725-AB93-BBE1C7D84513}"/>
    <hyperlink ref="B52" r:id="rId19" xr:uid="{F8F783D4-FBCC-4EB3-A79B-AC3E81C08929}"/>
    <hyperlink ref="B53" r:id="rId20" xr:uid="{35BFFA8B-B7B2-4053-9C1B-332234D06EDE}"/>
    <hyperlink ref="B54" r:id="rId21" xr:uid="{9E0C9CA0-E014-43E0-9654-DC42F54A4C37}"/>
    <hyperlink ref="B55" r:id="rId22" xr:uid="{F612D706-3983-422B-94ED-20FAAF28B90D}"/>
    <hyperlink ref="B56" r:id="rId23" xr:uid="{8E7B4E80-C112-4C08-BB8E-FD5B9CDB379C}"/>
    <hyperlink ref="B57" r:id="rId24" xr:uid="{31AE62A4-E682-40E4-836D-2FFE732E8717}"/>
    <hyperlink ref="B58" r:id="rId25" xr:uid="{777459D3-FB56-482C-B1BB-E6E307ACBED6}"/>
    <hyperlink ref="B59" r:id="rId26" xr:uid="{89F6D982-9A7E-4141-9410-A44DFF8E9329}"/>
    <hyperlink ref="B42" r:id="rId27" xr:uid="{FC8C63BE-BF83-48EA-BECD-98D870B55A37}"/>
    <hyperlink ref="B43" r:id="rId28" xr:uid="{1EF63B85-35E8-4C89-A68C-9EBD755782D8}"/>
    <hyperlink ref="B44" r:id="rId29" xr:uid="{8D4DB90C-1440-4679-8CF4-FA2723CF4722}"/>
    <hyperlink ref="B45" r:id="rId30" xr:uid="{191F0C72-1ADE-45D8-B21B-0037C61E0A26}"/>
    <hyperlink ref="B46" r:id="rId31" xr:uid="{80D73A6B-9C97-4C5A-AFEC-ECA386FAB527}"/>
    <hyperlink ref="B47" r:id="rId32" xr:uid="{E21C0FA8-0AE3-4C98-851E-08518389872A}"/>
    <hyperlink ref="B48" r:id="rId33" xr:uid="{323DF30B-B838-4B77-B56A-88E30ADAABDA}"/>
    <hyperlink ref="B49" r:id="rId34" xr:uid="{A1AEEABF-B9B6-45D3-84BA-AC2B2A99FAFB}"/>
    <hyperlink ref="B50" r:id="rId35" xr:uid="{92445EBA-2AF7-4EB6-81CA-49917A04B74D}"/>
    <hyperlink ref="B51" r:id="rId36" xr:uid="{355D9F46-284B-4960-BCBA-1E01247C456B}"/>
  </hyperlinks>
  <pageMargins left="0.7" right="0.7" top="0.75" bottom="0.75" header="0.3" footer="0.3"/>
  <pageSetup orientation="portrait" r:id="rId37"/>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13777</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13800</v>
      </c>
    </row>
    <row r="3" spans="1:2" x14ac:dyDescent="0.25">
      <c r="A3" s="14">
        <v>2</v>
      </c>
      <c r="B3" t="s">
        <v>13804</v>
      </c>
    </row>
    <row r="4" spans="1:2" x14ac:dyDescent="0.25">
      <c r="A4" s="14">
        <v>3</v>
      </c>
      <c r="B4" t="s">
        <v>13807</v>
      </c>
    </row>
    <row r="5" spans="1:2" x14ac:dyDescent="0.25">
      <c r="A5" s="14">
        <v>4</v>
      </c>
      <c r="B5" t="s">
        <v>13810</v>
      </c>
    </row>
    <row r="6" spans="1:2" x14ac:dyDescent="0.25">
      <c r="A6" s="14">
        <v>5</v>
      </c>
      <c r="B6" t="s">
        <v>13817</v>
      </c>
    </row>
    <row r="7" spans="1:2" x14ac:dyDescent="0.25">
      <c r="A7" s="14">
        <v>6</v>
      </c>
      <c r="B7" t="s">
        <v>13821</v>
      </c>
    </row>
    <row r="8" spans="1:2" x14ac:dyDescent="0.25">
      <c r="A8" s="14">
        <v>7</v>
      </c>
      <c r="B8" t="s">
        <v>13813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10449</v>
      </c>
    </row>
    <row r="2" spans="1:2" x14ac:dyDescent="0.25">
      <c r="A2" s="79">
        <v>1</v>
      </c>
      <c r="B2" s="74" t="s">
        <v>8278</v>
      </c>
    </row>
    <row r="3" spans="1:2" x14ac:dyDescent="0.25">
      <c r="A3" s="80">
        <v>2</v>
      </c>
      <c r="B3" s="75"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3" t="s">
        <v>13763</v>
      </c>
      <c r="B1" s="84" t="s">
        <v>13764</v>
      </c>
    </row>
    <row r="2" spans="1:2" x14ac:dyDescent="0.25">
      <c r="A2" s="79">
        <v>1</v>
      </c>
      <c r="B2" s="74" t="s">
        <v>13801</v>
      </c>
    </row>
    <row r="3" spans="1:2" x14ac:dyDescent="0.25">
      <c r="A3" s="79">
        <v>2</v>
      </c>
      <c r="B3" s="74" t="s">
        <v>13818</v>
      </c>
    </row>
    <row r="4" spans="1:2" x14ac:dyDescent="0.25">
      <c r="A4" s="80">
        <v>3</v>
      </c>
      <c r="B4" s="75" t="s">
        <v>13814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13800</v>
      </c>
      <c r="W3">
        <v>1</v>
      </c>
      <c r="X3" t="s">
        <v>8278</v>
      </c>
      <c r="AA3" s="14">
        <v>1</v>
      </c>
      <c r="AB3" t="s">
        <v>13801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13804</v>
      </c>
      <c r="W4">
        <v>2</v>
      </c>
      <c r="X4" t="s">
        <v>13770</v>
      </c>
      <c r="AA4" s="14">
        <v>2</v>
      </c>
      <c r="AB4" t="s">
        <v>13818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13807</v>
      </c>
      <c r="W5" s="14"/>
      <c r="AA5" s="14">
        <v>3</v>
      </c>
      <c r="AB5" t="s">
        <v>13814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13810</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13817</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13821</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13777</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13801</v>
      </c>
    </row>
    <row r="4" spans="1:2" x14ac:dyDescent="0.25">
      <c r="A4">
        <v>2</v>
      </c>
      <c r="B4" t="s">
        <v>13818</v>
      </c>
    </row>
    <row r="5" spans="1:2" x14ac:dyDescent="0.25">
      <c r="A5">
        <v>3</v>
      </c>
      <c r="B5" t="s">
        <v>13814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C6" sqref="C6"/>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13800</v>
      </c>
      <c r="G2">
        <v>1</v>
      </c>
      <c r="H2" t="s">
        <v>8278</v>
      </c>
      <c r="I2">
        <v>1</v>
      </c>
      <c r="J2" t="s">
        <v>13801</v>
      </c>
      <c r="K2" t="s">
        <v>13802</v>
      </c>
      <c r="L2">
        <v>270107</v>
      </c>
      <c r="M2" t="s">
        <v>13588</v>
      </c>
      <c r="N2">
        <v>270107006</v>
      </c>
      <c r="O2" t="s">
        <v>13613</v>
      </c>
      <c r="P2">
        <v>37047.276453572151</v>
      </c>
      <c r="Q2">
        <v>32916.212612060357</v>
      </c>
      <c r="R2">
        <v>24823.395007825733</v>
      </c>
    </row>
    <row r="3" spans="1:18" x14ac:dyDescent="0.25">
      <c r="A3">
        <v>1</v>
      </c>
      <c r="B3">
        <v>1101</v>
      </c>
      <c r="C3" t="s">
        <v>795</v>
      </c>
      <c r="D3" t="s">
        <v>1059</v>
      </c>
      <c r="E3">
        <v>1</v>
      </c>
      <c r="F3" t="s">
        <v>13800</v>
      </c>
      <c r="G3">
        <v>1</v>
      </c>
      <c r="H3" t="s">
        <v>8278</v>
      </c>
      <c r="I3">
        <v>1</v>
      </c>
      <c r="J3" t="s">
        <v>13801</v>
      </c>
      <c r="K3" t="s">
        <v>13803</v>
      </c>
      <c r="L3">
        <v>270107</v>
      </c>
      <c r="M3" t="s">
        <v>13588</v>
      </c>
      <c r="N3">
        <v>270107006</v>
      </c>
      <c r="O3" t="s">
        <v>13613</v>
      </c>
      <c r="P3">
        <v>1098.9186938932357</v>
      </c>
      <c r="Q3">
        <v>1427.9722856239182</v>
      </c>
      <c r="R3">
        <v>929.94430270399891</v>
      </c>
    </row>
    <row r="4" spans="1:18" x14ac:dyDescent="0.25">
      <c r="A4">
        <v>1</v>
      </c>
      <c r="B4">
        <v>1101</v>
      </c>
      <c r="C4" t="s">
        <v>795</v>
      </c>
      <c r="D4" t="s">
        <v>1059</v>
      </c>
      <c r="E4">
        <v>2</v>
      </c>
      <c r="F4" t="s">
        <v>13804</v>
      </c>
      <c r="G4">
        <v>3</v>
      </c>
      <c r="H4" t="s">
        <v>13770</v>
      </c>
      <c r="I4">
        <v>1</v>
      </c>
      <c r="J4" t="s">
        <v>13801</v>
      </c>
      <c r="K4" t="s">
        <v>13805</v>
      </c>
      <c r="L4">
        <v>270107</v>
      </c>
      <c r="M4" t="s">
        <v>13588</v>
      </c>
      <c r="N4">
        <v>270107006</v>
      </c>
      <c r="O4" t="s">
        <v>13613</v>
      </c>
      <c r="P4">
        <v>36977.89353457938</v>
      </c>
      <c r="Q4">
        <v>30594.375041838724</v>
      </c>
      <c r="R4">
        <v>21387.673486353979</v>
      </c>
    </row>
    <row r="5" spans="1:18" x14ac:dyDescent="0.25">
      <c r="A5">
        <v>1</v>
      </c>
      <c r="B5">
        <v>1101</v>
      </c>
      <c r="C5" t="s">
        <v>795</v>
      </c>
      <c r="D5" t="s">
        <v>1059</v>
      </c>
      <c r="E5">
        <v>2</v>
      </c>
      <c r="F5" t="s">
        <v>13804</v>
      </c>
      <c r="G5">
        <v>3</v>
      </c>
      <c r="H5" t="s">
        <v>13770</v>
      </c>
      <c r="I5">
        <v>1</v>
      </c>
      <c r="J5" t="s">
        <v>13801</v>
      </c>
      <c r="K5" t="s">
        <v>13806</v>
      </c>
      <c r="L5">
        <v>270107</v>
      </c>
      <c r="M5" t="s">
        <v>13588</v>
      </c>
      <c r="N5">
        <v>270107006</v>
      </c>
      <c r="O5" t="s">
        <v>13613</v>
      </c>
      <c r="P5">
        <v>1168.3016128860093</v>
      </c>
      <c r="Q5">
        <v>3749.8098558455481</v>
      </c>
      <c r="R5">
        <v>4365.665824175735</v>
      </c>
    </row>
    <row r="6" spans="1:18" x14ac:dyDescent="0.25">
      <c r="A6">
        <v>1</v>
      </c>
      <c r="B6">
        <v>1101</v>
      </c>
      <c r="C6" t="s">
        <v>795</v>
      </c>
      <c r="D6" t="s">
        <v>1059</v>
      </c>
      <c r="E6">
        <v>3</v>
      </c>
      <c r="F6" t="s">
        <v>13807</v>
      </c>
      <c r="G6">
        <v>1</v>
      </c>
      <c r="H6" t="s">
        <v>8278</v>
      </c>
      <c r="I6">
        <v>1</v>
      </c>
      <c r="J6" t="s">
        <v>13801</v>
      </c>
      <c r="K6" t="s">
        <v>13808</v>
      </c>
      <c r="L6">
        <v>270107</v>
      </c>
      <c r="M6" t="s">
        <v>13588</v>
      </c>
      <c r="N6">
        <v>270107006</v>
      </c>
      <c r="O6" t="s">
        <v>13613</v>
      </c>
      <c r="P6">
        <v>37654.110137378178</v>
      </c>
      <c r="Q6">
        <v>33198.087404390062</v>
      </c>
      <c r="R6">
        <v>25401.596725676965</v>
      </c>
    </row>
    <row r="7" spans="1:18" x14ac:dyDescent="0.25">
      <c r="A7">
        <v>1</v>
      </c>
      <c r="B7">
        <v>1101</v>
      </c>
      <c r="C7" t="s">
        <v>795</v>
      </c>
      <c r="D7" t="s">
        <v>1059</v>
      </c>
      <c r="E7">
        <v>3</v>
      </c>
      <c r="F7" t="s">
        <v>13807</v>
      </c>
      <c r="G7">
        <v>1</v>
      </c>
      <c r="H7" t="s">
        <v>8278</v>
      </c>
      <c r="I7">
        <v>1</v>
      </c>
      <c r="J7" t="s">
        <v>13801</v>
      </c>
      <c r="K7" t="s">
        <v>13809</v>
      </c>
      <c r="L7">
        <v>270107</v>
      </c>
      <c r="M7" t="s">
        <v>13588</v>
      </c>
      <c r="N7">
        <v>270107006</v>
      </c>
      <c r="O7" t="s">
        <v>13613</v>
      </c>
      <c r="P7">
        <v>492.08501008720901</v>
      </c>
      <c r="Q7">
        <v>1146.097493294214</v>
      </c>
      <c r="R7">
        <v>351.7425848527642</v>
      </c>
    </row>
    <row r="8" spans="1:18" x14ac:dyDescent="0.25">
      <c r="A8">
        <v>1</v>
      </c>
      <c r="B8">
        <v>1101</v>
      </c>
      <c r="C8" t="s">
        <v>795</v>
      </c>
      <c r="D8" t="s">
        <v>1059</v>
      </c>
      <c r="E8">
        <v>4</v>
      </c>
      <c r="F8" t="s">
        <v>13810</v>
      </c>
      <c r="G8">
        <v>1</v>
      </c>
      <c r="H8" t="s">
        <v>8278</v>
      </c>
      <c r="I8">
        <v>1</v>
      </c>
      <c r="J8" t="s">
        <v>13801</v>
      </c>
      <c r="K8" t="s">
        <v>13811</v>
      </c>
      <c r="L8">
        <v>270107</v>
      </c>
      <c r="M8" t="s">
        <v>13588</v>
      </c>
      <c r="N8">
        <v>270107006</v>
      </c>
      <c r="O8" t="s">
        <v>13613</v>
      </c>
      <c r="P8">
        <v>37047.276453572151</v>
      </c>
      <c r="Q8">
        <v>33332.020293838439</v>
      </c>
      <c r="R8">
        <v>25010.723168185221</v>
      </c>
    </row>
    <row r="9" spans="1:18" x14ac:dyDescent="0.25">
      <c r="A9">
        <v>1</v>
      </c>
      <c r="B9">
        <v>1101</v>
      </c>
      <c r="C9" t="s">
        <v>795</v>
      </c>
      <c r="D9" t="s">
        <v>1059</v>
      </c>
      <c r="E9">
        <v>4</v>
      </c>
      <c r="F9" t="s">
        <v>13810</v>
      </c>
      <c r="G9">
        <v>1</v>
      </c>
      <c r="H9" t="s">
        <v>8278</v>
      </c>
      <c r="I9">
        <v>1</v>
      </c>
      <c r="J9" t="s">
        <v>13801</v>
      </c>
      <c r="K9" t="s">
        <v>13812</v>
      </c>
      <c r="L9">
        <v>270107</v>
      </c>
      <c r="M9" t="s">
        <v>13588</v>
      </c>
      <c r="N9">
        <v>270107006</v>
      </c>
      <c r="O9" t="s">
        <v>13613</v>
      </c>
      <c r="P9">
        <v>1098.9186938932357</v>
      </c>
      <c r="Q9">
        <v>1012.1646038458383</v>
      </c>
      <c r="R9">
        <v>742.61614234450906</v>
      </c>
    </row>
    <row r="10" spans="1:18" x14ac:dyDescent="0.25">
      <c r="A10">
        <v>1</v>
      </c>
      <c r="B10">
        <v>1101</v>
      </c>
      <c r="C10" t="s">
        <v>795</v>
      </c>
      <c r="D10" t="s">
        <v>1059</v>
      </c>
      <c r="E10">
        <v>7</v>
      </c>
      <c r="F10" t="s">
        <v>13813</v>
      </c>
      <c r="G10">
        <v>2</v>
      </c>
      <c r="H10" t="s">
        <v>13771</v>
      </c>
      <c r="I10">
        <v>3</v>
      </c>
      <c r="J10" t="s">
        <v>13814</v>
      </c>
      <c r="K10" t="s">
        <v>13771</v>
      </c>
      <c r="L10">
        <v>270107</v>
      </c>
      <c r="M10" t="s">
        <v>13588</v>
      </c>
      <c r="N10">
        <v>270107005</v>
      </c>
      <c r="O10" t="s">
        <v>13608</v>
      </c>
      <c r="P10">
        <v>11938.131784848905</v>
      </c>
      <c r="Q10">
        <v>14405.154226928396</v>
      </c>
      <c r="R10">
        <v>240.22926811676419</v>
      </c>
    </row>
    <row r="11" spans="1:18" x14ac:dyDescent="0.25">
      <c r="A11">
        <v>1</v>
      </c>
      <c r="B11">
        <v>1101</v>
      </c>
      <c r="C11" t="s">
        <v>795</v>
      </c>
      <c r="D11" t="s">
        <v>1059</v>
      </c>
      <c r="E11">
        <v>7</v>
      </c>
      <c r="F11" t="s">
        <v>13813</v>
      </c>
      <c r="G11">
        <v>3</v>
      </c>
      <c r="H11" t="s">
        <v>13770</v>
      </c>
      <c r="I11">
        <v>3</v>
      </c>
      <c r="J11" t="s">
        <v>13814</v>
      </c>
      <c r="K11" t="s">
        <v>13815</v>
      </c>
      <c r="L11">
        <v>270107</v>
      </c>
      <c r="M11" t="s">
        <v>13588</v>
      </c>
      <c r="N11">
        <v>270107005</v>
      </c>
      <c r="O11" t="s">
        <v>13608</v>
      </c>
      <c r="P11">
        <v>25799.771570082085</v>
      </c>
      <c r="Q11">
        <v>19185.656128057646</v>
      </c>
      <c r="R11">
        <v>22630.653163347488</v>
      </c>
    </row>
    <row r="12" spans="1:18" x14ac:dyDescent="0.25">
      <c r="A12">
        <v>1</v>
      </c>
      <c r="B12">
        <v>1101</v>
      </c>
      <c r="C12" t="s">
        <v>795</v>
      </c>
      <c r="D12" t="s">
        <v>1059</v>
      </c>
      <c r="E12">
        <v>7</v>
      </c>
      <c r="F12" t="s">
        <v>13813</v>
      </c>
      <c r="G12">
        <v>3</v>
      </c>
      <c r="H12" t="s">
        <v>13770</v>
      </c>
      <c r="I12">
        <v>3</v>
      </c>
      <c r="J12" t="s">
        <v>13814</v>
      </c>
      <c r="K12" t="s">
        <v>13816</v>
      </c>
      <c r="L12">
        <v>270107</v>
      </c>
      <c r="M12" t="s">
        <v>13588</v>
      </c>
      <c r="N12">
        <v>270107005</v>
      </c>
      <c r="O12" t="s">
        <v>13608</v>
      </c>
      <c r="P12">
        <v>408.29179253439793</v>
      </c>
      <c r="Q12">
        <v>753.37454269819807</v>
      </c>
      <c r="R12">
        <v>2882.4568790654771</v>
      </c>
    </row>
    <row r="13" spans="1:18" x14ac:dyDescent="0.25">
      <c r="A13">
        <v>1</v>
      </c>
      <c r="B13">
        <v>1107</v>
      </c>
      <c r="C13" t="s">
        <v>795</v>
      </c>
      <c r="D13" t="s">
        <v>1064</v>
      </c>
      <c r="E13">
        <v>1</v>
      </c>
      <c r="F13" t="s">
        <v>13800</v>
      </c>
      <c r="G13">
        <v>1</v>
      </c>
      <c r="H13" t="s">
        <v>8278</v>
      </c>
      <c r="I13">
        <v>1</v>
      </c>
      <c r="J13" t="s">
        <v>13801</v>
      </c>
      <c r="K13" t="s">
        <v>13802</v>
      </c>
      <c r="L13">
        <v>270107</v>
      </c>
      <c r="M13" t="s">
        <v>13588</v>
      </c>
      <c r="N13">
        <v>270107006</v>
      </c>
      <c r="O13" t="s">
        <v>13613</v>
      </c>
      <c r="P13">
        <v>0</v>
      </c>
      <c r="Q13">
        <v>26448.49829051167</v>
      </c>
      <c r="R13">
        <v>29269.69337294099</v>
      </c>
    </row>
    <row r="14" spans="1:18" x14ac:dyDescent="0.25">
      <c r="A14">
        <v>1</v>
      </c>
      <c r="B14">
        <v>1107</v>
      </c>
      <c r="C14" t="s">
        <v>795</v>
      </c>
      <c r="D14" t="s">
        <v>1064</v>
      </c>
      <c r="E14">
        <v>1</v>
      </c>
      <c r="F14" t="s">
        <v>13800</v>
      </c>
      <c r="G14">
        <v>1</v>
      </c>
      <c r="H14" t="s">
        <v>8278</v>
      </c>
      <c r="I14">
        <v>1</v>
      </c>
      <c r="J14" t="s">
        <v>13801</v>
      </c>
      <c r="K14" t="s">
        <v>13803</v>
      </c>
      <c r="L14">
        <v>270107</v>
      </c>
      <c r="M14" t="s">
        <v>13588</v>
      </c>
      <c r="N14">
        <v>270107006</v>
      </c>
      <c r="O14" t="s">
        <v>13613</v>
      </c>
      <c r="P14">
        <v>0</v>
      </c>
      <c r="Q14">
        <v>388.52011447355568</v>
      </c>
      <c r="R14">
        <v>3108.4419304686162</v>
      </c>
    </row>
    <row r="15" spans="1:18" x14ac:dyDescent="0.25">
      <c r="A15">
        <v>1</v>
      </c>
      <c r="B15">
        <v>1107</v>
      </c>
      <c r="C15" t="s">
        <v>795</v>
      </c>
      <c r="D15" t="s">
        <v>1064</v>
      </c>
      <c r="E15">
        <v>2</v>
      </c>
      <c r="F15" t="s">
        <v>13804</v>
      </c>
      <c r="G15">
        <v>3</v>
      </c>
      <c r="H15" t="s">
        <v>13770</v>
      </c>
      <c r="I15">
        <v>1</v>
      </c>
      <c r="J15" t="s">
        <v>13801</v>
      </c>
      <c r="K15" t="s">
        <v>13805</v>
      </c>
      <c r="L15">
        <v>270107</v>
      </c>
      <c r="M15" t="s">
        <v>13588</v>
      </c>
      <c r="N15">
        <v>270107006</v>
      </c>
      <c r="O15" t="s">
        <v>13613</v>
      </c>
      <c r="P15">
        <v>0</v>
      </c>
      <c r="Q15">
        <v>23784.627962656388</v>
      </c>
      <c r="R15">
        <v>25292.781741482031</v>
      </c>
    </row>
    <row r="16" spans="1:18" x14ac:dyDescent="0.25">
      <c r="A16">
        <v>1</v>
      </c>
      <c r="B16">
        <v>1107</v>
      </c>
      <c r="C16" t="s">
        <v>795</v>
      </c>
      <c r="D16" t="s">
        <v>1064</v>
      </c>
      <c r="E16">
        <v>2</v>
      </c>
      <c r="F16" t="s">
        <v>13804</v>
      </c>
      <c r="G16">
        <v>3</v>
      </c>
      <c r="H16" t="s">
        <v>13770</v>
      </c>
      <c r="I16">
        <v>1</v>
      </c>
      <c r="J16" t="s">
        <v>13801</v>
      </c>
      <c r="K16" t="s">
        <v>13806</v>
      </c>
      <c r="L16">
        <v>270107</v>
      </c>
      <c r="M16" t="s">
        <v>13588</v>
      </c>
      <c r="N16">
        <v>270107006</v>
      </c>
      <c r="O16" t="s">
        <v>13613</v>
      </c>
      <c r="P16">
        <v>0</v>
      </c>
      <c r="Q16">
        <v>3052.3904423288345</v>
      </c>
      <c r="R16">
        <v>7085.3535619275926</v>
      </c>
    </row>
    <row r="17" spans="1:18" x14ac:dyDescent="0.25">
      <c r="A17">
        <v>1</v>
      </c>
      <c r="B17">
        <v>1107</v>
      </c>
      <c r="C17" t="s">
        <v>795</v>
      </c>
      <c r="D17" t="s">
        <v>1064</v>
      </c>
      <c r="E17">
        <v>3</v>
      </c>
      <c r="F17" t="s">
        <v>13807</v>
      </c>
      <c r="G17">
        <v>1</v>
      </c>
      <c r="H17" t="s">
        <v>8278</v>
      </c>
      <c r="I17">
        <v>1</v>
      </c>
      <c r="J17" t="s">
        <v>13801</v>
      </c>
      <c r="K17" t="s">
        <v>13808</v>
      </c>
      <c r="L17">
        <v>270107</v>
      </c>
      <c r="M17" t="s">
        <v>13588</v>
      </c>
      <c r="N17">
        <v>270107006</v>
      </c>
      <c r="O17" t="s">
        <v>13613</v>
      </c>
      <c r="P17">
        <v>0</v>
      </c>
      <c r="Q17">
        <v>26448.49829051167</v>
      </c>
      <c r="R17">
        <v>30661.698444946083</v>
      </c>
    </row>
    <row r="18" spans="1:18" x14ac:dyDescent="0.25">
      <c r="A18">
        <v>1</v>
      </c>
      <c r="B18">
        <v>1107</v>
      </c>
      <c r="C18" t="s">
        <v>795</v>
      </c>
      <c r="D18" t="s">
        <v>1064</v>
      </c>
      <c r="E18">
        <v>3</v>
      </c>
      <c r="F18" t="s">
        <v>13807</v>
      </c>
      <c r="G18">
        <v>1</v>
      </c>
      <c r="H18" t="s">
        <v>8278</v>
      </c>
      <c r="I18">
        <v>1</v>
      </c>
      <c r="J18" t="s">
        <v>13801</v>
      </c>
      <c r="K18" t="s">
        <v>13809</v>
      </c>
      <c r="L18">
        <v>270107</v>
      </c>
      <c r="M18" t="s">
        <v>13588</v>
      </c>
      <c r="N18">
        <v>270107006</v>
      </c>
      <c r="O18" t="s">
        <v>13613</v>
      </c>
      <c r="P18">
        <v>0</v>
      </c>
      <c r="Q18">
        <v>388.52011447355568</v>
      </c>
      <c r="R18">
        <v>1716.4368584635165</v>
      </c>
    </row>
    <row r="19" spans="1:18" x14ac:dyDescent="0.25">
      <c r="A19">
        <v>1</v>
      </c>
      <c r="B19">
        <v>1107</v>
      </c>
      <c r="C19" t="s">
        <v>795</v>
      </c>
      <c r="D19" t="s">
        <v>1064</v>
      </c>
      <c r="E19">
        <v>4</v>
      </c>
      <c r="F19" t="s">
        <v>13810</v>
      </c>
      <c r="G19">
        <v>1</v>
      </c>
      <c r="H19" t="s">
        <v>8278</v>
      </c>
      <c r="I19">
        <v>1</v>
      </c>
      <c r="J19" t="s">
        <v>13801</v>
      </c>
      <c r="K19" t="s">
        <v>13811</v>
      </c>
      <c r="L19">
        <v>270107</v>
      </c>
      <c r="M19" t="s">
        <v>13588</v>
      </c>
      <c r="N19">
        <v>270107006</v>
      </c>
      <c r="O19" t="s">
        <v>13613</v>
      </c>
      <c r="P19">
        <v>0</v>
      </c>
      <c r="Q19">
        <v>26448.49829051167</v>
      </c>
      <c r="R19">
        <v>29683.510658714982</v>
      </c>
    </row>
    <row r="20" spans="1:18" x14ac:dyDescent="0.25">
      <c r="A20">
        <v>1</v>
      </c>
      <c r="B20">
        <v>1107</v>
      </c>
      <c r="C20" t="s">
        <v>795</v>
      </c>
      <c r="D20" t="s">
        <v>1064</v>
      </c>
      <c r="E20">
        <v>4</v>
      </c>
      <c r="F20" t="s">
        <v>13810</v>
      </c>
      <c r="G20">
        <v>1</v>
      </c>
      <c r="H20" t="s">
        <v>8278</v>
      </c>
      <c r="I20">
        <v>1</v>
      </c>
      <c r="J20" t="s">
        <v>13801</v>
      </c>
      <c r="K20" t="s">
        <v>13812</v>
      </c>
      <c r="L20">
        <v>270107</v>
      </c>
      <c r="M20" t="s">
        <v>13588</v>
      </c>
      <c r="N20">
        <v>270107006</v>
      </c>
      <c r="O20" t="s">
        <v>13613</v>
      </c>
      <c r="P20">
        <v>0</v>
      </c>
      <c r="Q20">
        <v>388.52011447355568</v>
      </c>
      <c r="R20">
        <v>2694.6246446946225</v>
      </c>
    </row>
    <row r="21" spans="1:18" x14ac:dyDescent="0.25">
      <c r="A21">
        <v>1</v>
      </c>
      <c r="B21">
        <v>1107</v>
      </c>
      <c r="C21" t="s">
        <v>795</v>
      </c>
      <c r="D21" t="s">
        <v>1064</v>
      </c>
      <c r="E21">
        <v>7</v>
      </c>
      <c r="F21" t="s">
        <v>13813</v>
      </c>
      <c r="G21">
        <v>2</v>
      </c>
      <c r="H21" t="s">
        <v>13771</v>
      </c>
      <c r="I21">
        <v>3</v>
      </c>
      <c r="J21" t="s">
        <v>13814</v>
      </c>
      <c r="K21" t="s">
        <v>13771</v>
      </c>
      <c r="L21">
        <v>270107</v>
      </c>
      <c r="M21" t="s">
        <v>13588</v>
      </c>
      <c r="N21">
        <v>270107005</v>
      </c>
      <c r="O21" t="s">
        <v>13608</v>
      </c>
      <c r="P21">
        <v>0</v>
      </c>
      <c r="Q21">
        <v>6519.1590932441759</v>
      </c>
      <c r="R21">
        <v>0</v>
      </c>
    </row>
    <row r="22" spans="1:18" x14ac:dyDescent="0.25">
      <c r="A22">
        <v>1</v>
      </c>
      <c r="B22">
        <v>1107</v>
      </c>
      <c r="C22" t="s">
        <v>795</v>
      </c>
      <c r="D22" t="s">
        <v>1064</v>
      </c>
      <c r="E22">
        <v>7</v>
      </c>
      <c r="F22" t="s">
        <v>13813</v>
      </c>
      <c r="G22">
        <v>3</v>
      </c>
      <c r="H22" t="s">
        <v>13770</v>
      </c>
      <c r="I22">
        <v>3</v>
      </c>
      <c r="J22" t="s">
        <v>13814</v>
      </c>
      <c r="K22" t="s">
        <v>13815</v>
      </c>
      <c r="L22">
        <v>270107</v>
      </c>
      <c r="M22" t="s">
        <v>13588</v>
      </c>
      <c r="N22">
        <v>270107005</v>
      </c>
      <c r="O22" t="s">
        <v>13608</v>
      </c>
      <c r="P22">
        <v>0</v>
      </c>
      <c r="Q22">
        <v>18938.631180037559</v>
      </c>
      <c r="R22">
        <v>30479.821282765224</v>
      </c>
    </row>
    <row r="23" spans="1:18" x14ac:dyDescent="0.25">
      <c r="A23">
        <v>1</v>
      </c>
      <c r="B23">
        <v>1107</v>
      </c>
      <c r="C23" t="s">
        <v>795</v>
      </c>
      <c r="D23" t="s">
        <v>1064</v>
      </c>
      <c r="E23">
        <v>7</v>
      </c>
      <c r="F23" t="s">
        <v>13813</v>
      </c>
      <c r="G23">
        <v>3</v>
      </c>
      <c r="H23" t="s">
        <v>13770</v>
      </c>
      <c r="I23">
        <v>3</v>
      </c>
      <c r="J23" t="s">
        <v>13814</v>
      </c>
      <c r="K23" t="s">
        <v>13816</v>
      </c>
      <c r="L23">
        <v>270107</v>
      </c>
      <c r="M23" t="s">
        <v>13588</v>
      </c>
      <c r="N23">
        <v>270107005</v>
      </c>
      <c r="O23" t="s">
        <v>13608</v>
      </c>
      <c r="P23">
        <v>0</v>
      </c>
      <c r="Q23">
        <v>1379.2281317034917</v>
      </c>
      <c r="R23">
        <v>1898.3140206443734</v>
      </c>
    </row>
    <row r="24" spans="1:18" x14ac:dyDescent="0.25">
      <c r="A24">
        <v>1</v>
      </c>
      <c r="B24">
        <v>1401</v>
      </c>
      <c r="C24" t="s">
        <v>795</v>
      </c>
      <c r="D24" t="s">
        <v>1067</v>
      </c>
      <c r="E24">
        <v>1</v>
      </c>
      <c r="F24" t="s">
        <v>13800</v>
      </c>
      <c r="G24">
        <v>1</v>
      </c>
      <c r="H24" t="s">
        <v>8278</v>
      </c>
      <c r="I24">
        <v>1</v>
      </c>
      <c r="J24" t="s">
        <v>13801</v>
      </c>
      <c r="K24" t="s">
        <v>13802</v>
      </c>
      <c r="L24">
        <v>270107</v>
      </c>
      <c r="M24" t="s">
        <v>13588</v>
      </c>
      <c r="N24">
        <v>270107006</v>
      </c>
      <c r="O24" t="s">
        <v>13613</v>
      </c>
      <c r="P24">
        <v>0</v>
      </c>
      <c r="Q24">
        <v>43350.361762560809</v>
      </c>
      <c r="R24">
        <v>47262.983347307774</v>
      </c>
    </row>
    <row r="25" spans="1:18" x14ac:dyDescent="0.25">
      <c r="A25">
        <v>1</v>
      </c>
      <c r="B25">
        <v>1401</v>
      </c>
      <c r="C25" t="s">
        <v>795</v>
      </c>
      <c r="D25" t="s">
        <v>1067</v>
      </c>
      <c r="E25">
        <v>1</v>
      </c>
      <c r="F25" t="s">
        <v>13800</v>
      </c>
      <c r="G25">
        <v>1</v>
      </c>
      <c r="H25" t="s">
        <v>8278</v>
      </c>
      <c r="I25">
        <v>1</v>
      </c>
      <c r="J25" t="s">
        <v>13801</v>
      </c>
      <c r="K25" t="s">
        <v>13803</v>
      </c>
      <c r="L25">
        <v>270107</v>
      </c>
      <c r="M25" t="s">
        <v>13588</v>
      </c>
      <c r="N25">
        <v>270107006</v>
      </c>
      <c r="O25" t="s">
        <v>13613</v>
      </c>
      <c r="P25">
        <v>0</v>
      </c>
      <c r="Q25">
        <v>0</v>
      </c>
      <c r="R25">
        <v>3053.5631512923842</v>
      </c>
    </row>
    <row r="26" spans="1:18" x14ac:dyDescent="0.25">
      <c r="A26">
        <v>1</v>
      </c>
      <c r="B26">
        <v>1401</v>
      </c>
      <c r="C26" t="s">
        <v>795</v>
      </c>
      <c r="D26" t="s">
        <v>1067</v>
      </c>
      <c r="E26">
        <v>2</v>
      </c>
      <c r="F26" t="s">
        <v>13804</v>
      </c>
      <c r="G26">
        <v>3</v>
      </c>
      <c r="H26" t="s">
        <v>13770</v>
      </c>
      <c r="I26">
        <v>1</v>
      </c>
      <c r="J26" t="s">
        <v>13801</v>
      </c>
      <c r="K26" t="s">
        <v>13805</v>
      </c>
      <c r="L26">
        <v>270107</v>
      </c>
      <c r="M26" t="s">
        <v>13588</v>
      </c>
      <c r="N26">
        <v>270107006</v>
      </c>
      <c r="O26" t="s">
        <v>13613</v>
      </c>
      <c r="P26">
        <v>0</v>
      </c>
      <c r="Q26">
        <v>38484.106054799755</v>
      </c>
      <c r="R26">
        <v>45566.097268932761</v>
      </c>
    </row>
    <row r="27" spans="1:18" x14ac:dyDescent="0.25">
      <c r="A27">
        <v>1</v>
      </c>
      <c r="B27">
        <v>1401</v>
      </c>
      <c r="C27" t="s">
        <v>795</v>
      </c>
      <c r="D27" t="s">
        <v>1067</v>
      </c>
      <c r="E27">
        <v>2</v>
      </c>
      <c r="F27" t="s">
        <v>13804</v>
      </c>
      <c r="G27">
        <v>3</v>
      </c>
      <c r="H27" t="s">
        <v>13770</v>
      </c>
      <c r="I27">
        <v>1</v>
      </c>
      <c r="J27" t="s">
        <v>13801</v>
      </c>
      <c r="K27" t="s">
        <v>13806</v>
      </c>
      <c r="L27">
        <v>270107</v>
      </c>
      <c r="M27" t="s">
        <v>13588</v>
      </c>
      <c r="N27">
        <v>270107006</v>
      </c>
      <c r="O27" t="s">
        <v>13613</v>
      </c>
      <c r="P27">
        <v>0</v>
      </c>
      <c r="Q27">
        <v>4866.2557077610563</v>
      </c>
      <c r="R27">
        <v>4750.449229667397</v>
      </c>
    </row>
    <row r="28" spans="1:18" x14ac:dyDescent="0.25">
      <c r="A28">
        <v>1</v>
      </c>
      <c r="B28">
        <v>1401</v>
      </c>
      <c r="C28" t="s">
        <v>795</v>
      </c>
      <c r="D28" t="s">
        <v>1067</v>
      </c>
      <c r="E28">
        <v>3</v>
      </c>
      <c r="F28" t="s">
        <v>13807</v>
      </c>
      <c r="G28">
        <v>1</v>
      </c>
      <c r="H28" t="s">
        <v>8278</v>
      </c>
      <c r="I28">
        <v>1</v>
      </c>
      <c r="J28" t="s">
        <v>13801</v>
      </c>
      <c r="K28" t="s">
        <v>13808</v>
      </c>
      <c r="L28">
        <v>270107</v>
      </c>
      <c r="M28" t="s">
        <v>13588</v>
      </c>
      <c r="N28">
        <v>270107006</v>
      </c>
      <c r="O28" t="s">
        <v>13613</v>
      </c>
      <c r="P28">
        <v>0</v>
      </c>
      <c r="Q28">
        <v>43350.361762560809</v>
      </c>
      <c r="R28">
        <v>49375.115600285091</v>
      </c>
    </row>
    <row r="29" spans="1:18" x14ac:dyDescent="0.25">
      <c r="A29">
        <v>1</v>
      </c>
      <c r="B29">
        <v>1401</v>
      </c>
      <c r="C29" t="s">
        <v>795</v>
      </c>
      <c r="D29" t="s">
        <v>1067</v>
      </c>
      <c r="E29">
        <v>3</v>
      </c>
      <c r="F29" t="s">
        <v>13807</v>
      </c>
      <c r="G29">
        <v>1</v>
      </c>
      <c r="H29" t="s">
        <v>8278</v>
      </c>
      <c r="I29">
        <v>1</v>
      </c>
      <c r="J29" t="s">
        <v>13801</v>
      </c>
      <c r="K29" t="s">
        <v>13809</v>
      </c>
      <c r="L29">
        <v>270107</v>
      </c>
      <c r="M29" t="s">
        <v>13588</v>
      </c>
      <c r="N29">
        <v>270107006</v>
      </c>
      <c r="O29" t="s">
        <v>13613</v>
      </c>
      <c r="P29">
        <v>0</v>
      </c>
      <c r="Q29">
        <v>0</v>
      </c>
      <c r="R29">
        <v>941.43089831506063</v>
      </c>
    </row>
    <row r="30" spans="1:18" x14ac:dyDescent="0.25">
      <c r="A30">
        <v>1</v>
      </c>
      <c r="B30">
        <v>1401</v>
      </c>
      <c r="C30" t="s">
        <v>795</v>
      </c>
      <c r="D30" t="s">
        <v>1067</v>
      </c>
      <c r="E30">
        <v>4</v>
      </c>
      <c r="F30" t="s">
        <v>13810</v>
      </c>
      <c r="G30">
        <v>1</v>
      </c>
      <c r="H30" t="s">
        <v>8278</v>
      </c>
      <c r="I30">
        <v>1</v>
      </c>
      <c r="J30" t="s">
        <v>13801</v>
      </c>
      <c r="K30" t="s">
        <v>13811</v>
      </c>
      <c r="L30">
        <v>270107</v>
      </c>
      <c r="M30" t="s">
        <v>13588</v>
      </c>
      <c r="N30">
        <v>270107006</v>
      </c>
      <c r="O30" t="s">
        <v>13613</v>
      </c>
      <c r="P30">
        <v>0</v>
      </c>
      <c r="Q30">
        <v>43350.361762560809</v>
      </c>
      <c r="R30">
        <v>47262.983347307774</v>
      </c>
    </row>
    <row r="31" spans="1:18" x14ac:dyDescent="0.25">
      <c r="A31">
        <v>1</v>
      </c>
      <c r="B31">
        <v>1401</v>
      </c>
      <c r="C31" t="s">
        <v>795</v>
      </c>
      <c r="D31" t="s">
        <v>1067</v>
      </c>
      <c r="E31">
        <v>4</v>
      </c>
      <c r="F31" t="s">
        <v>13810</v>
      </c>
      <c r="G31">
        <v>1</v>
      </c>
      <c r="H31" t="s">
        <v>8278</v>
      </c>
      <c r="I31">
        <v>1</v>
      </c>
      <c r="J31" t="s">
        <v>13801</v>
      </c>
      <c r="K31" t="s">
        <v>13812</v>
      </c>
      <c r="L31">
        <v>270107</v>
      </c>
      <c r="M31" t="s">
        <v>13588</v>
      </c>
      <c r="N31">
        <v>270107006</v>
      </c>
      <c r="O31" t="s">
        <v>13613</v>
      </c>
      <c r="P31">
        <v>0</v>
      </c>
      <c r="Q31">
        <v>0</v>
      </c>
      <c r="R31">
        <v>3053.5631512923842</v>
      </c>
    </row>
    <row r="32" spans="1:18" x14ac:dyDescent="0.25">
      <c r="A32">
        <v>1</v>
      </c>
      <c r="B32">
        <v>1401</v>
      </c>
      <c r="C32" t="s">
        <v>795</v>
      </c>
      <c r="D32" t="s">
        <v>1067</v>
      </c>
      <c r="E32">
        <v>7</v>
      </c>
      <c r="F32" t="s">
        <v>13813</v>
      </c>
      <c r="G32">
        <v>2</v>
      </c>
      <c r="H32" t="s">
        <v>13771</v>
      </c>
      <c r="I32">
        <v>3</v>
      </c>
      <c r="J32" t="s">
        <v>13814</v>
      </c>
      <c r="K32" t="s">
        <v>13771</v>
      </c>
      <c r="L32">
        <v>270107</v>
      </c>
      <c r="M32" t="s">
        <v>13588</v>
      </c>
      <c r="N32">
        <v>270107005</v>
      </c>
      <c r="O32" t="s">
        <v>13608</v>
      </c>
      <c r="P32">
        <v>0</v>
      </c>
      <c r="Q32">
        <v>14219.011175471875</v>
      </c>
      <c r="R32">
        <v>0</v>
      </c>
    </row>
    <row r="33" spans="1:18" x14ac:dyDescent="0.25">
      <c r="A33">
        <v>1</v>
      </c>
      <c r="B33">
        <v>1401</v>
      </c>
      <c r="C33" t="s">
        <v>795</v>
      </c>
      <c r="D33" t="s">
        <v>1067</v>
      </c>
      <c r="E33">
        <v>7</v>
      </c>
      <c r="F33" t="s">
        <v>13813</v>
      </c>
      <c r="G33">
        <v>3</v>
      </c>
      <c r="H33" t="s">
        <v>13770</v>
      </c>
      <c r="I33">
        <v>3</v>
      </c>
      <c r="J33" t="s">
        <v>13814</v>
      </c>
      <c r="K33" t="s">
        <v>13815</v>
      </c>
      <c r="L33">
        <v>270107</v>
      </c>
      <c r="M33" t="s">
        <v>13588</v>
      </c>
      <c r="N33">
        <v>270107005</v>
      </c>
      <c r="O33" t="s">
        <v>13608</v>
      </c>
      <c r="P33">
        <v>0</v>
      </c>
      <c r="Q33">
        <v>23474.607777443816</v>
      </c>
      <c r="R33">
        <v>47678.229521910085</v>
      </c>
    </row>
    <row r="34" spans="1:18" x14ac:dyDescent="0.25">
      <c r="A34">
        <v>1</v>
      </c>
      <c r="B34">
        <v>1401</v>
      </c>
      <c r="C34" t="s">
        <v>795</v>
      </c>
      <c r="D34" t="s">
        <v>1067</v>
      </c>
      <c r="E34">
        <v>7</v>
      </c>
      <c r="F34" t="s">
        <v>13813</v>
      </c>
      <c r="G34">
        <v>3</v>
      </c>
      <c r="H34" t="s">
        <v>13770</v>
      </c>
      <c r="I34">
        <v>3</v>
      </c>
      <c r="J34" t="s">
        <v>13814</v>
      </c>
      <c r="K34" t="s">
        <v>13816</v>
      </c>
      <c r="L34">
        <v>270107</v>
      </c>
      <c r="M34" t="s">
        <v>13588</v>
      </c>
      <c r="N34">
        <v>270107005</v>
      </c>
      <c r="O34" t="s">
        <v>13608</v>
      </c>
      <c r="P34">
        <v>0</v>
      </c>
      <c r="Q34">
        <v>5656.7428096451131</v>
      </c>
      <c r="R34">
        <v>2638.3169766900733</v>
      </c>
    </row>
    <row r="35" spans="1:18" x14ac:dyDescent="0.25">
      <c r="A35">
        <v>1</v>
      </c>
      <c r="B35">
        <v>1405</v>
      </c>
      <c r="C35" t="s">
        <v>795</v>
      </c>
      <c r="D35" t="s">
        <v>1079</v>
      </c>
      <c r="E35">
        <v>1</v>
      </c>
      <c r="F35" t="s">
        <v>13800</v>
      </c>
      <c r="G35">
        <v>1</v>
      </c>
      <c r="H35" t="s">
        <v>8278</v>
      </c>
      <c r="I35">
        <v>1</v>
      </c>
      <c r="J35" t="s">
        <v>13801</v>
      </c>
      <c r="K35" t="s">
        <v>13802</v>
      </c>
      <c r="L35">
        <v>270107</v>
      </c>
      <c r="M35" t="s">
        <v>13588</v>
      </c>
      <c r="N35">
        <v>270107006</v>
      </c>
      <c r="O35" t="s">
        <v>13613</v>
      </c>
      <c r="P35">
        <v>0</v>
      </c>
      <c r="Q35">
        <v>63290.835423764205</v>
      </c>
      <c r="R35">
        <v>0</v>
      </c>
    </row>
    <row r="36" spans="1:18" x14ac:dyDescent="0.25">
      <c r="A36">
        <v>1</v>
      </c>
      <c r="B36">
        <v>1405</v>
      </c>
      <c r="C36" t="s">
        <v>795</v>
      </c>
      <c r="D36" t="s">
        <v>1079</v>
      </c>
      <c r="E36">
        <v>2</v>
      </c>
      <c r="F36" t="s">
        <v>13804</v>
      </c>
      <c r="G36">
        <v>3</v>
      </c>
      <c r="H36" t="s">
        <v>13770</v>
      </c>
      <c r="I36">
        <v>1</v>
      </c>
      <c r="J36" t="s">
        <v>13801</v>
      </c>
      <c r="K36" t="s">
        <v>13805</v>
      </c>
      <c r="L36">
        <v>270107</v>
      </c>
      <c r="M36" t="s">
        <v>13588</v>
      </c>
      <c r="N36">
        <v>270107006</v>
      </c>
      <c r="O36" t="s">
        <v>13613</v>
      </c>
      <c r="P36">
        <v>0</v>
      </c>
      <c r="Q36">
        <v>57568.140528631637</v>
      </c>
      <c r="R36">
        <v>0</v>
      </c>
    </row>
    <row r="37" spans="1:18" x14ac:dyDescent="0.25">
      <c r="A37">
        <v>1</v>
      </c>
      <c r="B37">
        <v>1405</v>
      </c>
      <c r="C37" t="s">
        <v>795</v>
      </c>
      <c r="D37" t="s">
        <v>1079</v>
      </c>
      <c r="E37">
        <v>2</v>
      </c>
      <c r="F37" t="s">
        <v>13804</v>
      </c>
      <c r="G37">
        <v>3</v>
      </c>
      <c r="H37" t="s">
        <v>13770</v>
      </c>
      <c r="I37">
        <v>1</v>
      </c>
      <c r="J37" t="s">
        <v>13801</v>
      </c>
      <c r="K37" t="s">
        <v>13806</v>
      </c>
      <c r="L37">
        <v>270107</v>
      </c>
      <c r="M37" t="s">
        <v>13588</v>
      </c>
      <c r="N37">
        <v>270107006</v>
      </c>
      <c r="O37" t="s">
        <v>13613</v>
      </c>
      <c r="P37">
        <v>0</v>
      </c>
      <c r="Q37">
        <v>5722.6948951325749</v>
      </c>
      <c r="R37">
        <v>0</v>
      </c>
    </row>
    <row r="38" spans="1:18" x14ac:dyDescent="0.25">
      <c r="A38">
        <v>1</v>
      </c>
      <c r="B38">
        <v>1405</v>
      </c>
      <c r="C38" t="s">
        <v>795</v>
      </c>
      <c r="D38" t="s">
        <v>1079</v>
      </c>
      <c r="E38">
        <v>3</v>
      </c>
      <c r="F38" t="s">
        <v>13807</v>
      </c>
      <c r="G38">
        <v>1</v>
      </c>
      <c r="H38" t="s">
        <v>8278</v>
      </c>
      <c r="I38">
        <v>1</v>
      </c>
      <c r="J38" t="s">
        <v>13801</v>
      </c>
      <c r="K38" t="s">
        <v>13808</v>
      </c>
      <c r="L38">
        <v>270107</v>
      </c>
      <c r="M38" t="s">
        <v>13588</v>
      </c>
      <c r="N38">
        <v>270107006</v>
      </c>
      <c r="O38" t="s">
        <v>13613</v>
      </c>
      <c r="P38">
        <v>0</v>
      </c>
      <c r="Q38">
        <v>63290.835423764205</v>
      </c>
      <c r="R38">
        <v>0</v>
      </c>
    </row>
    <row r="39" spans="1:18" x14ac:dyDescent="0.25">
      <c r="A39">
        <v>1</v>
      </c>
      <c r="B39">
        <v>1405</v>
      </c>
      <c r="C39" t="s">
        <v>795</v>
      </c>
      <c r="D39" t="s">
        <v>1079</v>
      </c>
      <c r="E39">
        <v>4</v>
      </c>
      <c r="F39" t="s">
        <v>13810</v>
      </c>
      <c r="G39">
        <v>1</v>
      </c>
      <c r="H39" t="s">
        <v>8278</v>
      </c>
      <c r="I39">
        <v>1</v>
      </c>
      <c r="J39" t="s">
        <v>13801</v>
      </c>
      <c r="K39" t="s">
        <v>13811</v>
      </c>
      <c r="L39">
        <v>270107</v>
      </c>
      <c r="M39" t="s">
        <v>13588</v>
      </c>
      <c r="N39">
        <v>270107006</v>
      </c>
      <c r="O39" t="s">
        <v>13613</v>
      </c>
      <c r="P39">
        <v>0</v>
      </c>
      <c r="Q39">
        <v>63290.835423764205</v>
      </c>
      <c r="R39">
        <v>0</v>
      </c>
    </row>
    <row r="40" spans="1:18" x14ac:dyDescent="0.25">
      <c r="A40">
        <v>1</v>
      </c>
      <c r="B40">
        <v>1405</v>
      </c>
      <c r="C40" t="s">
        <v>795</v>
      </c>
      <c r="D40" t="s">
        <v>1079</v>
      </c>
      <c r="E40">
        <v>7</v>
      </c>
      <c r="F40" t="s">
        <v>13813</v>
      </c>
      <c r="G40">
        <v>2</v>
      </c>
      <c r="H40" t="s">
        <v>13771</v>
      </c>
      <c r="I40">
        <v>3</v>
      </c>
      <c r="J40" t="s">
        <v>13814</v>
      </c>
      <c r="K40" t="s">
        <v>13771</v>
      </c>
      <c r="L40">
        <v>270107</v>
      </c>
      <c r="M40" t="s">
        <v>13588</v>
      </c>
      <c r="N40">
        <v>270107005</v>
      </c>
      <c r="O40" t="s">
        <v>13608</v>
      </c>
      <c r="P40">
        <v>0</v>
      </c>
      <c r="Q40">
        <v>8149.8777170522362</v>
      </c>
      <c r="R40">
        <v>0</v>
      </c>
    </row>
    <row r="41" spans="1:18" x14ac:dyDescent="0.25">
      <c r="A41">
        <v>1</v>
      </c>
      <c r="B41">
        <v>1405</v>
      </c>
      <c r="C41" t="s">
        <v>795</v>
      </c>
      <c r="D41" t="s">
        <v>1079</v>
      </c>
      <c r="E41">
        <v>7</v>
      </c>
      <c r="F41" t="s">
        <v>13813</v>
      </c>
      <c r="G41">
        <v>3</v>
      </c>
      <c r="H41" t="s">
        <v>13770</v>
      </c>
      <c r="I41">
        <v>3</v>
      </c>
      <c r="J41" t="s">
        <v>13814</v>
      </c>
      <c r="K41" t="s">
        <v>13815</v>
      </c>
      <c r="L41">
        <v>270107</v>
      </c>
      <c r="M41" t="s">
        <v>13588</v>
      </c>
      <c r="N41">
        <v>270107005</v>
      </c>
      <c r="O41" t="s">
        <v>13608</v>
      </c>
      <c r="P41">
        <v>0</v>
      </c>
      <c r="Q41">
        <v>55140.957706711961</v>
      </c>
      <c r="R41">
        <v>0</v>
      </c>
    </row>
    <row r="42" spans="1:18" x14ac:dyDescent="0.25">
      <c r="A42">
        <v>2</v>
      </c>
      <c r="B42">
        <v>2101</v>
      </c>
      <c r="C42" t="s">
        <v>756</v>
      </c>
      <c r="D42" t="s">
        <v>756</v>
      </c>
      <c r="E42">
        <v>1</v>
      </c>
      <c r="F42" t="s">
        <v>13800</v>
      </c>
      <c r="G42">
        <v>1</v>
      </c>
      <c r="H42" t="s">
        <v>8278</v>
      </c>
      <c r="I42">
        <v>1</v>
      </c>
      <c r="J42" t="s">
        <v>13801</v>
      </c>
      <c r="K42" t="s">
        <v>13802</v>
      </c>
      <c r="L42">
        <v>270107</v>
      </c>
      <c r="M42" t="s">
        <v>13588</v>
      </c>
      <c r="N42">
        <v>270107006</v>
      </c>
      <c r="O42" t="s">
        <v>13613</v>
      </c>
      <c r="P42">
        <v>26442.200925878475</v>
      </c>
      <c r="Q42">
        <v>35092.430738322684</v>
      </c>
      <c r="R42">
        <v>28313.782507064105</v>
      </c>
    </row>
    <row r="43" spans="1:18" x14ac:dyDescent="0.25">
      <c r="A43">
        <v>2</v>
      </c>
      <c r="B43">
        <v>2101</v>
      </c>
      <c r="C43" t="s">
        <v>756</v>
      </c>
      <c r="D43" t="s">
        <v>756</v>
      </c>
      <c r="E43">
        <v>1</v>
      </c>
      <c r="F43" t="s">
        <v>13800</v>
      </c>
      <c r="G43">
        <v>1</v>
      </c>
      <c r="H43" t="s">
        <v>8278</v>
      </c>
      <c r="I43">
        <v>1</v>
      </c>
      <c r="J43" t="s">
        <v>13801</v>
      </c>
      <c r="K43" t="s">
        <v>13803</v>
      </c>
      <c r="L43">
        <v>270107</v>
      </c>
      <c r="M43" t="s">
        <v>13588</v>
      </c>
      <c r="N43">
        <v>270107006</v>
      </c>
      <c r="O43" t="s">
        <v>13613</v>
      </c>
      <c r="P43">
        <v>815.98022970441355</v>
      </c>
      <c r="Q43">
        <v>1815.3676798606282</v>
      </c>
      <c r="R43">
        <v>905.51089682007353</v>
      </c>
    </row>
    <row r="44" spans="1:18" x14ac:dyDescent="0.25">
      <c r="A44">
        <v>2</v>
      </c>
      <c r="B44">
        <v>2101</v>
      </c>
      <c r="C44" t="s">
        <v>756</v>
      </c>
      <c r="D44" t="s">
        <v>756</v>
      </c>
      <c r="E44">
        <v>2</v>
      </c>
      <c r="F44" t="s">
        <v>13804</v>
      </c>
      <c r="G44">
        <v>3</v>
      </c>
      <c r="H44" t="s">
        <v>13770</v>
      </c>
      <c r="I44">
        <v>1</v>
      </c>
      <c r="J44" t="s">
        <v>13801</v>
      </c>
      <c r="K44" t="s">
        <v>13805</v>
      </c>
      <c r="L44">
        <v>270107</v>
      </c>
      <c r="M44" t="s">
        <v>13588</v>
      </c>
      <c r="N44">
        <v>270107006</v>
      </c>
      <c r="O44" t="s">
        <v>13613</v>
      </c>
      <c r="P44">
        <v>24585.888609872622</v>
      </c>
      <c r="Q44">
        <v>30590.301220239555</v>
      </c>
      <c r="R44">
        <v>26792.009498318828</v>
      </c>
    </row>
    <row r="45" spans="1:18" x14ac:dyDescent="0.25">
      <c r="A45">
        <v>2</v>
      </c>
      <c r="B45">
        <v>2101</v>
      </c>
      <c r="C45" t="s">
        <v>756</v>
      </c>
      <c r="D45" t="s">
        <v>756</v>
      </c>
      <c r="E45">
        <v>2</v>
      </c>
      <c r="F45" t="s">
        <v>13804</v>
      </c>
      <c r="G45">
        <v>3</v>
      </c>
      <c r="H45" t="s">
        <v>13770</v>
      </c>
      <c r="I45">
        <v>1</v>
      </c>
      <c r="J45" t="s">
        <v>13801</v>
      </c>
      <c r="K45" t="s">
        <v>13806</v>
      </c>
      <c r="L45">
        <v>270107</v>
      </c>
      <c r="M45" t="s">
        <v>13588</v>
      </c>
      <c r="N45">
        <v>270107006</v>
      </c>
      <c r="O45" t="s">
        <v>13613</v>
      </c>
      <c r="P45">
        <v>2672.2925457102674</v>
      </c>
      <c r="Q45">
        <v>6317.497197943746</v>
      </c>
      <c r="R45">
        <v>2427.2839055653662</v>
      </c>
    </row>
    <row r="46" spans="1:18" x14ac:dyDescent="0.25">
      <c r="A46">
        <v>2</v>
      </c>
      <c r="B46">
        <v>2101</v>
      </c>
      <c r="C46" t="s">
        <v>756</v>
      </c>
      <c r="D46" t="s">
        <v>756</v>
      </c>
      <c r="E46">
        <v>3</v>
      </c>
      <c r="F46" t="s">
        <v>13807</v>
      </c>
      <c r="G46">
        <v>1</v>
      </c>
      <c r="H46" t="s">
        <v>8278</v>
      </c>
      <c r="I46">
        <v>1</v>
      </c>
      <c r="J46" t="s">
        <v>13801</v>
      </c>
      <c r="K46" t="s">
        <v>13808</v>
      </c>
      <c r="L46">
        <v>270107</v>
      </c>
      <c r="M46" t="s">
        <v>13588</v>
      </c>
      <c r="N46">
        <v>270107006</v>
      </c>
      <c r="O46" t="s">
        <v>13613</v>
      </c>
      <c r="P46">
        <v>26665.129230085924</v>
      </c>
      <c r="Q46">
        <v>35873.701545528289</v>
      </c>
      <c r="R46">
        <v>28580.477378813892</v>
      </c>
    </row>
    <row r="47" spans="1:18" x14ac:dyDescent="0.25">
      <c r="A47">
        <v>2</v>
      </c>
      <c r="B47">
        <v>2101</v>
      </c>
      <c r="C47" t="s">
        <v>756</v>
      </c>
      <c r="D47" t="s">
        <v>756</v>
      </c>
      <c r="E47">
        <v>3</v>
      </c>
      <c r="F47" t="s">
        <v>13807</v>
      </c>
      <c r="G47">
        <v>1</v>
      </c>
      <c r="H47" t="s">
        <v>8278</v>
      </c>
      <c r="I47">
        <v>1</v>
      </c>
      <c r="J47" t="s">
        <v>13801</v>
      </c>
      <c r="K47" t="s">
        <v>13809</v>
      </c>
      <c r="L47">
        <v>270107</v>
      </c>
      <c r="M47" t="s">
        <v>13588</v>
      </c>
      <c r="N47">
        <v>270107006</v>
      </c>
      <c r="O47" t="s">
        <v>13613</v>
      </c>
      <c r="P47">
        <v>593.0519254969621</v>
      </c>
      <c r="Q47">
        <v>1034.0968726550238</v>
      </c>
      <c r="R47">
        <v>638.81602507028094</v>
      </c>
    </row>
    <row r="48" spans="1:18" x14ac:dyDescent="0.25">
      <c r="A48">
        <v>2</v>
      </c>
      <c r="B48">
        <v>2101</v>
      </c>
      <c r="C48" t="s">
        <v>756</v>
      </c>
      <c r="D48" t="s">
        <v>756</v>
      </c>
      <c r="E48">
        <v>4</v>
      </c>
      <c r="F48" t="s">
        <v>13810</v>
      </c>
      <c r="G48">
        <v>1</v>
      </c>
      <c r="H48" t="s">
        <v>8278</v>
      </c>
      <c r="I48">
        <v>1</v>
      </c>
      <c r="J48" t="s">
        <v>13801</v>
      </c>
      <c r="K48" t="s">
        <v>13811</v>
      </c>
      <c r="L48">
        <v>270107</v>
      </c>
      <c r="M48" t="s">
        <v>13588</v>
      </c>
      <c r="N48">
        <v>270107006</v>
      </c>
      <c r="O48" t="s">
        <v>13613</v>
      </c>
      <c r="P48">
        <v>26442.200925878475</v>
      </c>
      <c r="Q48">
        <v>35207.298347425618</v>
      </c>
      <c r="R48">
        <v>28313.782507064105</v>
      </c>
    </row>
    <row r="49" spans="1:18" x14ac:dyDescent="0.25">
      <c r="A49">
        <v>2</v>
      </c>
      <c r="B49">
        <v>2101</v>
      </c>
      <c r="C49" t="s">
        <v>756</v>
      </c>
      <c r="D49" t="s">
        <v>756</v>
      </c>
      <c r="E49">
        <v>4</v>
      </c>
      <c r="F49" t="s">
        <v>13810</v>
      </c>
      <c r="G49">
        <v>1</v>
      </c>
      <c r="H49" t="s">
        <v>8278</v>
      </c>
      <c r="I49">
        <v>1</v>
      </c>
      <c r="J49" t="s">
        <v>13801</v>
      </c>
      <c r="K49" t="s">
        <v>13812</v>
      </c>
      <c r="L49">
        <v>270107</v>
      </c>
      <c r="M49" t="s">
        <v>13588</v>
      </c>
      <c r="N49">
        <v>270107006</v>
      </c>
      <c r="O49" t="s">
        <v>13613</v>
      </c>
      <c r="P49">
        <v>815.98022970441355</v>
      </c>
      <c r="Q49">
        <v>1700.5000707576896</v>
      </c>
      <c r="R49">
        <v>905.51089682007353</v>
      </c>
    </row>
    <row r="50" spans="1:18" x14ac:dyDescent="0.25">
      <c r="A50">
        <v>2</v>
      </c>
      <c r="B50">
        <v>2101</v>
      </c>
      <c r="C50" t="s">
        <v>756</v>
      </c>
      <c r="D50" t="s">
        <v>756</v>
      </c>
      <c r="E50">
        <v>7</v>
      </c>
      <c r="F50" t="s">
        <v>13813</v>
      </c>
      <c r="G50">
        <v>2</v>
      </c>
      <c r="H50" t="s">
        <v>13771</v>
      </c>
      <c r="I50">
        <v>3</v>
      </c>
      <c r="J50" t="s">
        <v>13814</v>
      </c>
      <c r="K50" t="s">
        <v>13771</v>
      </c>
      <c r="L50">
        <v>270107</v>
      </c>
      <c r="M50" t="s">
        <v>13588</v>
      </c>
      <c r="N50">
        <v>270107005</v>
      </c>
      <c r="O50" t="s">
        <v>13608</v>
      </c>
      <c r="P50">
        <v>4126.5936669001294</v>
      </c>
      <c r="Q50">
        <v>12698.238647264352</v>
      </c>
      <c r="R50">
        <v>0</v>
      </c>
    </row>
    <row r="51" spans="1:18" x14ac:dyDescent="0.25">
      <c r="A51">
        <v>2</v>
      </c>
      <c r="B51">
        <v>2101</v>
      </c>
      <c r="C51" t="s">
        <v>756</v>
      </c>
      <c r="D51" t="s">
        <v>756</v>
      </c>
      <c r="E51">
        <v>7</v>
      </c>
      <c r="F51" t="s">
        <v>13813</v>
      </c>
      <c r="G51">
        <v>3</v>
      </c>
      <c r="H51" t="s">
        <v>13770</v>
      </c>
      <c r="I51">
        <v>3</v>
      </c>
      <c r="J51" t="s">
        <v>13814</v>
      </c>
      <c r="K51" t="s">
        <v>13815</v>
      </c>
      <c r="L51">
        <v>270107</v>
      </c>
      <c r="M51" t="s">
        <v>13588</v>
      </c>
      <c r="N51">
        <v>270107005</v>
      </c>
      <c r="O51" t="s">
        <v>13608</v>
      </c>
      <c r="P51">
        <v>23005.745457444325</v>
      </c>
      <c r="Q51">
        <v>23234.763926802807</v>
      </c>
      <c r="R51">
        <v>26257.534119164502</v>
      </c>
    </row>
    <row r="52" spans="1:18" x14ac:dyDescent="0.25">
      <c r="A52">
        <v>2</v>
      </c>
      <c r="B52">
        <v>2101</v>
      </c>
      <c r="C52" t="s">
        <v>756</v>
      </c>
      <c r="D52" t="s">
        <v>756</v>
      </c>
      <c r="E52">
        <v>7</v>
      </c>
      <c r="F52" t="s">
        <v>13813</v>
      </c>
      <c r="G52">
        <v>3</v>
      </c>
      <c r="H52" t="s">
        <v>13770</v>
      </c>
      <c r="I52">
        <v>3</v>
      </c>
      <c r="J52" t="s">
        <v>13814</v>
      </c>
      <c r="K52" t="s">
        <v>13816</v>
      </c>
      <c r="L52">
        <v>270107</v>
      </c>
      <c r="M52" t="s">
        <v>13588</v>
      </c>
      <c r="N52">
        <v>270107005</v>
      </c>
      <c r="O52" t="s">
        <v>13608</v>
      </c>
      <c r="P52">
        <v>125.84203123843363</v>
      </c>
      <c r="Q52">
        <v>974.79584411610165</v>
      </c>
      <c r="R52">
        <v>2961.7592847196865</v>
      </c>
    </row>
    <row r="53" spans="1:18" x14ac:dyDescent="0.25">
      <c r="A53">
        <v>2</v>
      </c>
      <c r="B53">
        <v>2104</v>
      </c>
      <c r="C53" t="s">
        <v>756</v>
      </c>
      <c r="D53" t="s">
        <v>1090</v>
      </c>
      <c r="E53">
        <v>1</v>
      </c>
      <c r="F53" t="s">
        <v>13800</v>
      </c>
      <c r="G53">
        <v>1</v>
      </c>
      <c r="H53" t="s">
        <v>8278</v>
      </c>
      <c r="I53">
        <v>1</v>
      </c>
      <c r="J53" t="s">
        <v>13801</v>
      </c>
      <c r="K53" t="s">
        <v>13802</v>
      </c>
      <c r="L53">
        <v>270107</v>
      </c>
      <c r="M53" t="s">
        <v>13588</v>
      </c>
      <c r="N53">
        <v>270107006</v>
      </c>
      <c r="O53" t="s">
        <v>13613</v>
      </c>
      <c r="P53">
        <v>0</v>
      </c>
      <c r="Q53">
        <v>68202.676491004881</v>
      </c>
      <c r="R53">
        <v>0</v>
      </c>
    </row>
    <row r="54" spans="1:18" x14ac:dyDescent="0.25">
      <c r="A54">
        <v>2</v>
      </c>
      <c r="B54">
        <v>2104</v>
      </c>
      <c r="C54" t="s">
        <v>756</v>
      </c>
      <c r="D54" t="s">
        <v>1090</v>
      </c>
      <c r="E54">
        <v>2</v>
      </c>
      <c r="F54" t="s">
        <v>13804</v>
      </c>
      <c r="G54">
        <v>3</v>
      </c>
      <c r="H54" t="s">
        <v>13770</v>
      </c>
      <c r="I54">
        <v>1</v>
      </c>
      <c r="J54" t="s">
        <v>13801</v>
      </c>
      <c r="K54" t="s">
        <v>13805</v>
      </c>
      <c r="L54">
        <v>270107</v>
      </c>
      <c r="M54" t="s">
        <v>13588</v>
      </c>
      <c r="N54">
        <v>270107006</v>
      </c>
      <c r="O54" t="s">
        <v>13613</v>
      </c>
      <c r="P54">
        <v>0</v>
      </c>
      <c r="Q54">
        <v>52917.837422254583</v>
      </c>
      <c r="R54">
        <v>0</v>
      </c>
    </row>
    <row r="55" spans="1:18" x14ac:dyDescent="0.25">
      <c r="A55">
        <v>2</v>
      </c>
      <c r="B55">
        <v>2104</v>
      </c>
      <c r="C55" t="s">
        <v>756</v>
      </c>
      <c r="D55" t="s">
        <v>1090</v>
      </c>
      <c r="E55">
        <v>2</v>
      </c>
      <c r="F55" t="s">
        <v>13804</v>
      </c>
      <c r="G55">
        <v>3</v>
      </c>
      <c r="H55" t="s">
        <v>13770</v>
      </c>
      <c r="I55">
        <v>1</v>
      </c>
      <c r="J55" t="s">
        <v>13801</v>
      </c>
      <c r="K55" t="s">
        <v>13806</v>
      </c>
      <c r="L55">
        <v>270107</v>
      </c>
      <c r="M55" t="s">
        <v>13588</v>
      </c>
      <c r="N55">
        <v>270107006</v>
      </c>
      <c r="O55" t="s">
        <v>13613</v>
      </c>
      <c r="P55">
        <v>0</v>
      </c>
      <c r="Q55">
        <v>15284.839068750292</v>
      </c>
      <c r="R55">
        <v>0</v>
      </c>
    </row>
    <row r="56" spans="1:18" x14ac:dyDescent="0.25">
      <c r="A56">
        <v>2</v>
      </c>
      <c r="B56">
        <v>2104</v>
      </c>
      <c r="C56" t="s">
        <v>756</v>
      </c>
      <c r="D56" t="s">
        <v>1090</v>
      </c>
      <c r="E56">
        <v>3</v>
      </c>
      <c r="F56" t="s">
        <v>13807</v>
      </c>
      <c r="G56">
        <v>1</v>
      </c>
      <c r="H56" t="s">
        <v>8278</v>
      </c>
      <c r="I56">
        <v>1</v>
      </c>
      <c r="J56" t="s">
        <v>13801</v>
      </c>
      <c r="K56" t="s">
        <v>13808</v>
      </c>
      <c r="L56">
        <v>270107</v>
      </c>
      <c r="M56" t="s">
        <v>13588</v>
      </c>
      <c r="N56">
        <v>270107006</v>
      </c>
      <c r="O56" t="s">
        <v>13613</v>
      </c>
      <c r="P56">
        <v>0</v>
      </c>
      <c r="Q56">
        <v>68202.676491004881</v>
      </c>
      <c r="R56">
        <v>0</v>
      </c>
    </row>
    <row r="57" spans="1:18" x14ac:dyDescent="0.25">
      <c r="A57">
        <v>2</v>
      </c>
      <c r="B57">
        <v>2104</v>
      </c>
      <c r="C57" t="s">
        <v>756</v>
      </c>
      <c r="D57" t="s">
        <v>1090</v>
      </c>
      <c r="E57">
        <v>4</v>
      </c>
      <c r="F57" t="s">
        <v>13810</v>
      </c>
      <c r="G57">
        <v>1</v>
      </c>
      <c r="H57" t="s">
        <v>8278</v>
      </c>
      <c r="I57">
        <v>1</v>
      </c>
      <c r="J57" t="s">
        <v>13801</v>
      </c>
      <c r="K57" t="s">
        <v>13811</v>
      </c>
      <c r="L57">
        <v>270107</v>
      </c>
      <c r="M57" t="s">
        <v>13588</v>
      </c>
      <c r="N57">
        <v>270107006</v>
      </c>
      <c r="O57" t="s">
        <v>13613</v>
      </c>
      <c r="P57">
        <v>0</v>
      </c>
      <c r="Q57">
        <v>68202.676491004881</v>
      </c>
      <c r="R57">
        <v>0</v>
      </c>
    </row>
    <row r="58" spans="1:18" x14ac:dyDescent="0.25">
      <c r="A58">
        <v>2</v>
      </c>
      <c r="B58">
        <v>2104</v>
      </c>
      <c r="C58" t="s">
        <v>756</v>
      </c>
      <c r="D58" t="s">
        <v>1090</v>
      </c>
      <c r="E58">
        <v>7</v>
      </c>
      <c r="F58" t="s">
        <v>13813</v>
      </c>
      <c r="G58">
        <v>2</v>
      </c>
      <c r="H58" t="s">
        <v>13771</v>
      </c>
      <c r="I58">
        <v>3</v>
      </c>
      <c r="J58" t="s">
        <v>13814</v>
      </c>
      <c r="K58" t="s">
        <v>13771</v>
      </c>
      <c r="L58">
        <v>270107</v>
      </c>
      <c r="M58" t="s">
        <v>13588</v>
      </c>
      <c r="N58">
        <v>270107005</v>
      </c>
      <c r="O58" t="s">
        <v>13608</v>
      </c>
      <c r="P58">
        <v>0</v>
      </c>
      <c r="Q58">
        <v>26654.024199821597</v>
      </c>
      <c r="R58">
        <v>0</v>
      </c>
    </row>
    <row r="59" spans="1:18" x14ac:dyDescent="0.25">
      <c r="A59">
        <v>2</v>
      </c>
      <c r="B59">
        <v>2104</v>
      </c>
      <c r="C59" t="s">
        <v>756</v>
      </c>
      <c r="D59" t="s">
        <v>1090</v>
      </c>
      <c r="E59">
        <v>7</v>
      </c>
      <c r="F59" t="s">
        <v>13813</v>
      </c>
      <c r="G59">
        <v>3</v>
      </c>
      <c r="H59" t="s">
        <v>13770</v>
      </c>
      <c r="I59">
        <v>3</v>
      </c>
      <c r="J59" t="s">
        <v>13814</v>
      </c>
      <c r="K59" t="s">
        <v>13815</v>
      </c>
      <c r="L59">
        <v>270107</v>
      </c>
      <c r="M59" t="s">
        <v>13588</v>
      </c>
      <c r="N59">
        <v>270107005</v>
      </c>
      <c r="O59" t="s">
        <v>13608</v>
      </c>
      <c r="P59">
        <v>0</v>
      </c>
      <c r="Q59">
        <v>41548.65229118328</v>
      </c>
      <c r="R59">
        <v>0</v>
      </c>
    </row>
    <row r="60" spans="1:18" x14ac:dyDescent="0.25">
      <c r="A60">
        <v>2</v>
      </c>
      <c r="B60">
        <v>2201</v>
      </c>
      <c r="C60" t="s">
        <v>756</v>
      </c>
      <c r="D60" t="s">
        <v>1093</v>
      </c>
      <c r="E60">
        <v>1</v>
      </c>
      <c r="F60" t="s">
        <v>13800</v>
      </c>
      <c r="G60">
        <v>1</v>
      </c>
      <c r="H60" t="s">
        <v>8278</v>
      </c>
      <c r="I60">
        <v>1</v>
      </c>
      <c r="J60" t="s">
        <v>13801</v>
      </c>
      <c r="K60" t="s">
        <v>13802</v>
      </c>
      <c r="L60">
        <v>270107</v>
      </c>
      <c r="M60" t="s">
        <v>13588</v>
      </c>
      <c r="N60">
        <v>270107006</v>
      </c>
      <c r="O60" t="s">
        <v>13613</v>
      </c>
      <c r="P60">
        <v>26058.186250730749</v>
      </c>
      <c r="Q60">
        <v>24406.484580334563</v>
      </c>
      <c r="R60">
        <v>28873.215963266721</v>
      </c>
    </row>
    <row r="61" spans="1:18" x14ac:dyDescent="0.25">
      <c r="A61">
        <v>2</v>
      </c>
      <c r="B61">
        <v>2201</v>
      </c>
      <c r="C61" t="s">
        <v>756</v>
      </c>
      <c r="D61" t="s">
        <v>1093</v>
      </c>
      <c r="E61">
        <v>1</v>
      </c>
      <c r="F61" t="s">
        <v>13800</v>
      </c>
      <c r="G61">
        <v>1</v>
      </c>
      <c r="H61" t="s">
        <v>8278</v>
      </c>
      <c r="I61">
        <v>1</v>
      </c>
      <c r="J61" t="s">
        <v>13801</v>
      </c>
      <c r="K61" t="s">
        <v>13803</v>
      </c>
      <c r="L61">
        <v>270107</v>
      </c>
      <c r="M61" t="s">
        <v>13588</v>
      </c>
      <c r="N61">
        <v>270107006</v>
      </c>
      <c r="O61" t="s">
        <v>13613</v>
      </c>
      <c r="P61">
        <v>1365.7226015896115</v>
      </c>
      <c r="Q61">
        <v>501.1082838392262</v>
      </c>
      <c r="R61">
        <v>0</v>
      </c>
    </row>
    <row r="62" spans="1:18" x14ac:dyDescent="0.25">
      <c r="A62">
        <v>2</v>
      </c>
      <c r="B62">
        <v>2201</v>
      </c>
      <c r="C62" t="s">
        <v>756</v>
      </c>
      <c r="D62" t="s">
        <v>1093</v>
      </c>
      <c r="E62">
        <v>2</v>
      </c>
      <c r="F62" t="s">
        <v>13804</v>
      </c>
      <c r="G62">
        <v>3</v>
      </c>
      <c r="H62" t="s">
        <v>13770</v>
      </c>
      <c r="I62">
        <v>1</v>
      </c>
      <c r="J62" t="s">
        <v>13801</v>
      </c>
      <c r="K62" t="s">
        <v>13805</v>
      </c>
      <c r="L62">
        <v>270107</v>
      </c>
      <c r="M62" t="s">
        <v>13588</v>
      </c>
      <c r="N62">
        <v>270107006</v>
      </c>
      <c r="O62" t="s">
        <v>13613</v>
      </c>
      <c r="P62">
        <v>24661.9898752441</v>
      </c>
      <c r="Q62">
        <v>21551.133935465692</v>
      </c>
      <c r="R62">
        <v>27754.576879672171</v>
      </c>
    </row>
    <row r="63" spans="1:18" x14ac:dyDescent="0.25">
      <c r="A63">
        <v>2</v>
      </c>
      <c r="B63">
        <v>2201</v>
      </c>
      <c r="C63" t="s">
        <v>756</v>
      </c>
      <c r="D63" t="s">
        <v>1093</v>
      </c>
      <c r="E63">
        <v>2</v>
      </c>
      <c r="F63" t="s">
        <v>13804</v>
      </c>
      <c r="G63">
        <v>3</v>
      </c>
      <c r="H63" t="s">
        <v>13770</v>
      </c>
      <c r="I63">
        <v>1</v>
      </c>
      <c r="J63" t="s">
        <v>13801</v>
      </c>
      <c r="K63" t="s">
        <v>13806</v>
      </c>
      <c r="L63">
        <v>270107</v>
      </c>
      <c r="M63" t="s">
        <v>13588</v>
      </c>
      <c r="N63">
        <v>270107006</v>
      </c>
      <c r="O63" t="s">
        <v>13613</v>
      </c>
      <c r="P63">
        <v>2761.9189770762591</v>
      </c>
      <c r="Q63">
        <v>3356.4589287080939</v>
      </c>
      <c r="R63">
        <v>1118.6390835945422</v>
      </c>
    </row>
    <row r="64" spans="1:18" x14ac:dyDescent="0.25">
      <c r="A64">
        <v>2</v>
      </c>
      <c r="B64">
        <v>2201</v>
      </c>
      <c r="C64" t="s">
        <v>756</v>
      </c>
      <c r="D64" t="s">
        <v>1093</v>
      </c>
      <c r="E64">
        <v>3</v>
      </c>
      <c r="F64" t="s">
        <v>13807</v>
      </c>
      <c r="G64">
        <v>1</v>
      </c>
      <c r="H64" t="s">
        <v>8278</v>
      </c>
      <c r="I64">
        <v>1</v>
      </c>
      <c r="J64" t="s">
        <v>13801</v>
      </c>
      <c r="K64" t="s">
        <v>13808</v>
      </c>
      <c r="L64">
        <v>270107</v>
      </c>
      <c r="M64" t="s">
        <v>13588</v>
      </c>
      <c r="N64">
        <v>270107006</v>
      </c>
      <c r="O64" t="s">
        <v>13613</v>
      </c>
      <c r="P64">
        <v>26828.115476945659</v>
      </c>
      <c r="Q64">
        <v>24654.368510545766</v>
      </c>
      <c r="R64">
        <v>28873.215963266721</v>
      </c>
    </row>
    <row r="65" spans="1:18" x14ac:dyDescent="0.25">
      <c r="A65">
        <v>2</v>
      </c>
      <c r="B65">
        <v>2201</v>
      </c>
      <c r="C65" t="s">
        <v>756</v>
      </c>
      <c r="D65" t="s">
        <v>1093</v>
      </c>
      <c r="E65">
        <v>3</v>
      </c>
      <c r="F65" t="s">
        <v>13807</v>
      </c>
      <c r="G65">
        <v>1</v>
      </c>
      <c r="H65" t="s">
        <v>8278</v>
      </c>
      <c r="I65">
        <v>1</v>
      </c>
      <c r="J65" t="s">
        <v>13801</v>
      </c>
      <c r="K65" t="s">
        <v>13809</v>
      </c>
      <c r="L65">
        <v>270107</v>
      </c>
      <c r="M65" t="s">
        <v>13588</v>
      </c>
      <c r="N65">
        <v>270107006</v>
      </c>
      <c r="O65" t="s">
        <v>13613</v>
      </c>
      <c r="P65">
        <v>595.79337537470303</v>
      </c>
      <c r="Q65">
        <v>253.22435362802327</v>
      </c>
      <c r="R65">
        <v>0</v>
      </c>
    </row>
    <row r="66" spans="1:18" x14ac:dyDescent="0.25">
      <c r="A66">
        <v>2</v>
      </c>
      <c r="B66">
        <v>2201</v>
      </c>
      <c r="C66" t="s">
        <v>756</v>
      </c>
      <c r="D66" t="s">
        <v>1093</v>
      </c>
      <c r="E66">
        <v>4</v>
      </c>
      <c r="F66" t="s">
        <v>13810</v>
      </c>
      <c r="G66">
        <v>1</v>
      </c>
      <c r="H66" t="s">
        <v>8278</v>
      </c>
      <c r="I66">
        <v>1</v>
      </c>
      <c r="J66" t="s">
        <v>13801</v>
      </c>
      <c r="K66" t="s">
        <v>13811</v>
      </c>
      <c r="L66">
        <v>270107</v>
      </c>
      <c r="M66" t="s">
        <v>13588</v>
      </c>
      <c r="N66">
        <v>270107006</v>
      </c>
      <c r="O66" t="s">
        <v>13613</v>
      </c>
      <c r="P66">
        <v>26058.186250730749</v>
      </c>
      <c r="Q66">
        <v>24406.484580334563</v>
      </c>
      <c r="R66">
        <v>28873.215963266721</v>
      </c>
    </row>
    <row r="67" spans="1:18" x14ac:dyDescent="0.25">
      <c r="A67">
        <v>2</v>
      </c>
      <c r="B67">
        <v>2201</v>
      </c>
      <c r="C67" t="s">
        <v>756</v>
      </c>
      <c r="D67" t="s">
        <v>1093</v>
      </c>
      <c r="E67">
        <v>4</v>
      </c>
      <c r="F67" t="s">
        <v>13810</v>
      </c>
      <c r="G67">
        <v>1</v>
      </c>
      <c r="H67" t="s">
        <v>8278</v>
      </c>
      <c r="I67">
        <v>1</v>
      </c>
      <c r="J67" t="s">
        <v>13801</v>
      </c>
      <c r="K67" t="s">
        <v>13812</v>
      </c>
      <c r="L67">
        <v>270107</v>
      </c>
      <c r="M67" t="s">
        <v>13588</v>
      </c>
      <c r="N67">
        <v>270107006</v>
      </c>
      <c r="O67" t="s">
        <v>13613</v>
      </c>
      <c r="P67">
        <v>1365.7226015896115</v>
      </c>
      <c r="Q67">
        <v>501.1082838392262</v>
      </c>
      <c r="R67">
        <v>0</v>
      </c>
    </row>
    <row r="68" spans="1:18" x14ac:dyDescent="0.25">
      <c r="A68">
        <v>2</v>
      </c>
      <c r="B68">
        <v>2201</v>
      </c>
      <c r="C68" t="s">
        <v>756</v>
      </c>
      <c r="D68" t="s">
        <v>1093</v>
      </c>
      <c r="E68">
        <v>7</v>
      </c>
      <c r="F68" t="s">
        <v>13813</v>
      </c>
      <c r="G68">
        <v>2</v>
      </c>
      <c r="H68" t="s">
        <v>13771</v>
      </c>
      <c r="I68">
        <v>3</v>
      </c>
      <c r="J68" t="s">
        <v>13814</v>
      </c>
      <c r="K68" t="s">
        <v>13771</v>
      </c>
      <c r="L68">
        <v>270107</v>
      </c>
      <c r="M68" t="s">
        <v>13588</v>
      </c>
      <c r="N68">
        <v>270107005</v>
      </c>
      <c r="O68" t="s">
        <v>13608</v>
      </c>
      <c r="P68">
        <v>5711.6559075587402</v>
      </c>
      <c r="Q68">
        <v>5996.5628480684391</v>
      </c>
      <c r="R68">
        <v>524.4851287770382</v>
      </c>
    </row>
    <row r="69" spans="1:18" x14ac:dyDescent="0.25">
      <c r="A69">
        <v>2</v>
      </c>
      <c r="B69">
        <v>2201</v>
      </c>
      <c r="C69" t="s">
        <v>756</v>
      </c>
      <c r="D69" t="s">
        <v>1093</v>
      </c>
      <c r="E69">
        <v>7</v>
      </c>
      <c r="F69" t="s">
        <v>13813</v>
      </c>
      <c r="G69">
        <v>3</v>
      </c>
      <c r="H69" t="s">
        <v>13770</v>
      </c>
      <c r="I69">
        <v>3</v>
      </c>
      <c r="J69" t="s">
        <v>13814</v>
      </c>
      <c r="K69" t="s">
        <v>13815</v>
      </c>
      <c r="L69">
        <v>270107</v>
      </c>
      <c r="M69" t="s">
        <v>13588</v>
      </c>
      <c r="N69">
        <v>270107005</v>
      </c>
      <c r="O69" t="s">
        <v>13608</v>
      </c>
      <c r="P69">
        <v>21439.232807194297</v>
      </c>
      <c r="Q69">
        <v>18404.581308849309</v>
      </c>
      <c r="R69">
        <v>27389.573936526707</v>
      </c>
    </row>
    <row r="70" spans="1:18" x14ac:dyDescent="0.25">
      <c r="A70">
        <v>2</v>
      </c>
      <c r="B70">
        <v>2201</v>
      </c>
      <c r="C70" t="s">
        <v>756</v>
      </c>
      <c r="D70" t="s">
        <v>1093</v>
      </c>
      <c r="E70">
        <v>7</v>
      </c>
      <c r="F70" t="s">
        <v>13813</v>
      </c>
      <c r="G70">
        <v>3</v>
      </c>
      <c r="H70" t="s">
        <v>13770</v>
      </c>
      <c r="I70">
        <v>3</v>
      </c>
      <c r="J70" t="s">
        <v>13814</v>
      </c>
      <c r="K70" t="s">
        <v>13816</v>
      </c>
      <c r="L70">
        <v>270107</v>
      </c>
      <c r="M70" t="s">
        <v>13588</v>
      </c>
      <c r="N70">
        <v>270107005</v>
      </c>
      <c r="O70" t="s">
        <v>13608</v>
      </c>
      <c r="P70">
        <v>273.02013756732214</v>
      </c>
      <c r="Q70">
        <v>506.44870725604653</v>
      </c>
      <c r="R70">
        <v>959.15689796296624</v>
      </c>
    </row>
    <row r="71" spans="1:18" x14ac:dyDescent="0.25">
      <c r="A71">
        <v>2</v>
      </c>
      <c r="B71">
        <v>2301</v>
      </c>
      <c r="C71" t="s">
        <v>756</v>
      </c>
      <c r="D71" t="s">
        <v>1102</v>
      </c>
      <c r="E71">
        <v>1</v>
      </c>
      <c r="F71" t="s">
        <v>13800</v>
      </c>
      <c r="G71">
        <v>1</v>
      </c>
      <c r="H71" t="s">
        <v>8278</v>
      </c>
      <c r="I71">
        <v>1</v>
      </c>
      <c r="J71" t="s">
        <v>13801</v>
      </c>
      <c r="K71" t="s">
        <v>13802</v>
      </c>
      <c r="L71">
        <v>270107</v>
      </c>
      <c r="M71" t="s">
        <v>13588</v>
      </c>
      <c r="N71">
        <v>270107006</v>
      </c>
      <c r="O71" t="s">
        <v>13613</v>
      </c>
      <c r="P71">
        <v>0</v>
      </c>
      <c r="Q71">
        <v>38968.665521960982</v>
      </c>
      <c r="R71">
        <v>71409.023387088717</v>
      </c>
    </row>
    <row r="72" spans="1:18" x14ac:dyDescent="0.25">
      <c r="A72">
        <v>2</v>
      </c>
      <c r="B72">
        <v>2301</v>
      </c>
      <c r="C72" t="s">
        <v>756</v>
      </c>
      <c r="D72" t="s">
        <v>1102</v>
      </c>
      <c r="E72">
        <v>1</v>
      </c>
      <c r="F72" t="s">
        <v>13800</v>
      </c>
      <c r="G72">
        <v>1</v>
      </c>
      <c r="H72" t="s">
        <v>8278</v>
      </c>
      <c r="I72">
        <v>1</v>
      </c>
      <c r="J72" t="s">
        <v>13801</v>
      </c>
      <c r="K72" t="s">
        <v>13803</v>
      </c>
      <c r="L72">
        <v>270107</v>
      </c>
      <c r="M72" t="s">
        <v>13588</v>
      </c>
      <c r="N72">
        <v>270107006</v>
      </c>
      <c r="O72" t="s">
        <v>13613</v>
      </c>
      <c r="P72">
        <v>0</v>
      </c>
      <c r="Q72">
        <v>0</v>
      </c>
      <c r="R72">
        <v>3675.6976516614313</v>
      </c>
    </row>
    <row r="73" spans="1:18" x14ac:dyDescent="0.25">
      <c r="A73">
        <v>2</v>
      </c>
      <c r="B73">
        <v>2301</v>
      </c>
      <c r="C73" t="s">
        <v>756</v>
      </c>
      <c r="D73" t="s">
        <v>1102</v>
      </c>
      <c r="E73">
        <v>2</v>
      </c>
      <c r="F73" t="s">
        <v>13804</v>
      </c>
      <c r="G73">
        <v>3</v>
      </c>
      <c r="H73" t="s">
        <v>13770</v>
      </c>
      <c r="I73">
        <v>1</v>
      </c>
      <c r="J73" t="s">
        <v>13801</v>
      </c>
      <c r="K73" t="s">
        <v>13805</v>
      </c>
      <c r="L73">
        <v>270107</v>
      </c>
      <c r="M73" t="s">
        <v>13588</v>
      </c>
      <c r="N73">
        <v>270107006</v>
      </c>
      <c r="O73" t="s">
        <v>13613</v>
      </c>
      <c r="P73">
        <v>0</v>
      </c>
      <c r="Q73">
        <v>29954.111854455034</v>
      </c>
      <c r="R73">
        <v>67013.651505653368</v>
      </c>
    </row>
    <row r="74" spans="1:18" x14ac:dyDescent="0.25">
      <c r="A74">
        <v>2</v>
      </c>
      <c r="B74">
        <v>2301</v>
      </c>
      <c r="C74" t="s">
        <v>756</v>
      </c>
      <c r="D74" t="s">
        <v>1102</v>
      </c>
      <c r="E74">
        <v>2</v>
      </c>
      <c r="F74" t="s">
        <v>13804</v>
      </c>
      <c r="G74">
        <v>3</v>
      </c>
      <c r="H74" t="s">
        <v>13770</v>
      </c>
      <c r="I74">
        <v>1</v>
      </c>
      <c r="J74" t="s">
        <v>13801</v>
      </c>
      <c r="K74" t="s">
        <v>13806</v>
      </c>
      <c r="L74">
        <v>270107</v>
      </c>
      <c r="M74" t="s">
        <v>13588</v>
      </c>
      <c r="N74">
        <v>270107006</v>
      </c>
      <c r="O74" t="s">
        <v>13613</v>
      </c>
      <c r="P74">
        <v>0</v>
      </c>
      <c r="Q74">
        <v>9014.553667505952</v>
      </c>
      <c r="R74">
        <v>8071.0695330967937</v>
      </c>
    </row>
    <row r="75" spans="1:18" x14ac:dyDescent="0.25">
      <c r="A75">
        <v>2</v>
      </c>
      <c r="B75">
        <v>2301</v>
      </c>
      <c r="C75" t="s">
        <v>756</v>
      </c>
      <c r="D75" t="s">
        <v>1102</v>
      </c>
      <c r="E75">
        <v>3</v>
      </c>
      <c r="F75" t="s">
        <v>13807</v>
      </c>
      <c r="G75">
        <v>1</v>
      </c>
      <c r="H75" t="s">
        <v>8278</v>
      </c>
      <c r="I75">
        <v>1</v>
      </c>
      <c r="J75" t="s">
        <v>13801</v>
      </c>
      <c r="K75" t="s">
        <v>13808</v>
      </c>
      <c r="L75">
        <v>270107</v>
      </c>
      <c r="M75" t="s">
        <v>13588</v>
      </c>
      <c r="N75">
        <v>270107006</v>
      </c>
      <c r="O75" t="s">
        <v>13613</v>
      </c>
      <c r="P75">
        <v>0</v>
      </c>
      <c r="Q75">
        <v>38968.665521960982</v>
      </c>
      <c r="R75">
        <v>73118.434360579166</v>
      </c>
    </row>
    <row r="76" spans="1:18" x14ac:dyDescent="0.25">
      <c r="A76">
        <v>2</v>
      </c>
      <c r="B76">
        <v>2301</v>
      </c>
      <c r="C76" t="s">
        <v>756</v>
      </c>
      <c r="D76" t="s">
        <v>1102</v>
      </c>
      <c r="E76">
        <v>3</v>
      </c>
      <c r="F76" t="s">
        <v>13807</v>
      </c>
      <c r="G76">
        <v>1</v>
      </c>
      <c r="H76" t="s">
        <v>8278</v>
      </c>
      <c r="I76">
        <v>1</v>
      </c>
      <c r="J76" t="s">
        <v>13801</v>
      </c>
      <c r="K76" t="s">
        <v>13809</v>
      </c>
      <c r="L76">
        <v>270107</v>
      </c>
      <c r="M76" t="s">
        <v>13588</v>
      </c>
      <c r="N76">
        <v>270107006</v>
      </c>
      <c r="O76" t="s">
        <v>13613</v>
      </c>
      <c r="P76">
        <v>0</v>
      </c>
      <c r="Q76">
        <v>0</v>
      </c>
      <c r="R76">
        <v>1966.2866781710047</v>
      </c>
    </row>
    <row r="77" spans="1:18" x14ac:dyDescent="0.25">
      <c r="A77">
        <v>2</v>
      </c>
      <c r="B77">
        <v>2301</v>
      </c>
      <c r="C77" t="s">
        <v>756</v>
      </c>
      <c r="D77" t="s">
        <v>1102</v>
      </c>
      <c r="E77">
        <v>4</v>
      </c>
      <c r="F77" t="s">
        <v>13810</v>
      </c>
      <c r="G77">
        <v>1</v>
      </c>
      <c r="H77" t="s">
        <v>8278</v>
      </c>
      <c r="I77">
        <v>1</v>
      </c>
      <c r="J77" t="s">
        <v>13801</v>
      </c>
      <c r="K77" t="s">
        <v>13811</v>
      </c>
      <c r="L77">
        <v>270107</v>
      </c>
      <c r="M77" t="s">
        <v>13588</v>
      </c>
      <c r="N77">
        <v>270107006</v>
      </c>
      <c r="O77" t="s">
        <v>13613</v>
      </c>
      <c r="P77">
        <v>0</v>
      </c>
      <c r="Q77">
        <v>38968.665521960982</v>
      </c>
      <c r="R77">
        <v>71409.023387088717</v>
      </c>
    </row>
    <row r="78" spans="1:18" x14ac:dyDescent="0.25">
      <c r="A78">
        <v>2</v>
      </c>
      <c r="B78">
        <v>2301</v>
      </c>
      <c r="C78" t="s">
        <v>756</v>
      </c>
      <c r="D78" t="s">
        <v>1102</v>
      </c>
      <c r="E78">
        <v>4</v>
      </c>
      <c r="F78" t="s">
        <v>13810</v>
      </c>
      <c r="G78">
        <v>1</v>
      </c>
      <c r="H78" t="s">
        <v>8278</v>
      </c>
      <c r="I78">
        <v>1</v>
      </c>
      <c r="J78" t="s">
        <v>13801</v>
      </c>
      <c r="K78" t="s">
        <v>13812</v>
      </c>
      <c r="L78">
        <v>270107</v>
      </c>
      <c r="M78" t="s">
        <v>13588</v>
      </c>
      <c r="N78">
        <v>270107006</v>
      </c>
      <c r="O78" t="s">
        <v>13613</v>
      </c>
      <c r="P78">
        <v>0</v>
      </c>
      <c r="Q78">
        <v>0</v>
      </c>
      <c r="R78">
        <v>3675.6976516614313</v>
      </c>
    </row>
    <row r="79" spans="1:18" x14ac:dyDescent="0.25">
      <c r="A79">
        <v>2</v>
      </c>
      <c r="B79">
        <v>2301</v>
      </c>
      <c r="C79" t="s">
        <v>756</v>
      </c>
      <c r="D79" t="s">
        <v>1102</v>
      </c>
      <c r="E79">
        <v>7</v>
      </c>
      <c r="F79" t="s">
        <v>13813</v>
      </c>
      <c r="G79">
        <v>2</v>
      </c>
      <c r="H79" t="s">
        <v>13771</v>
      </c>
      <c r="I79">
        <v>3</v>
      </c>
      <c r="J79" t="s">
        <v>13814</v>
      </c>
      <c r="K79" t="s">
        <v>13771</v>
      </c>
      <c r="L79">
        <v>270107</v>
      </c>
      <c r="M79" t="s">
        <v>13588</v>
      </c>
      <c r="N79">
        <v>270107005</v>
      </c>
      <c r="O79" t="s">
        <v>13608</v>
      </c>
      <c r="P79">
        <v>0</v>
      </c>
      <c r="Q79">
        <v>9166.6369739147631</v>
      </c>
      <c r="R79">
        <v>0</v>
      </c>
    </row>
    <row r="80" spans="1:18" x14ac:dyDescent="0.25">
      <c r="A80">
        <v>2</v>
      </c>
      <c r="B80">
        <v>2301</v>
      </c>
      <c r="C80" t="s">
        <v>756</v>
      </c>
      <c r="D80" t="s">
        <v>1102</v>
      </c>
      <c r="E80">
        <v>7</v>
      </c>
      <c r="F80" t="s">
        <v>13813</v>
      </c>
      <c r="G80">
        <v>3</v>
      </c>
      <c r="H80" t="s">
        <v>13770</v>
      </c>
      <c r="I80">
        <v>3</v>
      </c>
      <c r="J80" t="s">
        <v>13814</v>
      </c>
      <c r="K80" t="s">
        <v>13815</v>
      </c>
      <c r="L80">
        <v>270107</v>
      </c>
      <c r="M80" t="s">
        <v>13588</v>
      </c>
      <c r="N80">
        <v>270107005</v>
      </c>
      <c r="O80" t="s">
        <v>13608</v>
      </c>
      <c r="P80">
        <v>0</v>
      </c>
      <c r="Q80">
        <v>29802.028548046226</v>
      </c>
      <c r="R80">
        <v>70920.748419861455</v>
      </c>
    </row>
    <row r="81" spans="1:18" x14ac:dyDescent="0.25">
      <c r="A81">
        <v>2</v>
      </c>
      <c r="B81">
        <v>2301</v>
      </c>
      <c r="C81" t="s">
        <v>756</v>
      </c>
      <c r="D81" t="s">
        <v>1102</v>
      </c>
      <c r="E81">
        <v>7</v>
      </c>
      <c r="F81" t="s">
        <v>13813</v>
      </c>
      <c r="G81">
        <v>3</v>
      </c>
      <c r="H81" t="s">
        <v>13770</v>
      </c>
      <c r="I81">
        <v>3</v>
      </c>
      <c r="J81" t="s">
        <v>13814</v>
      </c>
      <c r="K81" t="s">
        <v>13816</v>
      </c>
      <c r="L81">
        <v>270107</v>
      </c>
      <c r="M81" t="s">
        <v>13588</v>
      </c>
      <c r="N81">
        <v>270107005</v>
      </c>
      <c r="O81" t="s">
        <v>13608</v>
      </c>
      <c r="P81">
        <v>0</v>
      </c>
      <c r="Q81">
        <v>0</v>
      </c>
      <c r="R81">
        <v>4163.9726188886852</v>
      </c>
    </row>
    <row r="82" spans="1:18" x14ac:dyDescent="0.25">
      <c r="A82">
        <v>2</v>
      </c>
      <c r="B82">
        <v>2302</v>
      </c>
      <c r="C82" t="s">
        <v>756</v>
      </c>
      <c r="D82" t="s">
        <v>1105</v>
      </c>
      <c r="E82">
        <v>1</v>
      </c>
      <c r="F82" t="s">
        <v>13800</v>
      </c>
      <c r="G82">
        <v>1</v>
      </c>
      <c r="H82" t="s">
        <v>8278</v>
      </c>
      <c r="I82">
        <v>1</v>
      </c>
      <c r="J82" t="s">
        <v>13801</v>
      </c>
      <c r="K82" t="s">
        <v>13802</v>
      </c>
      <c r="L82">
        <v>270107</v>
      </c>
      <c r="M82" t="s">
        <v>13588</v>
      </c>
      <c r="N82">
        <v>270107006</v>
      </c>
      <c r="O82" t="s">
        <v>13613</v>
      </c>
      <c r="P82">
        <v>0</v>
      </c>
      <c r="Q82">
        <v>28248.345191286109</v>
      </c>
      <c r="R82">
        <v>0</v>
      </c>
    </row>
    <row r="83" spans="1:18" x14ac:dyDescent="0.25">
      <c r="A83">
        <v>2</v>
      </c>
      <c r="B83">
        <v>2302</v>
      </c>
      <c r="C83" t="s">
        <v>756</v>
      </c>
      <c r="D83" t="s">
        <v>1105</v>
      </c>
      <c r="E83">
        <v>2</v>
      </c>
      <c r="F83" t="s">
        <v>13804</v>
      </c>
      <c r="G83">
        <v>3</v>
      </c>
      <c r="H83" t="s">
        <v>13770</v>
      </c>
      <c r="I83">
        <v>1</v>
      </c>
      <c r="J83" t="s">
        <v>13801</v>
      </c>
      <c r="K83" t="s">
        <v>13805</v>
      </c>
      <c r="L83">
        <v>270107</v>
      </c>
      <c r="M83" t="s">
        <v>13588</v>
      </c>
      <c r="N83">
        <v>270107006</v>
      </c>
      <c r="O83" t="s">
        <v>13613</v>
      </c>
      <c r="P83">
        <v>0</v>
      </c>
      <c r="Q83">
        <v>28248.345191286109</v>
      </c>
      <c r="R83">
        <v>0</v>
      </c>
    </row>
    <row r="84" spans="1:18" x14ac:dyDescent="0.25">
      <c r="A84">
        <v>2</v>
      </c>
      <c r="B84">
        <v>2302</v>
      </c>
      <c r="C84" t="s">
        <v>756</v>
      </c>
      <c r="D84" t="s">
        <v>1105</v>
      </c>
      <c r="E84">
        <v>3</v>
      </c>
      <c r="F84" t="s">
        <v>13807</v>
      </c>
      <c r="G84">
        <v>1</v>
      </c>
      <c r="H84" t="s">
        <v>8278</v>
      </c>
      <c r="I84">
        <v>1</v>
      </c>
      <c r="J84" t="s">
        <v>13801</v>
      </c>
      <c r="K84" t="s">
        <v>13808</v>
      </c>
      <c r="L84">
        <v>270107</v>
      </c>
      <c r="M84" t="s">
        <v>13588</v>
      </c>
      <c r="N84">
        <v>270107006</v>
      </c>
      <c r="O84" t="s">
        <v>13613</v>
      </c>
      <c r="P84">
        <v>0</v>
      </c>
      <c r="Q84">
        <v>28248.345191286109</v>
      </c>
      <c r="R84">
        <v>0</v>
      </c>
    </row>
    <row r="85" spans="1:18" x14ac:dyDescent="0.25">
      <c r="A85">
        <v>2</v>
      </c>
      <c r="B85">
        <v>2302</v>
      </c>
      <c r="C85" t="s">
        <v>756</v>
      </c>
      <c r="D85" t="s">
        <v>1105</v>
      </c>
      <c r="E85">
        <v>4</v>
      </c>
      <c r="F85" t="s">
        <v>13810</v>
      </c>
      <c r="G85">
        <v>1</v>
      </c>
      <c r="H85" t="s">
        <v>8278</v>
      </c>
      <c r="I85">
        <v>1</v>
      </c>
      <c r="J85" t="s">
        <v>13801</v>
      </c>
      <c r="K85" t="s">
        <v>13811</v>
      </c>
      <c r="L85">
        <v>270107</v>
      </c>
      <c r="M85" t="s">
        <v>13588</v>
      </c>
      <c r="N85">
        <v>270107006</v>
      </c>
      <c r="O85" t="s">
        <v>13613</v>
      </c>
      <c r="P85">
        <v>0</v>
      </c>
      <c r="Q85">
        <v>28248.345191286109</v>
      </c>
      <c r="R85">
        <v>0</v>
      </c>
    </row>
    <row r="86" spans="1:18" x14ac:dyDescent="0.25">
      <c r="A86">
        <v>2</v>
      </c>
      <c r="B86">
        <v>2302</v>
      </c>
      <c r="C86" t="s">
        <v>756</v>
      </c>
      <c r="D86" t="s">
        <v>1105</v>
      </c>
      <c r="E86">
        <v>7</v>
      </c>
      <c r="F86" t="s">
        <v>13813</v>
      </c>
      <c r="G86">
        <v>2</v>
      </c>
      <c r="H86" t="s">
        <v>13771</v>
      </c>
      <c r="I86">
        <v>3</v>
      </c>
      <c r="J86" t="s">
        <v>13814</v>
      </c>
      <c r="K86" t="s">
        <v>13771</v>
      </c>
      <c r="L86">
        <v>270107</v>
      </c>
      <c r="M86" t="s">
        <v>13588</v>
      </c>
      <c r="N86">
        <v>270107005</v>
      </c>
      <c r="O86" t="s">
        <v>13608</v>
      </c>
      <c r="P86">
        <v>0</v>
      </c>
      <c r="Q86">
        <v>15436.722726979837</v>
      </c>
      <c r="R86">
        <v>0</v>
      </c>
    </row>
    <row r="87" spans="1:18" x14ac:dyDescent="0.25">
      <c r="A87">
        <v>2</v>
      </c>
      <c r="B87">
        <v>2302</v>
      </c>
      <c r="C87" t="s">
        <v>756</v>
      </c>
      <c r="D87" t="s">
        <v>1105</v>
      </c>
      <c r="E87">
        <v>7</v>
      </c>
      <c r="F87" t="s">
        <v>13813</v>
      </c>
      <c r="G87">
        <v>3</v>
      </c>
      <c r="H87" t="s">
        <v>13770</v>
      </c>
      <c r="I87">
        <v>3</v>
      </c>
      <c r="J87" t="s">
        <v>13814</v>
      </c>
      <c r="K87" t="s">
        <v>13815</v>
      </c>
      <c r="L87">
        <v>270107</v>
      </c>
      <c r="M87" t="s">
        <v>13588</v>
      </c>
      <c r="N87">
        <v>270107005</v>
      </c>
      <c r="O87" t="s">
        <v>13608</v>
      </c>
      <c r="P87">
        <v>0</v>
      </c>
      <c r="Q87">
        <v>12811.622464306271</v>
      </c>
      <c r="R87">
        <v>0</v>
      </c>
    </row>
    <row r="88" spans="1:18" x14ac:dyDescent="0.25">
      <c r="A88">
        <v>3</v>
      </c>
      <c r="B88">
        <v>3101</v>
      </c>
      <c r="C88" t="s">
        <v>765</v>
      </c>
      <c r="D88" t="s">
        <v>1108</v>
      </c>
      <c r="E88">
        <v>1</v>
      </c>
      <c r="F88" t="s">
        <v>13800</v>
      </c>
      <c r="G88">
        <v>1</v>
      </c>
      <c r="H88" t="s">
        <v>8278</v>
      </c>
      <c r="I88">
        <v>1</v>
      </c>
      <c r="J88" t="s">
        <v>13801</v>
      </c>
      <c r="K88" t="s">
        <v>13802</v>
      </c>
      <c r="L88">
        <v>270107</v>
      </c>
      <c r="M88" t="s">
        <v>13588</v>
      </c>
      <c r="N88">
        <v>270107006</v>
      </c>
      <c r="O88" t="s">
        <v>13613</v>
      </c>
      <c r="P88">
        <v>25817.517312131316</v>
      </c>
      <c r="Q88">
        <v>34427.60102783105</v>
      </c>
      <c r="R88">
        <v>28514.778085179991</v>
      </c>
    </row>
    <row r="89" spans="1:18" x14ac:dyDescent="0.25">
      <c r="A89">
        <v>3</v>
      </c>
      <c r="B89">
        <v>3101</v>
      </c>
      <c r="C89" t="s">
        <v>765</v>
      </c>
      <c r="D89" t="s">
        <v>1108</v>
      </c>
      <c r="E89">
        <v>1</v>
      </c>
      <c r="F89" t="s">
        <v>13800</v>
      </c>
      <c r="G89">
        <v>1</v>
      </c>
      <c r="H89" t="s">
        <v>8278</v>
      </c>
      <c r="I89">
        <v>1</v>
      </c>
      <c r="J89" t="s">
        <v>13801</v>
      </c>
      <c r="K89" t="s">
        <v>13803</v>
      </c>
      <c r="L89">
        <v>270107</v>
      </c>
      <c r="M89" t="s">
        <v>13588</v>
      </c>
      <c r="N89">
        <v>270107006</v>
      </c>
      <c r="O89" t="s">
        <v>13613</v>
      </c>
      <c r="P89">
        <v>752.11592716081043</v>
      </c>
      <c r="Q89">
        <v>1330.62363809156</v>
      </c>
      <c r="R89">
        <v>954.51776284533366</v>
      </c>
    </row>
    <row r="90" spans="1:18" x14ac:dyDescent="0.25">
      <c r="A90">
        <v>3</v>
      </c>
      <c r="B90">
        <v>3101</v>
      </c>
      <c r="C90" t="s">
        <v>765</v>
      </c>
      <c r="D90" t="s">
        <v>1108</v>
      </c>
      <c r="E90">
        <v>1</v>
      </c>
      <c r="F90" t="s">
        <v>13800</v>
      </c>
      <c r="G90">
        <v>2</v>
      </c>
      <c r="H90" t="s">
        <v>13771</v>
      </c>
      <c r="I90">
        <v>1</v>
      </c>
      <c r="J90" t="s">
        <v>13801</v>
      </c>
      <c r="K90" t="s">
        <v>13771</v>
      </c>
      <c r="L90">
        <v>270107</v>
      </c>
      <c r="M90" t="s">
        <v>13588</v>
      </c>
      <c r="N90">
        <v>270107006</v>
      </c>
      <c r="O90" t="s">
        <v>13613</v>
      </c>
      <c r="P90">
        <v>68.607335214157473</v>
      </c>
      <c r="Q90">
        <v>0</v>
      </c>
      <c r="R90">
        <v>0</v>
      </c>
    </row>
    <row r="91" spans="1:18" x14ac:dyDescent="0.25">
      <c r="A91">
        <v>3</v>
      </c>
      <c r="B91">
        <v>3101</v>
      </c>
      <c r="C91" t="s">
        <v>765</v>
      </c>
      <c r="D91" t="s">
        <v>1108</v>
      </c>
      <c r="E91">
        <v>2</v>
      </c>
      <c r="F91" t="s">
        <v>13804</v>
      </c>
      <c r="G91">
        <v>3</v>
      </c>
      <c r="H91" t="s">
        <v>13770</v>
      </c>
      <c r="I91">
        <v>1</v>
      </c>
      <c r="J91" t="s">
        <v>13801</v>
      </c>
      <c r="K91" t="s">
        <v>13805</v>
      </c>
      <c r="L91">
        <v>270107</v>
      </c>
      <c r="M91" t="s">
        <v>13588</v>
      </c>
      <c r="N91">
        <v>270107006</v>
      </c>
      <c r="O91" t="s">
        <v>13613</v>
      </c>
      <c r="P91">
        <v>22611.567068479097</v>
      </c>
      <c r="Q91">
        <v>33155.570890955925</v>
      </c>
      <c r="R91">
        <v>26772.682785277299</v>
      </c>
    </row>
    <row r="92" spans="1:18" x14ac:dyDescent="0.25">
      <c r="A92">
        <v>3</v>
      </c>
      <c r="B92">
        <v>3101</v>
      </c>
      <c r="C92" t="s">
        <v>765</v>
      </c>
      <c r="D92" t="s">
        <v>1108</v>
      </c>
      <c r="E92">
        <v>2</v>
      </c>
      <c r="F92" t="s">
        <v>13804</v>
      </c>
      <c r="G92">
        <v>3</v>
      </c>
      <c r="H92" t="s">
        <v>13770</v>
      </c>
      <c r="I92">
        <v>1</v>
      </c>
      <c r="J92" t="s">
        <v>13801</v>
      </c>
      <c r="K92" t="s">
        <v>13806</v>
      </c>
      <c r="L92">
        <v>270107</v>
      </c>
      <c r="M92" t="s">
        <v>13588</v>
      </c>
      <c r="N92">
        <v>270107006</v>
      </c>
      <c r="O92" t="s">
        <v>13613</v>
      </c>
      <c r="P92">
        <v>4026.6735060271862</v>
      </c>
      <c r="Q92">
        <v>2602.6537749666663</v>
      </c>
      <c r="R92">
        <v>2696.6130627480325</v>
      </c>
    </row>
    <row r="93" spans="1:18" x14ac:dyDescent="0.25">
      <c r="A93">
        <v>3</v>
      </c>
      <c r="B93">
        <v>3101</v>
      </c>
      <c r="C93" t="s">
        <v>765</v>
      </c>
      <c r="D93" t="s">
        <v>1108</v>
      </c>
      <c r="E93">
        <v>3</v>
      </c>
      <c r="F93" t="s">
        <v>13807</v>
      </c>
      <c r="G93">
        <v>1</v>
      </c>
      <c r="H93" t="s">
        <v>8278</v>
      </c>
      <c r="I93">
        <v>1</v>
      </c>
      <c r="J93" t="s">
        <v>13801</v>
      </c>
      <c r="K93" t="s">
        <v>13808</v>
      </c>
      <c r="L93">
        <v>270107</v>
      </c>
      <c r="M93" t="s">
        <v>13588</v>
      </c>
      <c r="N93">
        <v>270107006</v>
      </c>
      <c r="O93" t="s">
        <v>13613</v>
      </c>
      <c r="P93">
        <v>26425.365478327778</v>
      </c>
      <c r="Q93">
        <v>34737.44600980718</v>
      </c>
      <c r="R93">
        <v>29328.066889248064</v>
      </c>
    </row>
    <row r="94" spans="1:18" x14ac:dyDescent="0.25">
      <c r="A94">
        <v>3</v>
      </c>
      <c r="B94">
        <v>3101</v>
      </c>
      <c r="C94" t="s">
        <v>765</v>
      </c>
      <c r="D94" t="s">
        <v>1108</v>
      </c>
      <c r="E94">
        <v>3</v>
      </c>
      <c r="F94" t="s">
        <v>13807</v>
      </c>
      <c r="G94">
        <v>1</v>
      </c>
      <c r="H94" t="s">
        <v>8278</v>
      </c>
      <c r="I94">
        <v>1</v>
      </c>
      <c r="J94" t="s">
        <v>13801</v>
      </c>
      <c r="K94" t="s">
        <v>13809</v>
      </c>
      <c r="L94">
        <v>270107</v>
      </c>
      <c r="M94" t="s">
        <v>13588</v>
      </c>
      <c r="N94">
        <v>270107006</v>
      </c>
      <c r="O94" t="s">
        <v>13613</v>
      </c>
      <c r="P94">
        <v>144.26776096434983</v>
      </c>
      <c r="Q94">
        <v>1020.7786561154301</v>
      </c>
      <c r="R94">
        <v>141.22895877725119</v>
      </c>
    </row>
    <row r="95" spans="1:18" x14ac:dyDescent="0.25">
      <c r="A95">
        <v>3</v>
      </c>
      <c r="B95">
        <v>3101</v>
      </c>
      <c r="C95" t="s">
        <v>765</v>
      </c>
      <c r="D95" t="s">
        <v>1108</v>
      </c>
      <c r="E95">
        <v>3</v>
      </c>
      <c r="F95" t="s">
        <v>13807</v>
      </c>
      <c r="G95">
        <v>2</v>
      </c>
      <c r="H95" t="s">
        <v>13771</v>
      </c>
      <c r="I95">
        <v>1</v>
      </c>
      <c r="J95" t="s">
        <v>13801</v>
      </c>
      <c r="K95" t="s">
        <v>13771</v>
      </c>
      <c r="L95">
        <v>270107</v>
      </c>
      <c r="M95" t="s">
        <v>13588</v>
      </c>
      <c r="N95">
        <v>270107006</v>
      </c>
      <c r="O95" t="s">
        <v>13613</v>
      </c>
      <c r="P95">
        <v>68.607335214157473</v>
      </c>
      <c r="Q95">
        <v>0</v>
      </c>
      <c r="R95">
        <v>0</v>
      </c>
    </row>
    <row r="96" spans="1:18" x14ac:dyDescent="0.25">
      <c r="A96">
        <v>3</v>
      </c>
      <c r="B96">
        <v>3101</v>
      </c>
      <c r="C96" t="s">
        <v>765</v>
      </c>
      <c r="D96" t="s">
        <v>1108</v>
      </c>
      <c r="E96">
        <v>4</v>
      </c>
      <c r="F96" t="s">
        <v>13810</v>
      </c>
      <c r="G96">
        <v>1</v>
      </c>
      <c r="H96" t="s">
        <v>8278</v>
      </c>
      <c r="I96">
        <v>1</v>
      </c>
      <c r="J96" t="s">
        <v>13801</v>
      </c>
      <c r="K96" t="s">
        <v>13811</v>
      </c>
      <c r="L96">
        <v>270107</v>
      </c>
      <c r="M96" t="s">
        <v>13588</v>
      </c>
      <c r="N96">
        <v>270107006</v>
      </c>
      <c r="O96" t="s">
        <v>13613</v>
      </c>
      <c r="P96">
        <v>25916.260579635804</v>
      </c>
      <c r="Q96">
        <v>34595.280653727394</v>
      </c>
      <c r="R96">
        <v>28514.778085179991</v>
      </c>
    </row>
    <row r="97" spans="1:18" x14ac:dyDescent="0.25">
      <c r="A97">
        <v>3</v>
      </c>
      <c r="B97">
        <v>3101</v>
      </c>
      <c r="C97" t="s">
        <v>765</v>
      </c>
      <c r="D97" t="s">
        <v>1108</v>
      </c>
      <c r="E97">
        <v>4</v>
      </c>
      <c r="F97" t="s">
        <v>13810</v>
      </c>
      <c r="G97">
        <v>1</v>
      </c>
      <c r="H97" t="s">
        <v>8278</v>
      </c>
      <c r="I97">
        <v>1</v>
      </c>
      <c r="J97" t="s">
        <v>13801</v>
      </c>
      <c r="K97" t="s">
        <v>13812</v>
      </c>
      <c r="L97">
        <v>270107</v>
      </c>
      <c r="M97" t="s">
        <v>13588</v>
      </c>
      <c r="N97">
        <v>270107006</v>
      </c>
      <c r="O97" t="s">
        <v>13613</v>
      </c>
      <c r="P97">
        <v>653.37265965632218</v>
      </c>
      <c r="Q97">
        <v>1162.9440121952207</v>
      </c>
      <c r="R97">
        <v>954.51776284533366</v>
      </c>
    </row>
    <row r="98" spans="1:18" x14ac:dyDescent="0.25">
      <c r="A98">
        <v>3</v>
      </c>
      <c r="B98">
        <v>3101</v>
      </c>
      <c r="C98" t="s">
        <v>765</v>
      </c>
      <c r="D98" t="s">
        <v>1108</v>
      </c>
      <c r="E98">
        <v>4</v>
      </c>
      <c r="F98" t="s">
        <v>13810</v>
      </c>
      <c r="G98">
        <v>2</v>
      </c>
      <c r="H98" t="s">
        <v>13771</v>
      </c>
      <c r="I98">
        <v>1</v>
      </c>
      <c r="J98" t="s">
        <v>13801</v>
      </c>
      <c r="K98" t="s">
        <v>13771</v>
      </c>
      <c r="L98">
        <v>270107</v>
      </c>
      <c r="M98" t="s">
        <v>13588</v>
      </c>
      <c r="N98">
        <v>270107006</v>
      </c>
      <c r="O98" t="s">
        <v>13613</v>
      </c>
      <c r="P98">
        <v>68.607335214157473</v>
      </c>
      <c r="Q98">
        <v>0</v>
      </c>
      <c r="R98">
        <v>0</v>
      </c>
    </row>
    <row r="99" spans="1:18" x14ac:dyDescent="0.25">
      <c r="A99">
        <v>3</v>
      </c>
      <c r="B99">
        <v>3101</v>
      </c>
      <c r="C99" t="s">
        <v>765</v>
      </c>
      <c r="D99" t="s">
        <v>1108</v>
      </c>
      <c r="E99">
        <v>7</v>
      </c>
      <c r="F99" t="s">
        <v>13813</v>
      </c>
      <c r="G99">
        <v>2</v>
      </c>
      <c r="H99" t="s">
        <v>13771</v>
      </c>
      <c r="I99">
        <v>3</v>
      </c>
      <c r="J99" t="s">
        <v>13814</v>
      </c>
      <c r="K99" t="s">
        <v>13771</v>
      </c>
      <c r="L99">
        <v>270107</v>
      </c>
      <c r="M99" t="s">
        <v>13588</v>
      </c>
      <c r="N99">
        <v>270107005</v>
      </c>
      <c r="O99" t="s">
        <v>13608</v>
      </c>
      <c r="P99">
        <v>6028.4688381636315</v>
      </c>
      <c r="Q99">
        <v>11032.661729752426</v>
      </c>
      <c r="R99">
        <v>0</v>
      </c>
    </row>
    <row r="100" spans="1:18" x14ac:dyDescent="0.25">
      <c r="A100">
        <v>3</v>
      </c>
      <c r="B100">
        <v>3101</v>
      </c>
      <c r="C100" t="s">
        <v>765</v>
      </c>
      <c r="D100" t="s">
        <v>1108</v>
      </c>
      <c r="E100">
        <v>7</v>
      </c>
      <c r="F100" t="s">
        <v>13813</v>
      </c>
      <c r="G100">
        <v>3</v>
      </c>
      <c r="H100" t="s">
        <v>13770</v>
      </c>
      <c r="I100">
        <v>3</v>
      </c>
      <c r="J100" t="s">
        <v>13814</v>
      </c>
      <c r="K100" t="s">
        <v>13815</v>
      </c>
      <c r="L100">
        <v>270107</v>
      </c>
      <c r="M100" t="s">
        <v>13588</v>
      </c>
      <c r="N100">
        <v>270107005</v>
      </c>
      <c r="O100" t="s">
        <v>13608</v>
      </c>
      <c r="P100">
        <v>19558.861246473454</v>
      </c>
      <c r="Q100">
        <v>23498.00793853221</v>
      </c>
      <c r="R100">
        <v>27577.226759546767</v>
      </c>
    </row>
    <row r="101" spans="1:18" x14ac:dyDescent="0.25">
      <c r="A101">
        <v>3</v>
      </c>
      <c r="B101">
        <v>3101</v>
      </c>
      <c r="C101" t="s">
        <v>765</v>
      </c>
      <c r="D101" t="s">
        <v>1108</v>
      </c>
      <c r="E101">
        <v>7</v>
      </c>
      <c r="F101" t="s">
        <v>13813</v>
      </c>
      <c r="G101">
        <v>3</v>
      </c>
      <c r="H101" t="s">
        <v>13770</v>
      </c>
      <c r="I101">
        <v>3</v>
      </c>
      <c r="J101" t="s">
        <v>13814</v>
      </c>
      <c r="K101" t="s">
        <v>13816</v>
      </c>
      <c r="L101">
        <v>270107</v>
      </c>
      <c r="M101" t="s">
        <v>13588</v>
      </c>
      <c r="N101">
        <v>270107005</v>
      </c>
      <c r="O101" t="s">
        <v>13608</v>
      </c>
      <c r="P101">
        <v>1050.9104898691971</v>
      </c>
      <c r="Q101">
        <v>1227.5549976378734</v>
      </c>
      <c r="R101">
        <v>1892.0690884785711</v>
      </c>
    </row>
    <row r="102" spans="1:18" x14ac:dyDescent="0.25">
      <c r="A102">
        <v>3</v>
      </c>
      <c r="B102">
        <v>3102</v>
      </c>
      <c r="C102" t="s">
        <v>765</v>
      </c>
      <c r="D102" t="s">
        <v>1111</v>
      </c>
      <c r="E102">
        <v>1</v>
      </c>
      <c r="F102" t="s">
        <v>13800</v>
      </c>
      <c r="G102">
        <v>1</v>
      </c>
      <c r="H102" t="s">
        <v>8278</v>
      </c>
      <c r="I102">
        <v>1</v>
      </c>
      <c r="J102" t="s">
        <v>13801</v>
      </c>
      <c r="K102" t="s">
        <v>13802</v>
      </c>
      <c r="L102">
        <v>270107</v>
      </c>
      <c r="M102" t="s">
        <v>13588</v>
      </c>
      <c r="N102">
        <v>270107006</v>
      </c>
      <c r="O102" t="s">
        <v>13613</v>
      </c>
      <c r="P102">
        <v>0</v>
      </c>
      <c r="Q102">
        <v>54289.530974661851</v>
      </c>
      <c r="R102">
        <v>28754.413762216795</v>
      </c>
    </row>
    <row r="103" spans="1:18" x14ac:dyDescent="0.25">
      <c r="A103">
        <v>3</v>
      </c>
      <c r="B103">
        <v>3102</v>
      </c>
      <c r="C103" t="s">
        <v>765</v>
      </c>
      <c r="D103" t="s">
        <v>1111</v>
      </c>
      <c r="E103">
        <v>1</v>
      </c>
      <c r="F103" t="s">
        <v>13800</v>
      </c>
      <c r="G103">
        <v>1</v>
      </c>
      <c r="H103" t="s">
        <v>8278</v>
      </c>
      <c r="I103">
        <v>1</v>
      </c>
      <c r="J103" t="s">
        <v>13801</v>
      </c>
      <c r="K103" t="s">
        <v>13803</v>
      </c>
      <c r="L103">
        <v>270107</v>
      </c>
      <c r="M103" t="s">
        <v>13588</v>
      </c>
      <c r="N103">
        <v>270107006</v>
      </c>
      <c r="O103" t="s">
        <v>13613</v>
      </c>
      <c r="P103">
        <v>0</v>
      </c>
      <c r="Q103">
        <v>1489.5170126038693</v>
      </c>
      <c r="R103">
        <v>944.13982369266751</v>
      </c>
    </row>
    <row r="104" spans="1:18" x14ac:dyDescent="0.25">
      <c r="A104">
        <v>3</v>
      </c>
      <c r="B104">
        <v>3102</v>
      </c>
      <c r="C104" t="s">
        <v>765</v>
      </c>
      <c r="D104" t="s">
        <v>1111</v>
      </c>
      <c r="E104">
        <v>2</v>
      </c>
      <c r="F104" t="s">
        <v>13804</v>
      </c>
      <c r="G104">
        <v>3</v>
      </c>
      <c r="H104" t="s">
        <v>13770</v>
      </c>
      <c r="I104">
        <v>1</v>
      </c>
      <c r="J104" t="s">
        <v>13801</v>
      </c>
      <c r="K104" t="s">
        <v>13805</v>
      </c>
      <c r="L104">
        <v>270107</v>
      </c>
      <c r="M104" t="s">
        <v>13588</v>
      </c>
      <c r="N104">
        <v>270107006</v>
      </c>
      <c r="O104" t="s">
        <v>13613</v>
      </c>
      <c r="P104">
        <v>0</v>
      </c>
      <c r="Q104">
        <v>45311.269120633136</v>
      </c>
      <c r="R104">
        <v>24050.075126632048</v>
      </c>
    </row>
    <row r="105" spans="1:18" x14ac:dyDescent="0.25">
      <c r="A105">
        <v>3</v>
      </c>
      <c r="B105">
        <v>3102</v>
      </c>
      <c r="C105" t="s">
        <v>765</v>
      </c>
      <c r="D105" t="s">
        <v>1111</v>
      </c>
      <c r="E105">
        <v>2</v>
      </c>
      <c r="F105" t="s">
        <v>13804</v>
      </c>
      <c r="G105">
        <v>3</v>
      </c>
      <c r="H105" t="s">
        <v>13770</v>
      </c>
      <c r="I105">
        <v>1</v>
      </c>
      <c r="J105" t="s">
        <v>13801</v>
      </c>
      <c r="K105" t="s">
        <v>13806</v>
      </c>
      <c r="L105">
        <v>270107</v>
      </c>
      <c r="M105" t="s">
        <v>13588</v>
      </c>
      <c r="N105">
        <v>270107006</v>
      </c>
      <c r="O105" t="s">
        <v>13613</v>
      </c>
      <c r="P105">
        <v>0</v>
      </c>
      <c r="Q105">
        <v>10467.778866632591</v>
      </c>
      <c r="R105">
        <v>5648.4784592774222</v>
      </c>
    </row>
    <row r="106" spans="1:18" x14ac:dyDescent="0.25">
      <c r="A106">
        <v>3</v>
      </c>
      <c r="B106">
        <v>3102</v>
      </c>
      <c r="C106" t="s">
        <v>765</v>
      </c>
      <c r="D106" t="s">
        <v>1111</v>
      </c>
      <c r="E106">
        <v>3</v>
      </c>
      <c r="F106" t="s">
        <v>13807</v>
      </c>
      <c r="G106">
        <v>1</v>
      </c>
      <c r="H106" t="s">
        <v>8278</v>
      </c>
      <c r="I106">
        <v>1</v>
      </c>
      <c r="J106" t="s">
        <v>13801</v>
      </c>
      <c r="K106" t="s">
        <v>13808</v>
      </c>
      <c r="L106">
        <v>270107</v>
      </c>
      <c r="M106" t="s">
        <v>13588</v>
      </c>
      <c r="N106">
        <v>270107006</v>
      </c>
      <c r="O106" t="s">
        <v>13613</v>
      </c>
      <c r="P106">
        <v>0</v>
      </c>
      <c r="Q106">
        <v>54289.530974661851</v>
      </c>
      <c r="R106">
        <v>28754.413762216795</v>
      </c>
    </row>
    <row r="107" spans="1:18" x14ac:dyDescent="0.25">
      <c r="A107">
        <v>3</v>
      </c>
      <c r="B107">
        <v>3102</v>
      </c>
      <c r="C107" t="s">
        <v>765</v>
      </c>
      <c r="D107" t="s">
        <v>1111</v>
      </c>
      <c r="E107">
        <v>3</v>
      </c>
      <c r="F107" t="s">
        <v>13807</v>
      </c>
      <c r="G107">
        <v>1</v>
      </c>
      <c r="H107" t="s">
        <v>8278</v>
      </c>
      <c r="I107">
        <v>1</v>
      </c>
      <c r="J107" t="s">
        <v>13801</v>
      </c>
      <c r="K107" t="s">
        <v>13809</v>
      </c>
      <c r="L107">
        <v>270107</v>
      </c>
      <c r="M107" t="s">
        <v>13588</v>
      </c>
      <c r="N107">
        <v>270107006</v>
      </c>
      <c r="O107" t="s">
        <v>13613</v>
      </c>
      <c r="P107">
        <v>0</v>
      </c>
      <c r="Q107">
        <v>1489.5170126038693</v>
      </c>
      <c r="R107">
        <v>944.13982369266751</v>
      </c>
    </row>
    <row r="108" spans="1:18" x14ac:dyDescent="0.25">
      <c r="A108">
        <v>3</v>
      </c>
      <c r="B108">
        <v>3102</v>
      </c>
      <c r="C108" t="s">
        <v>765</v>
      </c>
      <c r="D108" t="s">
        <v>1111</v>
      </c>
      <c r="E108">
        <v>4</v>
      </c>
      <c r="F108" t="s">
        <v>13810</v>
      </c>
      <c r="G108">
        <v>1</v>
      </c>
      <c r="H108" t="s">
        <v>8278</v>
      </c>
      <c r="I108">
        <v>1</v>
      </c>
      <c r="J108" t="s">
        <v>13801</v>
      </c>
      <c r="K108" t="s">
        <v>13811</v>
      </c>
      <c r="L108">
        <v>270107</v>
      </c>
      <c r="M108" t="s">
        <v>13588</v>
      </c>
      <c r="N108">
        <v>270107006</v>
      </c>
      <c r="O108" t="s">
        <v>13613</v>
      </c>
      <c r="P108">
        <v>0</v>
      </c>
      <c r="Q108">
        <v>55779.047987265716</v>
      </c>
      <c r="R108">
        <v>28754.413762216795</v>
      </c>
    </row>
    <row r="109" spans="1:18" x14ac:dyDescent="0.25">
      <c r="A109">
        <v>3</v>
      </c>
      <c r="B109">
        <v>3102</v>
      </c>
      <c r="C109" t="s">
        <v>765</v>
      </c>
      <c r="D109" t="s">
        <v>1111</v>
      </c>
      <c r="E109">
        <v>4</v>
      </c>
      <c r="F109" t="s">
        <v>13810</v>
      </c>
      <c r="G109">
        <v>1</v>
      </c>
      <c r="H109" t="s">
        <v>8278</v>
      </c>
      <c r="I109">
        <v>1</v>
      </c>
      <c r="J109" t="s">
        <v>13801</v>
      </c>
      <c r="K109" t="s">
        <v>13812</v>
      </c>
      <c r="L109">
        <v>270107</v>
      </c>
      <c r="M109" t="s">
        <v>13588</v>
      </c>
      <c r="N109">
        <v>270107006</v>
      </c>
      <c r="O109" t="s">
        <v>13613</v>
      </c>
      <c r="P109">
        <v>0</v>
      </c>
      <c r="Q109">
        <v>0</v>
      </c>
      <c r="R109">
        <v>944.13982369266751</v>
      </c>
    </row>
    <row r="110" spans="1:18" x14ac:dyDescent="0.25">
      <c r="A110">
        <v>3</v>
      </c>
      <c r="B110">
        <v>3102</v>
      </c>
      <c r="C110" t="s">
        <v>765</v>
      </c>
      <c r="D110" t="s">
        <v>1111</v>
      </c>
      <c r="E110">
        <v>7</v>
      </c>
      <c r="F110" t="s">
        <v>13813</v>
      </c>
      <c r="G110">
        <v>2</v>
      </c>
      <c r="H110" t="s">
        <v>13771</v>
      </c>
      <c r="I110">
        <v>3</v>
      </c>
      <c r="J110" t="s">
        <v>13814</v>
      </c>
      <c r="K110" t="s">
        <v>13771</v>
      </c>
      <c r="L110">
        <v>270107</v>
      </c>
      <c r="M110" t="s">
        <v>13588</v>
      </c>
      <c r="N110">
        <v>270107005</v>
      </c>
      <c r="O110" t="s">
        <v>13608</v>
      </c>
      <c r="P110">
        <v>0</v>
      </c>
      <c r="Q110">
        <v>20556.341943301868</v>
      </c>
      <c r="R110">
        <v>0</v>
      </c>
    </row>
    <row r="111" spans="1:18" x14ac:dyDescent="0.25">
      <c r="A111">
        <v>3</v>
      </c>
      <c r="B111">
        <v>3102</v>
      </c>
      <c r="C111" t="s">
        <v>765</v>
      </c>
      <c r="D111" t="s">
        <v>1111</v>
      </c>
      <c r="E111">
        <v>7</v>
      </c>
      <c r="F111" t="s">
        <v>13813</v>
      </c>
      <c r="G111">
        <v>3</v>
      </c>
      <c r="H111" t="s">
        <v>13770</v>
      </c>
      <c r="I111">
        <v>3</v>
      </c>
      <c r="J111" t="s">
        <v>13814</v>
      </c>
      <c r="K111" t="s">
        <v>13815</v>
      </c>
      <c r="L111">
        <v>270107</v>
      </c>
      <c r="M111" t="s">
        <v>13588</v>
      </c>
      <c r="N111">
        <v>270107005</v>
      </c>
      <c r="O111" t="s">
        <v>13608</v>
      </c>
      <c r="P111">
        <v>0</v>
      </c>
      <c r="Q111">
        <v>32406.928801079739</v>
      </c>
      <c r="R111">
        <v>26242.970913123714</v>
      </c>
    </row>
    <row r="112" spans="1:18" x14ac:dyDescent="0.25">
      <c r="A112">
        <v>3</v>
      </c>
      <c r="B112">
        <v>3102</v>
      </c>
      <c r="C112" t="s">
        <v>765</v>
      </c>
      <c r="D112" t="s">
        <v>1111</v>
      </c>
      <c r="E112">
        <v>7</v>
      </c>
      <c r="F112" t="s">
        <v>13813</v>
      </c>
      <c r="G112">
        <v>3</v>
      </c>
      <c r="H112" t="s">
        <v>13770</v>
      </c>
      <c r="I112">
        <v>3</v>
      </c>
      <c r="J112" t="s">
        <v>13814</v>
      </c>
      <c r="K112" t="s">
        <v>13816</v>
      </c>
      <c r="L112">
        <v>270107</v>
      </c>
      <c r="M112" t="s">
        <v>13588</v>
      </c>
      <c r="N112">
        <v>270107005</v>
      </c>
      <c r="O112" t="s">
        <v>13608</v>
      </c>
      <c r="P112">
        <v>0</v>
      </c>
      <c r="Q112">
        <v>2815.777242884119</v>
      </c>
      <c r="R112">
        <v>3455.5826727857561</v>
      </c>
    </row>
    <row r="113" spans="1:18" x14ac:dyDescent="0.25">
      <c r="A113">
        <v>3</v>
      </c>
      <c r="B113">
        <v>3103</v>
      </c>
      <c r="C113" t="s">
        <v>765</v>
      </c>
      <c r="D113" t="s">
        <v>1114</v>
      </c>
      <c r="E113">
        <v>1</v>
      </c>
      <c r="F113" t="s">
        <v>13800</v>
      </c>
      <c r="G113">
        <v>1</v>
      </c>
      <c r="H113" t="s">
        <v>8278</v>
      </c>
      <c r="I113">
        <v>1</v>
      </c>
      <c r="J113" t="s">
        <v>13801</v>
      </c>
      <c r="K113" t="s">
        <v>13802</v>
      </c>
      <c r="L113">
        <v>270107</v>
      </c>
      <c r="M113" t="s">
        <v>13588</v>
      </c>
      <c r="N113">
        <v>270107006</v>
      </c>
      <c r="O113" t="s">
        <v>13613</v>
      </c>
      <c r="P113">
        <v>0</v>
      </c>
      <c r="Q113">
        <v>6572.3166678621837</v>
      </c>
      <c r="R113">
        <v>56954.48673815724</v>
      </c>
    </row>
    <row r="114" spans="1:18" x14ac:dyDescent="0.25">
      <c r="A114">
        <v>3</v>
      </c>
      <c r="B114">
        <v>3103</v>
      </c>
      <c r="C114" t="s">
        <v>765</v>
      </c>
      <c r="D114" t="s">
        <v>1114</v>
      </c>
      <c r="E114">
        <v>1</v>
      </c>
      <c r="F114" t="s">
        <v>13800</v>
      </c>
      <c r="G114">
        <v>1</v>
      </c>
      <c r="H114" t="s">
        <v>8278</v>
      </c>
      <c r="I114">
        <v>1</v>
      </c>
      <c r="J114" t="s">
        <v>13801</v>
      </c>
      <c r="K114" t="s">
        <v>13803</v>
      </c>
      <c r="L114">
        <v>270107</v>
      </c>
      <c r="M114" t="s">
        <v>13588</v>
      </c>
      <c r="N114">
        <v>270107006</v>
      </c>
      <c r="O114" t="s">
        <v>13613</v>
      </c>
      <c r="P114">
        <v>0</v>
      </c>
      <c r="Q114">
        <v>1020.7967746253138</v>
      </c>
      <c r="R114">
        <v>0</v>
      </c>
    </row>
    <row r="115" spans="1:18" x14ac:dyDescent="0.25">
      <c r="A115">
        <v>3</v>
      </c>
      <c r="B115">
        <v>3103</v>
      </c>
      <c r="C115" t="s">
        <v>765</v>
      </c>
      <c r="D115" t="s">
        <v>1114</v>
      </c>
      <c r="E115">
        <v>2</v>
      </c>
      <c r="F115" t="s">
        <v>13804</v>
      </c>
      <c r="G115">
        <v>3</v>
      </c>
      <c r="H115" t="s">
        <v>13770</v>
      </c>
      <c r="I115">
        <v>1</v>
      </c>
      <c r="J115" t="s">
        <v>13801</v>
      </c>
      <c r="K115" t="s">
        <v>13805</v>
      </c>
      <c r="L115">
        <v>270107</v>
      </c>
      <c r="M115" t="s">
        <v>13588</v>
      </c>
      <c r="N115">
        <v>270107006</v>
      </c>
      <c r="O115" t="s">
        <v>13613</v>
      </c>
      <c r="P115">
        <v>0</v>
      </c>
      <c r="Q115">
        <v>6572.3166678621837</v>
      </c>
      <c r="R115">
        <v>51362.463464973764</v>
      </c>
    </row>
    <row r="116" spans="1:18" x14ac:dyDescent="0.25">
      <c r="A116">
        <v>3</v>
      </c>
      <c r="B116">
        <v>3103</v>
      </c>
      <c r="C116" t="s">
        <v>765</v>
      </c>
      <c r="D116" t="s">
        <v>1114</v>
      </c>
      <c r="E116">
        <v>2</v>
      </c>
      <c r="F116" t="s">
        <v>13804</v>
      </c>
      <c r="G116">
        <v>3</v>
      </c>
      <c r="H116" t="s">
        <v>13770</v>
      </c>
      <c r="I116">
        <v>1</v>
      </c>
      <c r="J116" t="s">
        <v>13801</v>
      </c>
      <c r="K116" t="s">
        <v>13806</v>
      </c>
      <c r="L116">
        <v>270107</v>
      </c>
      <c r="M116" t="s">
        <v>13588</v>
      </c>
      <c r="N116">
        <v>270107006</v>
      </c>
      <c r="O116" t="s">
        <v>13613</v>
      </c>
      <c r="P116">
        <v>0</v>
      </c>
      <c r="Q116">
        <v>1020.7967746253138</v>
      </c>
      <c r="R116">
        <v>5592.0232731834849</v>
      </c>
    </row>
    <row r="117" spans="1:18" x14ac:dyDescent="0.25">
      <c r="A117">
        <v>3</v>
      </c>
      <c r="B117">
        <v>3103</v>
      </c>
      <c r="C117" t="s">
        <v>765</v>
      </c>
      <c r="D117" t="s">
        <v>1114</v>
      </c>
      <c r="E117">
        <v>3</v>
      </c>
      <c r="F117" t="s">
        <v>13807</v>
      </c>
      <c r="G117">
        <v>1</v>
      </c>
      <c r="H117" t="s">
        <v>8278</v>
      </c>
      <c r="I117">
        <v>1</v>
      </c>
      <c r="J117" t="s">
        <v>13801</v>
      </c>
      <c r="K117" t="s">
        <v>13808</v>
      </c>
      <c r="L117">
        <v>270107</v>
      </c>
      <c r="M117" t="s">
        <v>13588</v>
      </c>
      <c r="N117">
        <v>270107006</v>
      </c>
      <c r="O117" t="s">
        <v>13613</v>
      </c>
      <c r="P117">
        <v>0</v>
      </c>
      <c r="Q117">
        <v>6572.3166678621837</v>
      </c>
      <c r="R117">
        <v>56954.48673815724</v>
      </c>
    </row>
    <row r="118" spans="1:18" x14ac:dyDescent="0.25">
      <c r="A118">
        <v>3</v>
      </c>
      <c r="B118">
        <v>3103</v>
      </c>
      <c r="C118" t="s">
        <v>765</v>
      </c>
      <c r="D118" t="s">
        <v>1114</v>
      </c>
      <c r="E118">
        <v>3</v>
      </c>
      <c r="F118" t="s">
        <v>13807</v>
      </c>
      <c r="G118">
        <v>1</v>
      </c>
      <c r="H118" t="s">
        <v>8278</v>
      </c>
      <c r="I118">
        <v>1</v>
      </c>
      <c r="J118" t="s">
        <v>13801</v>
      </c>
      <c r="K118" t="s">
        <v>13809</v>
      </c>
      <c r="L118">
        <v>270107</v>
      </c>
      <c r="M118" t="s">
        <v>13588</v>
      </c>
      <c r="N118">
        <v>270107006</v>
      </c>
      <c r="O118" t="s">
        <v>13613</v>
      </c>
      <c r="P118">
        <v>0</v>
      </c>
      <c r="Q118">
        <v>1020.7967746253138</v>
      </c>
      <c r="R118">
        <v>0</v>
      </c>
    </row>
    <row r="119" spans="1:18" x14ac:dyDescent="0.25">
      <c r="A119">
        <v>3</v>
      </c>
      <c r="B119">
        <v>3103</v>
      </c>
      <c r="C119" t="s">
        <v>765</v>
      </c>
      <c r="D119" t="s">
        <v>1114</v>
      </c>
      <c r="E119">
        <v>4</v>
      </c>
      <c r="F119" t="s">
        <v>13810</v>
      </c>
      <c r="G119">
        <v>1</v>
      </c>
      <c r="H119" t="s">
        <v>8278</v>
      </c>
      <c r="I119">
        <v>1</v>
      </c>
      <c r="J119" t="s">
        <v>13801</v>
      </c>
      <c r="K119" t="s">
        <v>13811</v>
      </c>
      <c r="L119">
        <v>270107</v>
      </c>
      <c r="M119" t="s">
        <v>13588</v>
      </c>
      <c r="N119">
        <v>270107006</v>
      </c>
      <c r="O119" t="s">
        <v>13613</v>
      </c>
      <c r="P119">
        <v>0</v>
      </c>
      <c r="Q119">
        <v>7593.1134424874981</v>
      </c>
      <c r="R119">
        <v>56954.48673815724</v>
      </c>
    </row>
    <row r="120" spans="1:18" x14ac:dyDescent="0.25">
      <c r="A120">
        <v>3</v>
      </c>
      <c r="B120">
        <v>3103</v>
      </c>
      <c r="C120" t="s">
        <v>765</v>
      </c>
      <c r="D120" t="s">
        <v>1114</v>
      </c>
      <c r="E120">
        <v>7</v>
      </c>
      <c r="F120" t="s">
        <v>13813</v>
      </c>
      <c r="G120">
        <v>2</v>
      </c>
      <c r="H120" t="s">
        <v>13771</v>
      </c>
      <c r="I120">
        <v>3</v>
      </c>
      <c r="J120" t="s">
        <v>13814</v>
      </c>
      <c r="K120" t="s">
        <v>13771</v>
      </c>
      <c r="L120">
        <v>270107</v>
      </c>
      <c r="M120" t="s">
        <v>13588</v>
      </c>
      <c r="N120">
        <v>270107005</v>
      </c>
      <c r="O120" t="s">
        <v>13608</v>
      </c>
      <c r="P120">
        <v>0</v>
      </c>
      <c r="Q120">
        <v>4889.0323506204722</v>
      </c>
      <c r="R120">
        <v>0</v>
      </c>
    </row>
    <row r="121" spans="1:18" x14ac:dyDescent="0.25">
      <c r="A121">
        <v>3</v>
      </c>
      <c r="B121">
        <v>3103</v>
      </c>
      <c r="C121" t="s">
        <v>765</v>
      </c>
      <c r="D121" t="s">
        <v>1114</v>
      </c>
      <c r="E121">
        <v>7</v>
      </c>
      <c r="F121" t="s">
        <v>13813</v>
      </c>
      <c r="G121">
        <v>3</v>
      </c>
      <c r="H121" t="s">
        <v>13770</v>
      </c>
      <c r="I121">
        <v>3</v>
      </c>
      <c r="J121" t="s">
        <v>13814</v>
      </c>
      <c r="K121" t="s">
        <v>13815</v>
      </c>
      <c r="L121">
        <v>270107</v>
      </c>
      <c r="M121" t="s">
        <v>13588</v>
      </c>
      <c r="N121">
        <v>270107005</v>
      </c>
      <c r="O121" t="s">
        <v>13608</v>
      </c>
      <c r="P121">
        <v>0</v>
      </c>
      <c r="Q121">
        <v>1683.2843172417115</v>
      </c>
      <c r="R121">
        <v>53132.18643737735</v>
      </c>
    </row>
    <row r="122" spans="1:18" x14ac:dyDescent="0.25">
      <c r="A122">
        <v>3</v>
      </c>
      <c r="B122">
        <v>3103</v>
      </c>
      <c r="C122" t="s">
        <v>765</v>
      </c>
      <c r="D122" t="s">
        <v>1114</v>
      </c>
      <c r="E122">
        <v>7</v>
      </c>
      <c r="F122" t="s">
        <v>13813</v>
      </c>
      <c r="G122">
        <v>3</v>
      </c>
      <c r="H122" t="s">
        <v>13770</v>
      </c>
      <c r="I122">
        <v>3</v>
      </c>
      <c r="J122" t="s">
        <v>13814</v>
      </c>
      <c r="K122" t="s">
        <v>13816</v>
      </c>
      <c r="L122">
        <v>270107</v>
      </c>
      <c r="M122" t="s">
        <v>13588</v>
      </c>
      <c r="N122">
        <v>270107005</v>
      </c>
      <c r="O122" t="s">
        <v>13608</v>
      </c>
      <c r="P122">
        <v>0</v>
      </c>
      <c r="Q122">
        <v>1020.7967746253138</v>
      </c>
      <c r="R122">
        <v>3822.3003007798984</v>
      </c>
    </row>
    <row r="123" spans="1:18" x14ac:dyDescent="0.25">
      <c r="A123">
        <v>3</v>
      </c>
      <c r="B123">
        <v>3201</v>
      </c>
      <c r="C123" t="s">
        <v>765</v>
      </c>
      <c r="D123" t="s">
        <v>1117</v>
      </c>
      <c r="E123">
        <v>1</v>
      </c>
      <c r="F123" t="s">
        <v>13800</v>
      </c>
      <c r="G123">
        <v>1</v>
      </c>
      <c r="H123" t="s">
        <v>8278</v>
      </c>
      <c r="I123">
        <v>1</v>
      </c>
      <c r="J123" t="s">
        <v>13801</v>
      </c>
      <c r="K123" t="s">
        <v>13802</v>
      </c>
      <c r="L123">
        <v>270107</v>
      </c>
      <c r="M123" t="s">
        <v>13588</v>
      </c>
      <c r="N123">
        <v>270107006</v>
      </c>
      <c r="O123" t="s">
        <v>13613</v>
      </c>
      <c r="P123">
        <v>0</v>
      </c>
      <c r="Q123">
        <v>32644.372923684245</v>
      </c>
      <c r="R123">
        <v>52169.665676710851</v>
      </c>
    </row>
    <row r="124" spans="1:18" x14ac:dyDescent="0.25">
      <c r="A124">
        <v>3</v>
      </c>
      <c r="B124">
        <v>3201</v>
      </c>
      <c r="C124" t="s">
        <v>765</v>
      </c>
      <c r="D124" t="s">
        <v>1117</v>
      </c>
      <c r="E124">
        <v>2</v>
      </c>
      <c r="F124" t="s">
        <v>13804</v>
      </c>
      <c r="G124">
        <v>3</v>
      </c>
      <c r="H124" t="s">
        <v>13770</v>
      </c>
      <c r="I124">
        <v>1</v>
      </c>
      <c r="J124" t="s">
        <v>13801</v>
      </c>
      <c r="K124" t="s">
        <v>13805</v>
      </c>
      <c r="L124">
        <v>270107</v>
      </c>
      <c r="M124" t="s">
        <v>13588</v>
      </c>
      <c r="N124">
        <v>270107006</v>
      </c>
      <c r="O124" t="s">
        <v>13613</v>
      </c>
      <c r="P124">
        <v>0</v>
      </c>
      <c r="Q124">
        <v>32644.372923684245</v>
      </c>
      <c r="R124">
        <v>46616.593711576672</v>
      </c>
    </row>
    <row r="125" spans="1:18" x14ac:dyDescent="0.25">
      <c r="A125">
        <v>3</v>
      </c>
      <c r="B125">
        <v>3201</v>
      </c>
      <c r="C125" t="s">
        <v>765</v>
      </c>
      <c r="D125" t="s">
        <v>1117</v>
      </c>
      <c r="E125">
        <v>2</v>
      </c>
      <c r="F125" t="s">
        <v>13804</v>
      </c>
      <c r="G125">
        <v>3</v>
      </c>
      <c r="H125" t="s">
        <v>13770</v>
      </c>
      <c r="I125">
        <v>1</v>
      </c>
      <c r="J125" t="s">
        <v>13801</v>
      </c>
      <c r="K125" t="s">
        <v>13806</v>
      </c>
      <c r="L125">
        <v>270107</v>
      </c>
      <c r="M125" t="s">
        <v>13588</v>
      </c>
      <c r="N125">
        <v>270107006</v>
      </c>
      <c r="O125" t="s">
        <v>13613</v>
      </c>
      <c r="P125">
        <v>0</v>
      </c>
      <c r="Q125">
        <v>0</v>
      </c>
      <c r="R125">
        <v>5553.0719651341869</v>
      </c>
    </row>
    <row r="126" spans="1:18" x14ac:dyDescent="0.25">
      <c r="A126">
        <v>3</v>
      </c>
      <c r="B126">
        <v>3201</v>
      </c>
      <c r="C126" t="s">
        <v>765</v>
      </c>
      <c r="D126" t="s">
        <v>1117</v>
      </c>
      <c r="E126">
        <v>3</v>
      </c>
      <c r="F126" t="s">
        <v>13807</v>
      </c>
      <c r="G126">
        <v>1</v>
      </c>
      <c r="H126" t="s">
        <v>8278</v>
      </c>
      <c r="I126">
        <v>1</v>
      </c>
      <c r="J126" t="s">
        <v>13801</v>
      </c>
      <c r="K126" t="s">
        <v>13808</v>
      </c>
      <c r="L126">
        <v>270107</v>
      </c>
      <c r="M126" t="s">
        <v>13588</v>
      </c>
      <c r="N126">
        <v>270107006</v>
      </c>
      <c r="O126" t="s">
        <v>13613</v>
      </c>
      <c r="P126">
        <v>0</v>
      </c>
      <c r="Q126">
        <v>32644.372923684245</v>
      </c>
      <c r="R126">
        <v>52169.665676710851</v>
      </c>
    </row>
    <row r="127" spans="1:18" x14ac:dyDescent="0.25">
      <c r="A127">
        <v>3</v>
      </c>
      <c r="B127">
        <v>3201</v>
      </c>
      <c r="C127" t="s">
        <v>765</v>
      </c>
      <c r="D127" t="s">
        <v>1117</v>
      </c>
      <c r="E127">
        <v>4</v>
      </c>
      <c r="F127" t="s">
        <v>13810</v>
      </c>
      <c r="G127">
        <v>1</v>
      </c>
      <c r="H127" t="s">
        <v>8278</v>
      </c>
      <c r="I127">
        <v>1</v>
      </c>
      <c r="J127" t="s">
        <v>13801</v>
      </c>
      <c r="K127" t="s">
        <v>13811</v>
      </c>
      <c r="L127">
        <v>270107</v>
      </c>
      <c r="M127" t="s">
        <v>13588</v>
      </c>
      <c r="N127">
        <v>270107006</v>
      </c>
      <c r="O127" t="s">
        <v>13613</v>
      </c>
      <c r="P127">
        <v>0</v>
      </c>
      <c r="Q127">
        <v>32644.372923684245</v>
      </c>
      <c r="R127">
        <v>52169.665676710851</v>
      </c>
    </row>
    <row r="128" spans="1:18" x14ac:dyDescent="0.25">
      <c r="A128">
        <v>3</v>
      </c>
      <c r="B128">
        <v>3201</v>
      </c>
      <c r="C128" t="s">
        <v>765</v>
      </c>
      <c r="D128" t="s">
        <v>1117</v>
      </c>
      <c r="E128">
        <v>7</v>
      </c>
      <c r="F128" t="s">
        <v>13813</v>
      </c>
      <c r="G128">
        <v>2</v>
      </c>
      <c r="H128" t="s">
        <v>13771</v>
      </c>
      <c r="I128">
        <v>3</v>
      </c>
      <c r="J128" t="s">
        <v>13814</v>
      </c>
      <c r="K128" t="s">
        <v>13771</v>
      </c>
      <c r="L128">
        <v>270107</v>
      </c>
      <c r="M128" t="s">
        <v>13588</v>
      </c>
      <c r="N128">
        <v>270107005</v>
      </c>
      <c r="O128" t="s">
        <v>13608</v>
      </c>
      <c r="P128">
        <v>0</v>
      </c>
      <c r="Q128">
        <v>19391.579033838469</v>
      </c>
      <c r="R128">
        <v>0</v>
      </c>
    </row>
    <row r="129" spans="1:18" x14ac:dyDescent="0.25">
      <c r="A129">
        <v>3</v>
      </c>
      <c r="B129">
        <v>3201</v>
      </c>
      <c r="C129" t="s">
        <v>765</v>
      </c>
      <c r="D129" t="s">
        <v>1117</v>
      </c>
      <c r="E129">
        <v>7</v>
      </c>
      <c r="F129" t="s">
        <v>13813</v>
      </c>
      <c r="G129">
        <v>3</v>
      </c>
      <c r="H129" t="s">
        <v>13770</v>
      </c>
      <c r="I129">
        <v>3</v>
      </c>
      <c r="J129" t="s">
        <v>13814</v>
      </c>
      <c r="K129" t="s">
        <v>13815</v>
      </c>
      <c r="L129">
        <v>270107</v>
      </c>
      <c r="M129" t="s">
        <v>13588</v>
      </c>
      <c r="N129">
        <v>270107005</v>
      </c>
      <c r="O129" t="s">
        <v>13608</v>
      </c>
      <c r="P129">
        <v>0</v>
      </c>
      <c r="Q129">
        <v>13252.79388984578</v>
      </c>
      <c r="R129">
        <v>52169.665676710851</v>
      </c>
    </row>
    <row r="130" spans="1:18" x14ac:dyDescent="0.25">
      <c r="A130">
        <v>3</v>
      </c>
      <c r="B130">
        <v>3301</v>
      </c>
      <c r="C130" t="s">
        <v>765</v>
      </c>
      <c r="D130" t="s">
        <v>1123</v>
      </c>
      <c r="E130">
        <v>1</v>
      </c>
      <c r="F130" t="s">
        <v>13800</v>
      </c>
      <c r="G130">
        <v>1</v>
      </c>
      <c r="H130" t="s">
        <v>8278</v>
      </c>
      <c r="I130">
        <v>1</v>
      </c>
      <c r="J130" t="s">
        <v>13801</v>
      </c>
      <c r="K130" t="s">
        <v>13802</v>
      </c>
      <c r="L130">
        <v>270107</v>
      </c>
      <c r="M130" t="s">
        <v>13588</v>
      </c>
      <c r="N130">
        <v>270107006</v>
      </c>
      <c r="O130" t="s">
        <v>13613</v>
      </c>
      <c r="P130">
        <v>25281.398104265401</v>
      </c>
      <c r="Q130">
        <v>32699.887312247592</v>
      </c>
      <c r="R130">
        <v>28752.734069996324</v>
      </c>
    </row>
    <row r="131" spans="1:18" x14ac:dyDescent="0.25">
      <c r="A131">
        <v>3</v>
      </c>
      <c r="B131">
        <v>3301</v>
      </c>
      <c r="C131" t="s">
        <v>765</v>
      </c>
      <c r="D131" t="s">
        <v>1123</v>
      </c>
      <c r="E131">
        <v>1</v>
      </c>
      <c r="F131" t="s">
        <v>13800</v>
      </c>
      <c r="G131">
        <v>1</v>
      </c>
      <c r="H131" t="s">
        <v>8278</v>
      </c>
      <c r="I131">
        <v>1</v>
      </c>
      <c r="J131" t="s">
        <v>13801</v>
      </c>
      <c r="K131" t="s">
        <v>13803</v>
      </c>
      <c r="L131">
        <v>270107</v>
      </c>
      <c r="M131" t="s">
        <v>13588</v>
      </c>
      <c r="N131">
        <v>270107006</v>
      </c>
      <c r="O131" t="s">
        <v>13613</v>
      </c>
      <c r="P131">
        <v>1929.0580568720379</v>
      </c>
      <c r="Q131">
        <v>995.26088199227252</v>
      </c>
      <c r="R131">
        <v>759.42601426193789</v>
      </c>
    </row>
    <row r="132" spans="1:18" x14ac:dyDescent="0.25">
      <c r="A132">
        <v>3</v>
      </c>
      <c r="B132">
        <v>3301</v>
      </c>
      <c r="C132" t="s">
        <v>765</v>
      </c>
      <c r="D132" t="s">
        <v>1123</v>
      </c>
      <c r="E132">
        <v>2</v>
      </c>
      <c r="F132" t="s">
        <v>13804</v>
      </c>
      <c r="G132">
        <v>3</v>
      </c>
      <c r="H132" t="s">
        <v>13770</v>
      </c>
      <c r="I132">
        <v>1</v>
      </c>
      <c r="J132" t="s">
        <v>13801</v>
      </c>
      <c r="K132" t="s">
        <v>13805</v>
      </c>
      <c r="L132">
        <v>270107</v>
      </c>
      <c r="M132" t="s">
        <v>13588</v>
      </c>
      <c r="N132">
        <v>270107006</v>
      </c>
      <c r="O132" t="s">
        <v>13613</v>
      </c>
      <c r="P132">
        <v>21706.531398104264</v>
      </c>
      <c r="Q132">
        <v>32057.210207567186</v>
      </c>
      <c r="R132">
        <v>26376.131422722276</v>
      </c>
    </row>
    <row r="133" spans="1:18" x14ac:dyDescent="0.25">
      <c r="A133">
        <v>3</v>
      </c>
      <c r="B133">
        <v>3301</v>
      </c>
      <c r="C133" t="s">
        <v>765</v>
      </c>
      <c r="D133" t="s">
        <v>1123</v>
      </c>
      <c r="E133">
        <v>2</v>
      </c>
      <c r="F133" t="s">
        <v>13804</v>
      </c>
      <c r="G133">
        <v>3</v>
      </c>
      <c r="H133" t="s">
        <v>13770</v>
      </c>
      <c r="I133">
        <v>1</v>
      </c>
      <c r="J133" t="s">
        <v>13801</v>
      </c>
      <c r="K133" t="s">
        <v>13806</v>
      </c>
      <c r="L133">
        <v>270107</v>
      </c>
      <c r="M133" t="s">
        <v>13588</v>
      </c>
      <c r="N133">
        <v>270107006</v>
      </c>
      <c r="O133" t="s">
        <v>13613</v>
      </c>
      <c r="P133">
        <v>5503.9247630331756</v>
      </c>
      <c r="Q133">
        <v>1637.9379866726788</v>
      </c>
      <c r="R133">
        <v>3136.028661535991</v>
      </c>
    </row>
    <row r="134" spans="1:18" x14ac:dyDescent="0.25">
      <c r="A134">
        <v>3</v>
      </c>
      <c r="B134">
        <v>3301</v>
      </c>
      <c r="C134" t="s">
        <v>765</v>
      </c>
      <c r="D134" t="s">
        <v>1123</v>
      </c>
      <c r="E134">
        <v>3</v>
      </c>
      <c r="F134" t="s">
        <v>13807</v>
      </c>
      <c r="G134">
        <v>1</v>
      </c>
      <c r="H134" t="s">
        <v>8278</v>
      </c>
      <c r="I134">
        <v>1</v>
      </c>
      <c r="J134" t="s">
        <v>13801</v>
      </c>
      <c r="K134" t="s">
        <v>13808</v>
      </c>
      <c r="L134">
        <v>270107</v>
      </c>
      <c r="M134" t="s">
        <v>13588</v>
      </c>
      <c r="N134">
        <v>270107006</v>
      </c>
      <c r="O134" t="s">
        <v>13613</v>
      </c>
      <c r="P134">
        <v>25544.283175355449</v>
      </c>
      <c r="Q134">
        <v>33695.148194239875</v>
      </c>
      <c r="R134">
        <v>28752.734069996324</v>
      </c>
    </row>
    <row r="135" spans="1:18" x14ac:dyDescent="0.25">
      <c r="A135">
        <v>3</v>
      </c>
      <c r="B135">
        <v>3301</v>
      </c>
      <c r="C135" t="s">
        <v>765</v>
      </c>
      <c r="D135" t="s">
        <v>1123</v>
      </c>
      <c r="E135">
        <v>3</v>
      </c>
      <c r="F135" t="s">
        <v>13807</v>
      </c>
      <c r="G135">
        <v>1</v>
      </c>
      <c r="H135" t="s">
        <v>8278</v>
      </c>
      <c r="I135">
        <v>1</v>
      </c>
      <c r="J135" t="s">
        <v>13801</v>
      </c>
      <c r="K135" t="s">
        <v>13809</v>
      </c>
      <c r="L135">
        <v>270107</v>
      </c>
      <c r="M135" t="s">
        <v>13588</v>
      </c>
      <c r="N135">
        <v>270107006</v>
      </c>
      <c r="O135" t="s">
        <v>13613</v>
      </c>
      <c r="P135">
        <v>1666.1729857819905</v>
      </c>
      <c r="Q135">
        <v>0</v>
      </c>
      <c r="R135">
        <v>759.42601426193789</v>
      </c>
    </row>
    <row r="136" spans="1:18" x14ac:dyDescent="0.25">
      <c r="A136">
        <v>3</v>
      </c>
      <c r="B136">
        <v>3301</v>
      </c>
      <c r="C136" t="s">
        <v>765</v>
      </c>
      <c r="D136" t="s">
        <v>1123</v>
      </c>
      <c r="E136">
        <v>4</v>
      </c>
      <c r="F136" t="s">
        <v>13810</v>
      </c>
      <c r="G136">
        <v>1</v>
      </c>
      <c r="H136" t="s">
        <v>8278</v>
      </c>
      <c r="I136">
        <v>1</v>
      </c>
      <c r="J136" t="s">
        <v>13801</v>
      </c>
      <c r="K136" t="s">
        <v>13811</v>
      </c>
      <c r="L136">
        <v>270107</v>
      </c>
      <c r="M136" t="s">
        <v>13588</v>
      </c>
      <c r="N136">
        <v>270107006</v>
      </c>
      <c r="O136" t="s">
        <v>13613</v>
      </c>
      <c r="P136">
        <v>25281.398104265401</v>
      </c>
      <c r="Q136">
        <v>32699.887312247592</v>
      </c>
      <c r="R136">
        <v>28752.734069996324</v>
      </c>
    </row>
    <row r="137" spans="1:18" x14ac:dyDescent="0.25">
      <c r="A137">
        <v>3</v>
      </c>
      <c r="B137">
        <v>3301</v>
      </c>
      <c r="C137" t="s">
        <v>765</v>
      </c>
      <c r="D137" t="s">
        <v>1123</v>
      </c>
      <c r="E137">
        <v>4</v>
      </c>
      <c r="F137" t="s">
        <v>13810</v>
      </c>
      <c r="G137">
        <v>1</v>
      </c>
      <c r="H137" t="s">
        <v>8278</v>
      </c>
      <c r="I137">
        <v>1</v>
      </c>
      <c r="J137" t="s">
        <v>13801</v>
      </c>
      <c r="K137" t="s">
        <v>13812</v>
      </c>
      <c r="L137">
        <v>270107</v>
      </c>
      <c r="M137" t="s">
        <v>13588</v>
      </c>
      <c r="N137">
        <v>270107006</v>
      </c>
      <c r="O137" t="s">
        <v>13613</v>
      </c>
      <c r="P137">
        <v>1929.0580568720379</v>
      </c>
      <c r="Q137">
        <v>995.26088199227252</v>
      </c>
      <c r="R137">
        <v>759.42601426193789</v>
      </c>
    </row>
    <row r="138" spans="1:18" x14ac:dyDescent="0.25">
      <c r="A138">
        <v>3</v>
      </c>
      <c r="B138">
        <v>3301</v>
      </c>
      <c r="C138" t="s">
        <v>765</v>
      </c>
      <c r="D138" t="s">
        <v>1123</v>
      </c>
      <c r="E138">
        <v>7</v>
      </c>
      <c r="F138" t="s">
        <v>13813</v>
      </c>
      <c r="G138">
        <v>2</v>
      </c>
      <c r="H138" t="s">
        <v>13771</v>
      </c>
      <c r="I138">
        <v>3</v>
      </c>
      <c r="J138" t="s">
        <v>13814</v>
      </c>
      <c r="K138" t="s">
        <v>13771</v>
      </c>
      <c r="L138">
        <v>270107</v>
      </c>
      <c r="M138" t="s">
        <v>13588</v>
      </c>
      <c r="N138">
        <v>270107005</v>
      </c>
      <c r="O138" t="s">
        <v>13608</v>
      </c>
      <c r="P138">
        <v>5285.470971563981</v>
      </c>
      <c r="Q138">
        <v>10395.373420901387</v>
      </c>
      <c r="R138">
        <v>0</v>
      </c>
    </row>
    <row r="139" spans="1:18" x14ac:dyDescent="0.25">
      <c r="A139">
        <v>3</v>
      </c>
      <c r="B139">
        <v>3301</v>
      </c>
      <c r="C139" t="s">
        <v>765</v>
      </c>
      <c r="D139" t="s">
        <v>1123</v>
      </c>
      <c r="E139">
        <v>7</v>
      </c>
      <c r="F139" t="s">
        <v>13813</v>
      </c>
      <c r="G139">
        <v>3</v>
      </c>
      <c r="H139" t="s">
        <v>13770</v>
      </c>
      <c r="I139">
        <v>3</v>
      </c>
      <c r="J139" t="s">
        <v>13814</v>
      </c>
      <c r="K139" t="s">
        <v>13815</v>
      </c>
      <c r="L139">
        <v>270107</v>
      </c>
      <c r="M139" t="s">
        <v>13588</v>
      </c>
      <c r="N139">
        <v>270107005</v>
      </c>
      <c r="O139" t="s">
        <v>13608</v>
      </c>
      <c r="P139">
        <v>20675.355450236966</v>
      </c>
      <c r="Q139">
        <v>22802.144332342326</v>
      </c>
      <c r="R139">
        <v>27786.437515725524</v>
      </c>
    </row>
    <row r="140" spans="1:18" x14ac:dyDescent="0.25">
      <c r="A140">
        <v>3</v>
      </c>
      <c r="B140">
        <v>3301</v>
      </c>
      <c r="C140" t="s">
        <v>765</v>
      </c>
      <c r="D140" t="s">
        <v>1123</v>
      </c>
      <c r="E140">
        <v>7</v>
      </c>
      <c r="F140" t="s">
        <v>13813</v>
      </c>
      <c r="G140">
        <v>3</v>
      </c>
      <c r="H140" t="s">
        <v>13770</v>
      </c>
      <c r="I140">
        <v>3</v>
      </c>
      <c r="J140" t="s">
        <v>13814</v>
      </c>
      <c r="K140" t="s">
        <v>13816</v>
      </c>
      <c r="L140">
        <v>270107</v>
      </c>
      <c r="M140" t="s">
        <v>13588</v>
      </c>
      <c r="N140">
        <v>270107005</v>
      </c>
      <c r="O140" t="s">
        <v>13608</v>
      </c>
      <c r="P140">
        <v>1249.629739336493</v>
      </c>
      <c r="Q140">
        <v>497.63044099613626</v>
      </c>
      <c r="R140">
        <v>1725.7225685327387</v>
      </c>
    </row>
    <row r="141" spans="1:18" x14ac:dyDescent="0.25">
      <c r="A141">
        <v>3</v>
      </c>
      <c r="B141">
        <v>3303</v>
      </c>
      <c r="C141" t="s">
        <v>765</v>
      </c>
      <c r="D141" t="s">
        <v>1129</v>
      </c>
      <c r="E141">
        <v>1</v>
      </c>
      <c r="F141" t="s">
        <v>13800</v>
      </c>
      <c r="G141">
        <v>1</v>
      </c>
      <c r="H141" t="s">
        <v>8278</v>
      </c>
      <c r="I141">
        <v>1</v>
      </c>
      <c r="J141" t="s">
        <v>13801</v>
      </c>
      <c r="K141" t="s">
        <v>13802</v>
      </c>
      <c r="L141">
        <v>270107</v>
      </c>
      <c r="M141" t="s">
        <v>13588</v>
      </c>
      <c r="N141">
        <v>270107006</v>
      </c>
      <c r="O141" t="s">
        <v>13613</v>
      </c>
      <c r="P141">
        <v>0</v>
      </c>
      <c r="Q141">
        <v>35580.992372748537</v>
      </c>
      <c r="R141">
        <v>0</v>
      </c>
    </row>
    <row r="142" spans="1:18" x14ac:dyDescent="0.25">
      <c r="A142">
        <v>3</v>
      </c>
      <c r="B142">
        <v>3303</v>
      </c>
      <c r="C142" t="s">
        <v>765</v>
      </c>
      <c r="D142" t="s">
        <v>1129</v>
      </c>
      <c r="E142">
        <v>2</v>
      </c>
      <c r="F142" t="s">
        <v>13804</v>
      </c>
      <c r="G142">
        <v>3</v>
      </c>
      <c r="H142" t="s">
        <v>13770</v>
      </c>
      <c r="I142">
        <v>1</v>
      </c>
      <c r="J142" t="s">
        <v>13801</v>
      </c>
      <c r="K142" t="s">
        <v>13805</v>
      </c>
      <c r="L142">
        <v>270107</v>
      </c>
      <c r="M142" t="s">
        <v>13588</v>
      </c>
      <c r="N142">
        <v>270107006</v>
      </c>
      <c r="O142" t="s">
        <v>13613</v>
      </c>
      <c r="P142">
        <v>0</v>
      </c>
      <c r="Q142">
        <v>35580.992372748537</v>
      </c>
      <c r="R142">
        <v>0</v>
      </c>
    </row>
    <row r="143" spans="1:18" x14ac:dyDescent="0.25">
      <c r="A143">
        <v>3</v>
      </c>
      <c r="B143">
        <v>3303</v>
      </c>
      <c r="C143" t="s">
        <v>765</v>
      </c>
      <c r="D143" t="s">
        <v>1129</v>
      </c>
      <c r="E143">
        <v>3</v>
      </c>
      <c r="F143" t="s">
        <v>13807</v>
      </c>
      <c r="G143">
        <v>1</v>
      </c>
      <c r="H143" t="s">
        <v>8278</v>
      </c>
      <c r="I143">
        <v>1</v>
      </c>
      <c r="J143" t="s">
        <v>13801</v>
      </c>
      <c r="K143" t="s">
        <v>13808</v>
      </c>
      <c r="L143">
        <v>270107</v>
      </c>
      <c r="M143" t="s">
        <v>13588</v>
      </c>
      <c r="N143">
        <v>270107006</v>
      </c>
      <c r="O143" t="s">
        <v>13613</v>
      </c>
      <c r="P143">
        <v>0</v>
      </c>
      <c r="Q143">
        <v>35580.992372748537</v>
      </c>
      <c r="R143">
        <v>0</v>
      </c>
    </row>
    <row r="144" spans="1:18" x14ac:dyDescent="0.25">
      <c r="A144">
        <v>3</v>
      </c>
      <c r="B144">
        <v>3303</v>
      </c>
      <c r="C144" t="s">
        <v>765</v>
      </c>
      <c r="D144" t="s">
        <v>1129</v>
      </c>
      <c r="E144">
        <v>4</v>
      </c>
      <c r="F144" t="s">
        <v>13810</v>
      </c>
      <c r="G144">
        <v>1</v>
      </c>
      <c r="H144" t="s">
        <v>8278</v>
      </c>
      <c r="I144">
        <v>1</v>
      </c>
      <c r="J144" t="s">
        <v>13801</v>
      </c>
      <c r="K144" t="s">
        <v>13811</v>
      </c>
      <c r="L144">
        <v>270107</v>
      </c>
      <c r="M144" t="s">
        <v>13588</v>
      </c>
      <c r="N144">
        <v>270107006</v>
      </c>
      <c r="O144" t="s">
        <v>13613</v>
      </c>
      <c r="P144">
        <v>0</v>
      </c>
      <c r="Q144">
        <v>35580.992372748537</v>
      </c>
      <c r="R144">
        <v>0</v>
      </c>
    </row>
    <row r="145" spans="1:18" x14ac:dyDescent="0.25">
      <c r="A145">
        <v>3</v>
      </c>
      <c r="B145">
        <v>3303</v>
      </c>
      <c r="C145" t="s">
        <v>765</v>
      </c>
      <c r="D145" t="s">
        <v>1129</v>
      </c>
      <c r="E145">
        <v>7</v>
      </c>
      <c r="F145" t="s">
        <v>13813</v>
      </c>
      <c r="G145">
        <v>2</v>
      </c>
      <c r="H145" t="s">
        <v>13771</v>
      </c>
      <c r="I145">
        <v>3</v>
      </c>
      <c r="J145" t="s">
        <v>13814</v>
      </c>
      <c r="K145" t="s">
        <v>13771</v>
      </c>
      <c r="L145">
        <v>270107</v>
      </c>
      <c r="M145" t="s">
        <v>13588</v>
      </c>
      <c r="N145">
        <v>270107005</v>
      </c>
      <c r="O145" t="s">
        <v>13608</v>
      </c>
      <c r="P145">
        <v>0</v>
      </c>
      <c r="Q145">
        <v>7951.4754460722279</v>
      </c>
      <c r="R145">
        <v>0</v>
      </c>
    </row>
    <row r="146" spans="1:18" x14ac:dyDescent="0.25">
      <c r="A146">
        <v>3</v>
      </c>
      <c r="B146">
        <v>3303</v>
      </c>
      <c r="C146" t="s">
        <v>765</v>
      </c>
      <c r="D146" t="s">
        <v>1129</v>
      </c>
      <c r="E146">
        <v>7</v>
      </c>
      <c r="F146" t="s">
        <v>13813</v>
      </c>
      <c r="G146">
        <v>3</v>
      </c>
      <c r="H146" t="s">
        <v>13770</v>
      </c>
      <c r="I146">
        <v>3</v>
      </c>
      <c r="J146" t="s">
        <v>13814</v>
      </c>
      <c r="K146" t="s">
        <v>13815</v>
      </c>
      <c r="L146">
        <v>270107</v>
      </c>
      <c r="M146" t="s">
        <v>13588</v>
      </c>
      <c r="N146">
        <v>270107005</v>
      </c>
      <c r="O146" t="s">
        <v>13608</v>
      </c>
      <c r="P146">
        <v>0</v>
      </c>
      <c r="Q146">
        <v>27629.516926676304</v>
      </c>
      <c r="R146">
        <v>0</v>
      </c>
    </row>
    <row r="147" spans="1:18" x14ac:dyDescent="0.25">
      <c r="A147">
        <v>3</v>
      </c>
      <c r="B147">
        <v>3304</v>
      </c>
      <c r="C147" t="s">
        <v>765</v>
      </c>
      <c r="D147" t="s">
        <v>1132</v>
      </c>
      <c r="E147">
        <v>1</v>
      </c>
      <c r="F147" t="s">
        <v>13800</v>
      </c>
      <c r="G147">
        <v>1</v>
      </c>
      <c r="H147" t="s">
        <v>8278</v>
      </c>
      <c r="I147">
        <v>1</v>
      </c>
      <c r="J147" t="s">
        <v>13801</v>
      </c>
      <c r="K147" t="s">
        <v>13802</v>
      </c>
      <c r="L147">
        <v>270107</v>
      </c>
      <c r="M147" t="s">
        <v>13588</v>
      </c>
      <c r="N147">
        <v>270107006</v>
      </c>
      <c r="O147" t="s">
        <v>13613</v>
      </c>
      <c r="P147">
        <v>0</v>
      </c>
      <c r="Q147">
        <v>8063.3419039714172</v>
      </c>
      <c r="R147">
        <v>0</v>
      </c>
    </row>
    <row r="148" spans="1:18" x14ac:dyDescent="0.25">
      <c r="A148">
        <v>3</v>
      </c>
      <c r="B148">
        <v>3304</v>
      </c>
      <c r="C148" t="s">
        <v>765</v>
      </c>
      <c r="D148" t="s">
        <v>1132</v>
      </c>
      <c r="E148">
        <v>2</v>
      </c>
      <c r="F148" t="s">
        <v>13804</v>
      </c>
      <c r="G148">
        <v>3</v>
      </c>
      <c r="H148" t="s">
        <v>13770</v>
      </c>
      <c r="I148">
        <v>1</v>
      </c>
      <c r="J148" t="s">
        <v>13801</v>
      </c>
      <c r="K148" t="s">
        <v>13805</v>
      </c>
      <c r="L148">
        <v>270107</v>
      </c>
      <c r="M148" t="s">
        <v>13588</v>
      </c>
      <c r="N148">
        <v>270107006</v>
      </c>
      <c r="O148" t="s">
        <v>13613</v>
      </c>
      <c r="P148">
        <v>0</v>
      </c>
      <c r="Q148">
        <v>8063.3419039714172</v>
      </c>
      <c r="R148">
        <v>0</v>
      </c>
    </row>
    <row r="149" spans="1:18" x14ac:dyDescent="0.25">
      <c r="A149">
        <v>3</v>
      </c>
      <c r="B149">
        <v>3304</v>
      </c>
      <c r="C149" t="s">
        <v>765</v>
      </c>
      <c r="D149" t="s">
        <v>1132</v>
      </c>
      <c r="E149">
        <v>3</v>
      </c>
      <c r="F149" t="s">
        <v>13807</v>
      </c>
      <c r="G149">
        <v>1</v>
      </c>
      <c r="H149" t="s">
        <v>8278</v>
      </c>
      <c r="I149">
        <v>1</v>
      </c>
      <c r="J149" t="s">
        <v>13801</v>
      </c>
      <c r="K149" t="s">
        <v>13808</v>
      </c>
      <c r="L149">
        <v>270107</v>
      </c>
      <c r="M149" t="s">
        <v>13588</v>
      </c>
      <c r="N149">
        <v>270107006</v>
      </c>
      <c r="O149" t="s">
        <v>13613</v>
      </c>
      <c r="P149">
        <v>0</v>
      </c>
      <c r="Q149">
        <v>8063.3419039714172</v>
      </c>
      <c r="R149">
        <v>0</v>
      </c>
    </row>
    <row r="150" spans="1:18" x14ac:dyDescent="0.25">
      <c r="A150">
        <v>3</v>
      </c>
      <c r="B150">
        <v>3304</v>
      </c>
      <c r="C150" t="s">
        <v>765</v>
      </c>
      <c r="D150" t="s">
        <v>1132</v>
      </c>
      <c r="E150">
        <v>4</v>
      </c>
      <c r="F150" t="s">
        <v>13810</v>
      </c>
      <c r="G150">
        <v>1</v>
      </c>
      <c r="H150" t="s">
        <v>8278</v>
      </c>
      <c r="I150">
        <v>1</v>
      </c>
      <c r="J150" t="s">
        <v>13801</v>
      </c>
      <c r="K150" t="s">
        <v>13811</v>
      </c>
      <c r="L150">
        <v>270107</v>
      </c>
      <c r="M150" t="s">
        <v>13588</v>
      </c>
      <c r="N150">
        <v>270107006</v>
      </c>
      <c r="O150" t="s">
        <v>13613</v>
      </c>
      <c r="P150">
        <v>0</v>
      </c>
      <c r="Q150">
        <v>8063.3419039714172</v>
      </c>
      <c r="R150">
        <v>0</v>
      </c>
    </row>
    <row r="151" spans="1:18" x14ac:dyDescent="0.25">
      <c r="A151">
        <v>3</v>
      </c>
      <c r="B151">
        <v>3304</v>
      </c>
      <c r="C151" t="s">
        <v>765</v>
      </c>
      <c r="D151" t="s">
        <v>1132</v>
      </c>
      <c r="E151">
        <v>7</v>
      </c>
      <c r="F151" t="s">
        <v>13813</v>
      </c>
      <c r="G151">
        <v>3</v>
      </c>
      <c r="H151" t="s">
        <v>13770</v>
      </c>
      <c r="I151">
        <v>3</v>
      </c>
      <c r="J151" t="s">
        <v>13814</v>
      </c>
      <c r="K151" t="s">
        <v>13815</v>
      </c>
      <c r="L151">
        <v>270107</v>
      </c>
      <c r="M151" t="s">
        <v>13588</v>
      </c>
      <c r="N151">
        <v>270107005</v>
      </c>
      <c r="O151" t="s">
        <v>13608</v>
      </c>
      <c r="P151">
        <v>0</v>
      </c>
      <c r="Q151">
        <v>8063.3419039714172</v>
      </c>
      <c r="R151">
        <v>0</v>
      </c>
    </row>
    <row r="152" spans="1:18" x14ac:dyDescent="0.25">
      <c r="A152">
        <v>4</v>
      </c>
      <c r="B152">
        <v>4101</v>
      </c>
      <c r="C152" t="s">
        <v>771</v>
      </c>
      <c r="D152" t="s">
        <v>1135</v>
      </c>
      <c r="E152">
        <v>1</v>
      </c>
      <c r="F152" t="s">
        <v>13800</v>
      </c>
      <c r="G152">
        <v>1</v>
      </c>
      <c r="H152" t="s">
        <v>8278</v>
      </c>
      <c r="I152">
        <v>1</v>
      </c>
      <c r="J152" t="s">
        <v>13801</v>
      </c>
      <c r="K152" t="s">
        <v>13802</v>
      </c>
      <c r="L152">
        <v>270107</v>
      </c>
      <c r="M152" t="s">
        <v>13588</v>
      </c>
      <c r="N152">
        <v>270107006</v>
      </c>
      <c r="O152" t="s">
        <v>13613</v>
      </c>
      <c r="P152">
        <v>23725.506138710465</v>
      </c>
      <c r="Q152">
        <v>30544.852209083379</v>
      </c>
      <c r="R152">
        <v>29624.54011083482</v>
      </c>
    </row>
    <row r="153" spans="1:18" x14ac:dyDescent="0.25">
      <c r="A153">
        <v>4</v>
      </c>
      <c r="B153">
        <v>4101</v>
      </c>
      <c r="C153" t="s">
        <v>771</v>
      </c>
      <c r="D153" t="s">
        <v>1135</v>
      </c>
      <c r="E153">
        <v>1</v>
      </c>
      <c r="F153" t="s">
        <v>13800</v>
      </c>
      <c r="G153">
        <v>1</v>
      </c>
      <c r="H153" t="s">
        <v>8278</v>
      </c>
      <c r="I153">
        <v>1</v>
      </c>
      <c r="J153" t="s">
        <v>13801</v>
      </c>
      <c r="K153" t="s">
        <v>13803</v>
      </c>
      <c r="L153">
        <v>270107</v>
      </c>
      <c r="M153" t="s">
        <v>13588</v>
      </c>
      <c r="N153">
        <v>270107006</v>
      </c>
      <c r="O153" t="s">
        <v>13613</v>
      </c>
      <c r="P153">
        <v>868.55459315200187</v>
      </c>
      <c r="Q153">
        <v>1237.9347229595769</v>
      </c>
      <c r="R153">
        <v>734.77515317487121</v>
      </c>
    </row>
    <row r="154" spans="1:18" x14ac:dyDescent="0.25">
      <c r="A154">
        <v>4</v>
      </c>
      <c r="B154">
        <v>4101</v>
      </c>
      <c r="C154" t="s">
        <v>771</v>
      </c>
      <c r="D154" t="s">
        <v>1135</v>
      </c>
      <c r="E154">
        <v>2</v>
      </c>
      <c r="F154" t="s">
        <v>13804</v>
      </c>
      <c r="G154">
        <v>3</v>
      </c>
      <c r="H154" t="s">
        <v>13770</v>
      </c>
      <c r="I154">
        <v>1</v>
      </c>
      <c r="J154" t="s">
        <v>13801</v>
      </c>
      <c r="K154" t="s">
        <v>13805</v>
      </c>
      <c r="L154">
        <v>270107</v>
      </c>
      <c r="M154" t="s">
        <v>13588</v>
      </c>
      <c r="N154">
        <v>270107006</v>
      </c>
      <c r="O154" t="s">
        <v>13613</v>
      </c>
      <c r="P154">
        <v>22089.79209213566</v>
      </c>
      <c r="Q154">
        <v>29286.167839836118</v>
      </c>
      <c r="R154">
        <v>24097.034965434959</v>
      </c>
    </row>
    <row r="155" spans="1:18" x14ac:dyDescent="0.25">
      <c r="A155">
        <v>4</v>
      </c>
      <c r="B155">
        <v>4101</v>
      </c>
      <c r="C155" t="s">
        <v>771</v>
      </c>
      <c r="D155" t="s">
        <v>1135</v>
      </c>
      <c r="E155">
        <v>2</v>
      </c>
      <c r="F155" t="s">
        <v>13804</v>
      </c>
      <c r="G155">
        <v>3</v>
      </c>
      <c r="H155" t="s">
        <v>13770</v>
      </c>
      <c r="I155">
        <v>1</v>
      </c>
      <c r="J155" t="s">
        <v>13801</v>
      </c>
      <c r="K155" t="s">
        <v>13806</v>
      </c>
      <c r="L155">
        <v>270107</v>
      </c>
      <c r="M155" t="s">
        <v>13588</v>
      </c>
      <c r="N155">
        <v>270107006</v>
      </c>
      <c r="O155" t="s">
        <v>13613</v>
      </c>
      <c r="P155">
        <v>2504.2686397268071</v>
      </c>
      <c r="Q155">
        <v>2496.6190922068231</v>
      </c>
      <c r="R155">
        <v>6262.2802985747485</v>
      </c>
    </row>
    <row r="156" spans="1:18" x14ac:dyDescent="0.25">
      <c r="A156">
        <v>4</v>
      </c>
      <c r="B156">
        <v>4101</v>
      </c>
      <c r="C156" t="s">
        <v>771</v>
      </c>
      <c r="D156" t="s">
        <v>1135</v>
      </c>
      <c r="E156">
        <v>3</v>
      </c>
      <c r="F156" t="s">
        <v>13807</v>
      </c>
      <c r="G156">
        <v>1</v>
      </c>
      <c r="H156" t="s">
        <v>8278</v>
      </c>
      <c r="I156">
        <v>1</v>
      </c>
      <c r="J156" t="s">
        <v>13801</v>
      </c>
      <c r="K156" t="s">
        <v>13808</v>
      </c>
      <c r="L156">
        <v>270107</v>
      </c>
      <c r="M156" t="s">
        <v>13588</v>
      </c>
      <c r="N156">
        <v>270107006</v>
      </c>
      <c r="O156" t="s">
        <v>13613</v>
      </c>
      <c r="P156">
        <v>23844.119321035188</v>
      </c>
      <c r="Q156">
        <v>30972.736448952648</v>
      </c>
      <c r="R156">
        <v>30166.783673875005</v>
      </c>
    </row>
    <row r="157" spans="1:18" x14ac:dyDescent="0.25">
      <c r="A157">
        <v>4</v>
      </c>
      <c r="B157">
        <v>4101</v>
      </c>
      <c r="C157" t="s">
        <v>771</v>
      </c>
      <c r="D157" t="s">
        <v>1135</v>
      </c>
      <c r="E157">
        <v>3</v>
      </c>
      <c r="F157" t="s">
        <v>13807</v>
      </c>
      <c r="G157">
        <v>1</v>
      </c>
      <c r="H157" t="s">
        <v>8278</v>
      </c>
      <c r="I157">
        <v>1</v>
      </c>
      <c r="J157" t="s">
        <v>13801</v>
      </c>
      <c r="K157" t="s">
        <v>13809</v>
      </c>
      <c r="L157">
        <v>270107</v>
      </c>
      <c r="M157" t="s">
        <v>13588</v>
      </c>
      <c r="N157">
        <v>270107006</v>
      </c>
      <c r="O157" t="s">
        <v>13613</v>
      </c>
      <c r="P157">
        <v>749.94141082727913</v>
      </c>
      <c r="Q157">
        <v>810.0504830903086</v>
      </c>
      <c r="R157">
        <v>192.53159013469201</v>
      </c>
    </row>
    <row r="158" spans="1:18" x14ac:dyDescent="0.25">
      <c r="A158">
        <v>4</v>
      </c>
      <c r="B158">
        <v>4101</v>
      </c>
      <c r="C158" t="s">
        <v>771</v>
      </c>
      <c r="D158" t="s">
        <v>1135</v>
      </c>
      <c r="E158">
        <v>4</v>
      </c>
      <c r="F158" t="s">
        <v>13810</v>
      </c>
      <c r="G158">
        <v>1</v>
      </c>
      <c r="H158" t="s">
        <v>8278</v>
      </c>
      <c r="I158">
        <v>1</v>
      </c>
      <c r="J158" t="s">
        <v>13801</v>
      </c>
      <c r="K158" t="s">
        <v>13811</v>
      </c>
      <c r="L158">
        <v>270107</v>
      </c>
      <c r="M158" t="s">
        <v>13588</v>
      </c>
      <c r="N158">
        <v>270107006</v>
      </c>
      <c r="O158" t="s">
        <v>13613</v>
      </c>
      <c r="P158">
        <v>23725.506138710465</v>
      </c>
      <c r="Q158">
        <v>30544.852209083379</v>
      </c>
      <c r="R158">
        <v>29624.54011083482</v>
      </c>
    </row>
    <row r="159" spans="1:18" x14ac:dyDescent="0.25">
      <c r="A159">
        <v>4</v>
      </c>
      <c r="B159">
        <v>4101</v>
      </c>
      <c r="C159" t="s">
        <v>771</v>
      </c>
      <c r="D159" t="s">
        <v>1135</v>
      </c>
      <c r="E159">
        <v>4</v>
      </c>
      <c r="F159" t="s">
        <v>13810</v>
      </c>
      <c r="G159">
        <v>1</v>
      </c>
      <c r="H159" t="s">
        <v>8278</v>
      </c>
      <c r="I159">
        <v>1</v>
      </c>
      <c r="J159" t="s">
        <v>13801</v>
      </c>
      <c r="K159" t="s">
        <v>13812</v>
      </c>
      <c r="L159">
        <v>270107</v>
      </c>
      <c r="M159" t="s">
        <v>13588</v>
      </c>
      <c r="N159">
        <v>270107006</v>
      </c>
      <c r="O159" t="s">
        <v>13613</v>
      </c>
      <c r="P159">
        <v>868.55459315200187</v>
      </c>
      <c r="Q159">
        <v>1237.9347229595769</v>
      </c>
      <c r="R159">
        <v>734.77515317487121</v>
      </c>
    </row>
    <row r="160" spans="1:18" x14ac:dyDescent="0.25">
      <c r="A160">
        <v>4</v>
      </c>
      <c r="B160">
        <v>4101</v>
      </c>
      <c r="C160" t="s">
        <v>771</v>
      </c>
      <c r="D160" t="s">
        <v>1135</v>
      </c>
      <c r="E160">
        <v>7</v>
      </c>
      <c r="F160" t="s">
        <v>13813</v>
      </c>
      <c r="G160">
        <v>2</v>
      </c>
      <c r="H160" t="s">
        <v>13771</v>
      </c>
      <c r="I160">
        <v>3</v>
      </c>
      <c r="J160" t="s">
        <v>13814</v>
      </c>
      <c r="K160" t="s">
        <v>13771</v>
      </c>
      <c r="L160">
        <v>270107</v>
      </c>
      <c r="M160" t="s">
        <v>13588</v>
      </c>
      <c r="N160">
        <v>270107005</v>
      </c>
      <c r="O160" t="s">
        <v>13608</v>
      </c>
      <c r="P160">
        <v>5387.3342165551476</v>
      </c>
      <c r="Q160">
        <v>8675.7970324871003</v>
      </c>
      <c r="R160">
        <v>612.41244696888964</v>
      </c>
    </row>
    <row r="161" spans="1:18" x14ac:dyDescent="0.25">
      <c r="A161">
        <v>4</v>
      </c>
      <c r="B161">
        <v>4101</v>
      </c>
      <c r="C161" t="s">
        <v>771</v>
      </c>
      <c r="D161" t="s">
        <v>1135</v>
      </c>
      <c r="E161">
        <v>7</v>
      </c>
      <c r="F161" t="s">
        <v>13813</v>
      </c>
      <c r="G161">
        <v>3</v>
      </c>
      <c r="H161" t="s">
        <v>13770</v>
      </c>
      <c r="I161">
        <v>3</v>
      </c>
      <c r="J161" t="s">
        <v>13814</v>
      </c>
      <c r="K161" t="s">
        <v>13815</v>
      </c>
      <c r="L161">
        <v>270107</v>
      </c>
      <c r="M161" t="s">
        <v>13588</v>
      </c>
      <c r="N161">
        <v>270107005</v>
      </c>
      <c r="O161" t="s">
        <v>13608</v>
      </c>
      <c r="P161">
        <v>18199.949302430134</v>
      </c>
      <c r="Q161">
        <v>22263.746247984949</v>
      </c>
      <c r="R161">
        <v>24388.184338123949</v>
      </c>
    </row>
    <row r="162" spans="1:18" x14ac:dyDescent="0.25">
      <c r="A162">
        <v>4</v>
      </c>
      <c r="B162">
        <v>4101</v>
      </c>
      <c r="C162" t="s">
        <v>771</v>
      </c>
      <c r="D162" t="s">
        <v>1135</v>
      </c>
      <c r="E162">
        <v>7</v>
      </c>
      <c r="F162" t="s">
        <v>13813</v>
      </c>
      <c r="G162">
        <v>3</v>
      </c>
      <c r="H162" t="s">
        <v>13770</v>
      </c>
      <c r="I162">
        <v>3</v>
      </c>
      <c r="J162" t="s">
        <v>13814</v>
      </c>
      <c r="K162" t="s">
        <v>13816</v>
      </c>
      <c r="L162">
        <v>270107</v>
      </c>
      <c r="M162" t="s">
        <v>13588</v>
      </c>
      <c r="N162">
        <v>270107005</v>
      </c>
      <c r="O162" t="s">
        <v>13608</v>
      </c>
      <c r="P162">
        <v>1006.7772128771827</v>
      </c>
      <c r="Q162">
        <v>843.24365157089107</v>
      </c>
      <c r="R162">
        <v>5358.7184789168705</v>
      </c>
    </row>
    <row r="163" spans="1:18" x14ac:dyDescent="0.25">
      <c r="A163">
        <v>4</v>
      </c>
      <c r="B163">
        <v>4102</v>
      </c>
      <c r="C163" t="s">
        <v>771</v>
      </c>
      <c r="D163" t="s">
        <v>771</v>
      </c>
      <c r="E163">
        <v>1</v>
      </c>
      <c r="F163" t="s">
        <v>13800</v>
      </c>
      <c r="G163">
        <v>1</v>
      </c>
      <c r="H163" t="s">
        <v>8278</v>
      </c>
      <c r="I163">
        <v>1</v>
      </c>
      <c r="J163" t="s">
        <v>13801</v>
      </c>
      <c r="K163" t="s">
        <v>13802</v>
      </c>
      <c r="L163">
        <v>270107</v>
      </c>
      <c r="M163" t="s">
        <v>13588</v>
      </c>
      <c r="N163">
        <v>270107006</v>
      </c>
      <c r="O163" t="s">
        <v>13613</v>
      </c>
      <c r="P163">
        <v>24108.048006802055</v>
      </c>
      <c r="Q163">
        <v>30022.636909193981</v>
      </c>
      <c r="R163">
        <v>27313.940972140153</v>
      </c>
    </row>
    <row r="164" spans="1:18" x14ac:dyDescent="0.25">
      <c r="A164">
        <v>4</v>
      </c>
      <c r="B164">
        <v>4102</v>
      </c>
      <c r="C164" t="s">
        <v>771</v>
      </c>
      <c r="D164" t="s">
        <v>771</v>
      </c>
      <c r="E164">
        <v>1</v>
      </c>
      <c r="F164" t="s">
        <v>13800</v>
      </c>
      <c r="G164">
        <v>1</v>
      </c>
      <c r="H164" t="s">
        <v>8278</v>
      </c>
      <c r="I164">
        <v>1</v>
      </c>
      <c r="J164" t="s">
        <v>13801</v>
      </c>
      <c r="K164" t="s">
        <v>13803</v>
      </c>
      <c r="L164">
        <v>270107</v>
      </c>
      <c r="M164" t="s">
        <v>13588</v>
      </c>
      <c r="N164">
        <v>270107006</v>
      </c>
      <c r="O164" t="s">
        <v>13613</v>
      </c>
      <c r="P164">
        <v>604.99035285653554</v>
      </c>
      <c r="Q164">
        <v>400.50612401708793</v>
      </c>
      <c r="R164">
        <v>714.51506666806483</v>
      </c>
    </row>
    <row r="165" spans="1:18" x14ac:dyDescent="0.25">
      <c r="A165">
        <v>4</v>
      </c>
      <c r="B165">
        <v>4102</v>
      </c>
      <c r="C165" t="s">
        <v>771</v>
      </c>
      <c r="D165" t="s">
        <v>771</v>
      </c>
      <c r="E165">
        <v>2</v>
      </c>
      <c r="F165" t="s">
        <v>13804</v>
      </c>
      <c r="G165">
        <v>3</v>
      </c>
      <c r="H165" t="s">
        <v>13770</v>
      </c>
      <c r="I165">
        <v>1</v>
      </c>
      <c r="J165" t="s">
        <v>13801</v>
      </c>
      <c r="K165" t="s">
        <v>13805</v>
      </c>
      <c r="L165">
        <v>270107</v>
      </c>
      <c r="M165" t="s">
        <v>13588</v>
      </c>
      <c r="N165">
        <v>270107006</v>
      </c>
      <c r="O165" t="s">
        <v>13613</v>
      </c>
      <c r="P165">
        <v>19889.466627424048</v>
      </c>
      <c r="Q165">
        <v>29592.495666720526</v>
      </c>
      <c r="R165">
        <v>24858.981940152589</v>
      </c>
    </row>
    <row r="166" spans="1:18" x14ac:dyDescent="0.25">
      <c r="A166">
        <v>4</v>
      </c>
      <c r="B166">
        <v>4102</v>
      </c>
      <c r="C166" t="s">
        <v>771</v>
      </c>
      <c r="D166" t="s">
        <v>771</v>
      </c>
      <c r="E166">
        <v>2</v>
      </c>
      <c r="F166" t="s">
        <v>13804</v>
      </c>
      <c r="G166">
        <v>3</v>
      </c>
      <c r="H166" t="s">
        <v>13770</v>
      </c>
      <c r="I166">
        <v>1</v>
      </c>
      <c r="J166" t="s">
        <v>13801</v>
      </c>
      <c r="K166" t="s">
        <v>13806</v>
      </c>
      <c r="L166">
        <v>270107</v>
      </c>
      <c r="M166" t="s">
        <v>13588</v>
      </c>
      <c r="N166">
        <v>270107006</v>
      </c>
      <c r="O166" t="s">
        <v>13613</v>
      </c>
      <c r="P166">
        <v>4823.5717322345399</v>
      </c>
      <c r="Q166">
        <v>830.64736649054953</v>
      </c>
      <c r="R166">
        <v>3169.4740986556212</v>
      </c>
    </row>
    <row r="167" spans="1:18" x14ac:dyDescent="0.25">
      <c r="A167">
        <v>4</v>
      </c>
      <c r="B167">
        <v>4102</v>
      </c>
      <c r="C167" t="s">
        <v>771</v>
      </c>
      <c r="D167" t="s">
        <v>771</v>
      </c>
      <c r="E167">
        <v>3</v>
      </c>
      <c r="F167" t="s">
        <v>13807</v>
      </c>
      <c r="G167">
        <v>1</v>
      </c>
      <c r="H167" t="s">
        <v>8278</v>
      </c>
      <c r="I167">
        <v>1</v>
      </c>
      <c r="J167" t="s">
        <v>13801</v>
      </c>
      <c r="K167" t="s">
        <v>13808</v>
      </c>
      <c r="L167">
        <v>270107</v>
      </c>
      <c r="M167" t="s">
        <v>13588</v>
      </c>
      <c r="N167">
        <v>270107006</v>
      </c>
      <c r="O167" t="s">
        <v>13613</v>
      </c>
      <c r="P167">
        <v>24564.00984802829</v>
      </c>
      <c r="Q167">
        <v>30022.636909193981</v>
      </c>
      <c r="R167">
        <v>28028.456038808214</v>
      </c>
    </row>
    <row r="168" spans="1:18" x14ac:dyDescent="0.25">
      <c r="A168">
        <v>4</v>
      </c>
      <c r="B168">
        <v>4102</v>
      </c>
      <c r="C168" t="s">
        <v>771</v>
      </c>
      <c r="D168" t="s">
        <v>771</v>
      </c>
      <c r="E168">
        <v>3</v>
      </c>
      <c r="F168" t="s">
        <v>13807</v>
      </c>
      <c r="G168">
        <v>1</v>
      </c>
      <c r="H168" t="s">
        <v>8278</v>
      </c>
      <c r="I168">
        <v>1</v>
      </c>
      <c r="J168" t="s">
        <v>13801</v>
      </c>
      <c r="K168" t="s">
        <v>13809</v>
      </c>
      <c r="L168">
        <v>270107</v>
      </c>
      <c r="M168" t="s">
        <v>13588</v>
      </c>
      <c r="N168">
        <v>270107006</v>
      </c>
      <c r="O168" t="s">
        <v>13613</v>
      </c>
      <c r="P168">
        <v>149.02851163029717</v>
      </c>
      <c r="Q168">
        <v>400.50612401708793</v>
      </c>
      <c r="R168">
        <v>0</v>
      </c>
    </row>
    <row r="169" spans="1:18" x14ac:dyDescent="0.25">
      <c r="A169">
        <v>4</v>
      </c>
      <c r="B169">
        <v>4102</v>
      </c>
      <c r="C169" t="s">
        <v>771</v>
      </c>
      <c r="D169" t="s">
        <v>771</v>
      </c>
      <c r="E169">
        <v>4</v>
      </c>
      <c r="F169" t="s">
        <v>13810</v>
      </c>
      <c r="G169">
        <v>1</v>
      </c>
      <c r="H169" t="s">
        <v>8278</v>
      </c>
      <c r="I169">
        <v>1</v>
      </c>
      <c r="J169" t="s">
        <v>13801</v>
      </c>
      <c r="K169" t="s">
        <v>13811</v>
      </c>
      <c r="L169">
        <v>270107</v>
      </c>
      <c r="M169" t="s">
        <v>13588</v>
      </c>
      <c r="N169">
        <v>270107006</v>
      </c>
      <c r="O169" t="s">
        <v>13613</v>
      </c>
      <c r="P169">
        <v>24108.048006802055</v>
      </c>
      <c r="Q169">
        <v>30022.636909193981</v>
      </c>
      <c r="R169">
        <v>27313.940972140153</v>
      </c>
    </row>
    <row r="170" spans="1:18" x14ac:dyDescent="0.25">
      <c r="A170">
        <v>4</v>
      </c>
      <c r="B170">
        <v>4102</v>
      </c>
      <c r="C170" t="s">
        <v>771</v>
      </c>
      <c r="D170" t="s">
        <v>771</v>
      </c>
      <c r="E170">
        <v>4</v>
      </c>
      <c r="F170" t="s">
        <v>13810</v>
      </c>
      <c r="G170">
        <v>1</v>
      </c>
      <c r="H170" t="s">
        <v>8278</v>
      </c>
      <c r="I170">
        <v>1</v>
      </c>
      <c r="J170" t="s">
        <v>13801</v>
      </c>
      <c r="K170" t="s">
        <v>13812</v>
      </c>
      <c r="L170">
        <v>270107</v>
      </c>
      <c r="M170" t="s">
        <v>13588</v>
      </c>
      <c r="N170">
        <v>270107006</v>
      </c>
      <c r="O170" t="s">
        <v>13613</v>
      </c>
      <c r="P170">
        <v>604.99035285653554</v>
      </c>
      <c r="Q170">
        <v>400.50612401708793</v>
      </c>
      <c r="R170">
        <v>714.51506666806483</v>
      </c>
    </row>
    <row r="171" spans="1:18" x14ac:dyDescent="0.25">
      <c r="A171">
        <v>4</v>
      </c>
      <c r="B171">
        <v>4102</v>
      </c>
      <c r="C171" t="s">
        <v>771</v>
      </c>
      <c r="D171" t="s">
        <v>771</v>
      </c>
      <c r="E171">
        <v>7</v>
      </c>
      <c r="F171" t="s">
        <v>13813</v>
      </c>
      <c r="G171">
        <v>2</v>
      </c>
      <c r="H171" t="s">
        <v>13771</v>
      </c>
      <c r="I171">
        <v>3</v>
      </c>
      <c r="J171" t="s">
        <v>13814</v>
      </c>
      <c r="K171" t="s">
        <v>13771</v>
      </c>
      <c r="L171">
        <v>270107</v>
      </c>
      <c r="M171" t="s">
        <v>13588</v>
      </c>
      <c r="N171">
        <v>270107005</v>
      </c>
      <c r="O171" t="s">
        <v>13608</v>
      </c>
      <c r="P171">
        <v>3850.448253469935</v>
      </c>
      <c r="Q171">
        <v>11185.392064487309</v>
      </c>
      <c r="R171">
        <v>0</v>
      </c>
    </row>
    <row r="172" spans="1:18" x14ac:dyDescent="0.25">
      <c r="A172">
        <v>4</v>
      </c>
      <c r="B172">
        <v>4102</v>
      </c>
      <c r="C172" t="s">
        <v>771</v>
      </c>
      <c r="D172" t="s">
        <v>771</v>
      </c>
      <c r="E172">
        <v>7</v>
      </c>
      <c r="F172" t="s">
        <v>13813</v>
      </c>
      <c r="G172">
        <v>3</v>
      </c>
      <c r="H172" t="s">
        <v>13770</v>
      </c>
      <c r="I172">
        <v>3</v>
      </c>
      <c r="J172" t="s">
        <v>13814</v>
      </c>
      <c r="K172" t="s">
        <v>13815</v>
      </c>
      <c r="L172">
        <v>270107</v>
      </c>
      <c r="M172" t="s">
        <v>13588</v>
      </c>
      <c r="N172">
        <v>270107005</v>
      </c>
      <c r="O172" t="s">
        <v>13608</v>
      </c>
      <c r="P172">
        <v>19894.138367600546</v>
      </c>
      <c r="Q172">
        <v>18795.488221316675</v>
      </c>
      <c r="R172">
        <v>24568.340259078599</v>
      </c>
    </row>
    <row r="173" spans="1:18" x14ac:dyDescent="0.25">
      <c r="A173">
        <v>4</v>
      </c>
      <c r="B173">
        <v>4102</v>
      </c>
      <c r="C173" t="s">
        <v>771</v>
      </c>
      <c r="D173" t="s">
        <v>771</v>
      </c>
      <c r="E173">
        <v>7</v>
      </c>
      <c r="F173" t="s">
        <v>13813</v>
      </c>
      <c r="G173">
        <v>3</v>
      </c>
      <c r="H173" t="s">
        <v>13770</v>
      </c>
      <c r="I173">
        <v>3</v>
      </c>
      <c r="J173" t="s">
        <v>13814</v>
      </c>
      <c r="K173" t="s">
        <v>13816</v>
      </c>
      <c r="L173">
        <v>270107</v>
      </c>
      <c r="M173" t="s">
        <v>13588</v>
      </c>
      <c r="N173">
        <v>270107005</v>
      </c>
      <c r="O173" t="s">
        <v>13608</v>
      </c>
      <c r="P173">
        <v>968.45173858810665</v>
      </c>
      <c r="Q173">
        <v>442.26274740708863</v>
      </c>
      <c r="R173">
        <v>3460.1157797296146</v>
      </c>
    </row>
    <row r="174" spans="1:18" x14ac:dyDescent="0.25">
      <c r="A174">
        <v>4</v>
      </c>
      <c r="B174">
        <v>4103</v>
      </c>
      <c r="C174" t="s">
        <v>771</v>
      </c>
      <c r="D174" t="s">
        <v>1140</v>
      </c>
      <c r="E174">
        <v>1</v>
      </c>
      <c r="F174" t="s">
        <v>13800</v>
      </c>
      <c r="G174">
        <v>1</v>
      </c>
      <c r="H174" t="s">
        <v>8278</v>
      </c>
      <c r="I174">
        <v>1</v>
      </c>
      <c r="J174" t="s">
        <v>13801</v>
      </c>
      <c r="K174" t="s">
        <v>13802</v>
      </c>
      <c r="L174">
        <v>270107</v>
      </c>
      <c r="M174" t="s">
        <v>13588</v>
      </c>
      <c r="N174">
        <v>270107006</v>
      </c>
      <c r="O174" t="s">
        <v>13613</v>
      </c>
      <c r="P174">
        <v>0</v>
      </c>
      <c r="Q174">
        <v>36449.743403747765</v>
      </c>
      <c r="R174">
        <v>39516.349612586768</v>
      </c>
    </row>
    <row r="175" spans="1:18" x14ac:dyDescent="0.25">
      <c r="A175">
        <v>4</v>
      </c>
      <c r="B175">
        <v>4103</v>
      </c>
      <c r="C175" t="s">
        <v>771</v>
      </c>
      <c r="D175" t="s">
        <v>1140</v>
      </c>
      <c r="E175">
        <v>1</v>
      </c>
      <c r="F175" t="s">
        <v>13800</v>
      </c>
      <c r="G175">
        <v>1</v>
      </c>
      <c r="H175" t="s">
        <v>8278</v>
      </c>
      <c r="I175">
        <v>1</v>
      </c>
      <c r="J175" t="s">
        <v>13801</v>
      </c>
      <c r="K175" t="s">
        <v>13803</v>
      </c>
      <c r="L175">
        <v>270107</v>
      </c>
      <c r="M175" t="s">
        <v>13588</v>
      </c>
      <c r="N175">
        <v>270107006</v>
      </c>
      <c r="O175" t="s">
        <v>13613</v>
      </c>
      <c r="P175">
        <v>0</v>
      </c>
      <c r="Q175">
        <v>0</v>
      </c>
      <c r="R175">
        <v>4076.5555649789389</v>
      </c>
    </row>
    <row r="176" spans="1:18" x14ac:dyDescent="0.25">
      <c r="A176">
        <v>4</v>
      </c>
      <c r="B176">
        <v>4103</v>
      </c>
      <c r="C176" t="s">
        <v>771</v>
      </c>
      <c r="D176" t="s">
        <v>1140</v>
      </c>
      <c r="E176">
        <v>2</v>
      </c>
      <c r="F176" t="s">
        <v>13804</v>
      </c>
      <c r="G176">
        <v>3</v>
      </c>
      <c r="H176" t="s">
        <v>13770</v>
      </c>
      <c r="I176">
        <v>1</v>
      </c>
      <c r="J176" t="s">
        <v>13801</v>
      </c>
      <c r="K176" t="s">
        <v>13805</v>
      </c>
      <c r="L176">
        <v>270107</v>
      </c>
      <c r="M176" t="s">
        <v>13588</v>
      </c>
      <c r="N176">
        <v>270107006</v>
      </c>
      <c r="O176" t="s">
        <v>13613</v>
      </c>
      <c r="P176">
        <v>0</v>
      </c>
      <c r="Q176">
        <v>36449.743403747765</v>
      </c>
      <c r="R176">
        <v>34053.181415129715</v>
      </c>
    </row>
    <row r="177" spans="1:18" x14ac:dyDescent="0.25">
      <c r="A177">
        <v>4</v>
      </c>
      <c r="B177">
        <v>4103</v>
      </c>
      <c r="C177" t="s">
        <v>771</v>
      </c>
      <c r="D177" t="s">
        <v>1140</v>
      </c>
      <c r="E177">
        <v>2</v>
      </c>
      <c r="F177" t="s">
        <v>13804</v>
      </c>
      <c r="G177">
        <v>3</v>
      </c>
      <c r="H177" t="s">
        <v>13770</v>
      </c>
      <c r="I177">
        <v>1</v>
      </c>
      <c r="J177" t="s">
        <v>13801</v>
      </c>
      <c r="K177" t="s">
        <v>13806</v>
      </c>
      <c r="L177">
        <v>270107</v>
      </c>
      <c r="M177" t="s">
        <v>13588</v>
      </c>
      <c r="N177">
        <v>270107006</v>
      </c>
      <c r="O177" t="s">
        <v>13613</v>
      </c>
      <c r="P177">
        <v>0</v>
      </c>
      <c r="Q177">
        <v>0</v>
      </c>
      <c r="R177">
        <v>9539.7237624360005</v>
      </c>
    </row>
    <row r="178" spans="1:18" x14ac:dyDescent="0.25">
      <c r="A178">
        <v>4</v>
      </c>
      <c r="B178">
        <v>4103</v>
      </c>
      <c r="C178" t="s">
        <v>771</v>
      </c>
      <c r="D178" t="s">
        <v>1140</v>
      </c>
      <c r="E178">
        <v>3</v>
      </c>
      <c r="F178" t="s">
        <v>13807</v>
      </c>
      <c r="G178">
        <v>1</v>
      </c>
      <c r="H178" t="s">
        <v>8278</v>
      </c>
      <c r="I178">
        <v>1</v>
      </c>
      <c r="J178" t="s">
        <v>13801</v>
      </c>
      <c r="K178" t="s">
        <v>13808</v>
      </c>
      <c r="L178">
        <v>270107</v>
      </c>
      <c r="M178" t="s">
        <v>13588</v>
      </c>
      <c r="N178">
        <v>270107006</v>
      </c>
      <c r="O178" t="s">
        <v>13613</v>
      </c>
      <c r="P178">
        <v>0</v>
      </c>
      <c r="Q178">
        <v>36449.743403747765</v>
      </c>
      <c r="R178">
        <v>43592.905177565714</v>
      </c>
    </row>
    <row r="179" spans="1:18" x14ac:dyDescent="0.25">
      <c r="A179">
        <v>4</v>
      </c>
      <c r="B179">
        <v>4103</v>
      </c>
      <c r="C179" t="s">
        <v>771</v>
      </c>
      <c r="D179" t="s">
        <v>1140</v>
      </c>
      <c r="E179">
        <v>4</v>
      </c>
      <c r="F179" t="s">
        <v>13810</v>
      </c>
      <c r="G179">
        <v>1</v>
      </c>
      <c r="H179" t="s">
        <v>8278</v>
      </c>
      <c r="I179">
        <v>1</v>
      </c>
      <c r="J179" t="s">
        <v>13801</v>
      </c>
      <c r="K179" t="s">
        <v>13811</v>
      </c>
      <c r="L179">
        <v>270107</v>
      </c>
      <c r="M179" t="s">
        <v>13588</v>
      </c>
      <c r="N179">
        <v>270107006</v>
      </c>
      <c r="O179" t="s">
        <v>13613</v>
      </c>
      <c r="P179">
        <v>0</v>
      </c>
      <c r="Q179">
        <v>36449.743403747765</v>
      </c>
      <c r="R179">
        <v>39516.349612586768</v>
      </c>
    </row>
    <row r="180" spans="1:18" x14ac:dyDescent="0.25">
      <c r="A180">
        <v>4</v>
      </c>
      <c r="B180">
        <v>4103</v>
      </c>
      <c r="C180" t="s">
        <v>771</v>
      </c>
      <c r="D180" t="s">
        <v>1140</v>
      </c>
      <c r="E180">
        <v>4</v>
      </c>
      <c r="F180" t="s">
        <v>13810</v>
      </c>
      <c r="G180">
        <v>1</v>
      </c>
      <c r="H180" t="s">
        <v>8278</v>
      </c>
      <c r="I180">
        <v>1</v>
      </c>
      <c r="J180" t="s">
        <v>13801</v>
      </c>
      <c r="K180" t="s">
        <v>13812</v>
      </c>
      <c r="L180">
        <v>270107</v>
      </c>
      <c r="M180" t="s">
        <v>13588</v>
      </c>
      <c r="N180">
        <v>270107006</v>
      </c>
      <c r="O180" t="s">
        <v>13613</v>
      </c>
      <c r="P180">
        <v>0</v>
      </c>
      <c r="Q180">
        <v>0</v>
      </c>
      <c r="R180">
        <v>4076.5555649789389</v>
      </c>
    </row>
    <row r="181" spans="1:18" x14ac:dyDescent="0.25">
      <c r="A181">
        <v>4</v>
      </c>
      <c r="B181">
        <v>4103</v>
      </c>
      <c r="C181" t="s">
        <v>771</v>
      </c>
      <c r="D181" t="s">
        <v>1140</v>
      </c>
      <c r="E181">
        <v>7</v>
      </c>
      <c r="F181" t="s">
        <v>13813</v>
      </c>
      <c r="G181">
        <v>2</v>
      </c>
      <c r="H181" t="s">
        <v>13771</v>
      </c>
      <c r="I181">
        <v>3</v>
      </c>
      <c r="J181" t="s">
        <v>13814</v>
      </c>
      <c r="K181" t="s">
        <v>13771</v>
      </c>
      <c r="L181">
        <v>270107</v>
      </c>
      <c r="M181" t="s">
        <v>13588</v>
      </c>
      <c r="N181">
        <v>270107005</v>
      </c>
      <c r="O181" t="s">
        <v>13608</v>
      </c>
      <c r="P181">
        <v>0</v>
      </c>
      <c r="Q181">
        <v>22580.474186236566</v>
      </c>
      <c r="R181">
        <v>0</v>
      </c>
    </row>
    <row r="182" spans="1:18" x14ac:dyDescent="0.25">
      <c r="A182">
        <v>4</v>
      </c>
      <c r="B182">
        <v>4103</v>
      </c>
      <c r="C182" t="s">
        <v>771</v>
      </c>
      <c r="D182" t="s">
        <v>1140</v>
      </c>
      <c r="E182">
        <v>7</v>
      </c>
      <c r="F182" t="s">
        <v>13813</v>
      </c>
      <c r="G182">
        <v>3</v>
      </c>
      <c r="H182" t="s">
        <v>13770</v>
      </c>
      <c r="I182">
        <v>3</v>
      </c>
      <c r="J182" t="s">
        <v>13814</v>
      </c>
      <c r="K182" t="s">
        <v>13815</v>
      </c>
      <c r="L182">
        <v>270107</v>
      </c>
      <c r="M182" t="s">
        <v>13588</v>
      </c>
      <c r="N182">
        <v>270107005</v>
      </c>
      <c r="O182" t="s">
        <v>13608</v>
      </c>
      <c r="P182">
        <v>0</v>
      </c>
      <c r="Q182">
        <v>13869.269217511202</v>
      </c>
      <c r="R182">
        <v>43592.905177565714</v>
      </c>
    </row>
    <row r="183" spans="1:18" x14ac:dyDescent="0.25">
      <c r="A183">
        <v>4</v>
      </c>
      <c r="B183">
        <v>4106</v>
      </c>
      <c r="C183" t="s">
        <v>771</v>
      </c>
      <c r="D183" t="s">
        <v>1149</v>
      </c>
      <c r="E183">
        <v>1</v>
      </c>
      <c r="F183" t="s">
        <v>13800</v>
      </c>
      <c r="G183">
        <v>1</v>
      </c>
      <c r="H183" t="s">
        <v>8278</v>
      </c>
      <c r="I183">
        <v>1</v>
      </c>
      <c r="J183" t="s">
        <v>13801</v>
      </c>
      <c r="K183" t="s">
        <v>13802</v>
      </c>
      <c r="L183">
        <v>270107</v>
      </c>
      <c r="M183" t="s">
        <v>13588</v>
      </c>
      <c r="N183">
        <v>270107006</v>
      </c>
      <c r="O183" t="s">
        <v>13613</v>
      </c>
      <c r="P183">
        <v>0</v>
      </c>
      <c r="Q183">
        <v>7210.7627600648775</v>
      </c>
      <c r="R183">
        <v>52640.980546341576</v>
      </c>
    </row>
    <row r="184" spans="1:18" x14ac:dyDescent="0.25">
      <c r="A184">
        <v>4</v>
      </c>
      <c r="B184">
        <v>4106</v>
      </c>
      <c r="C184" t="s">
        <v>771</v>
      </c>
      <c r="D184" t="s">
        <v>1149</v>
      </c>
      <c r="E184">
        <v>2</v>
      </c>
      <c r="F184" t="s">
        <v>13804</v>
      </c>
      <c r="G184">
        <v>3</v>
      </c>
      <c r="H184" t="s">
        <v>13770</v>
      </c>
      <c r="I184">
        <v>1</v>
      </c>
      <c r="J184" t="s">
        <v>13801</v>
      </c>
      <c r="K184" t="s">
        <v>13805</v>
      </c>
      <c r="L184">
        <v>270107</v>
      </c>
      <c r="M184" t="s">
        <v>13588</v>
      </c>
      <c r="N184">
        <v>270107006</v>
      </c>
      <c r="O184" t="s">
        <v>13613</v>
      </c>
      <c r="P184">
        <v>0</v>
      </c>
      <c r="Q184">
        <v>7210.7627600648775</v>
      </c>
      <c r="R184">
        <v>41167.401046848834</v>
      </c>
    </row>
    <row r="185" spans="1:18" x14ac:dyDescent="0.25">
      <c r="A185">
        <v>4</v>
      </c>
      <c r="B185">
        <v>4106</v>
      </c>
      <c r="C185" t="s">
        <v>771</v>
      </c>
      <c r="D185" t="s">
        <v>1149</v>
      </c>
      <c r="E185">
        <v>2</v>
      </c>
      <c r="F185" t="s">
        <v>13804</v>
      </c>
      <c r="G185">
        <v>3</v>
      </c>
      <c r="H185" t="s">
        <v>13770</v>
      </c>
      <c r="I185">
        <v>1</v>
      </c>
      <c r="J185" t="s">
        <v>13801</v>
      </c>
      <c r="K185" t="s">
        <v>13806</v>
      </c>
      <c r="L185">
        <v>270107</v>
      </c>
      <c r="M185" t="s">
        <v>13588</v>
      </c>
      <c r="N185">
        <v>270107006</v>
      </c>
      <c r="O185" t="s">
        <v>13613</v>
      </c>
      <c r="P185">
        <v>0</v>
      </c>
      <c r="Q185">
        <v>0</v>
      </c>
      <c r="R185">
        <v>11473.579499492746</v>
      </c>
    </row>
    <row r="186" spans="1:18" x14ac:dyDescent="0.25">
      <c r="A186">
        <v>4</v>
      </c>
      <c r="B186">
        <v>4106</v>
      </c>
      <c r="C186" t="s">
        <v>771</v>
      </c>
      <c r="D186" t="s">
        <v>1149</v>
      </c>
      <c r="E186">
        <v>3</v>
      </c>
      <c r="F186" t="s">
        <v>13807</v>
      </c>
      <c r="G186">
        <v>1</v>
      </c>
      <c r="H186" t="s">
        <v>8278</v>
      </c>
      <c r="I186">
        <v>1</v>
      </c>
      <c r="J186" t="s">
        <v>13801</v>
      </c>
      <c r="K186" t="s">
        <v>13808</v>
      </c>
      <c r="L186">
        <v>270107</v>
      </c>
      <c r="M186" t="s">
        <v>13588</v>
      </c>
      <c r="N186">
        <v>270107006</v>
      </c>
      <c r="O186" t="s">
        <v>13613</v>
      </c>
      <c r="P186">
        <v>0</v>
      </c>
      <c r="Q186">
        <v>7210.7627600648775</v>
      </c>
      <c r="R186">
        <v>52640.980546341576</v>
      </c>
    </row>
    <row r="187" spans="1:18" x14ac:dyDescent="0.25">
      <c r="A187">
        <v>4</v>
      </c>
      <c r="B187">
        <v>4106</v>
      </c>
      <c r="C187" t="s">
        <v>771</v>
      </c>
      <c r="D187" t="s">
        <v>1149</v>
      </c>
      <c r="E187">
        <v>4</v>
      </c>
      <c r="F187" t="s">
        <v>13810</v>
      </c>
      <c r="G187">
        <v>1</v>
      </c>
      <c r="H187" t="s">
        <v>8278</v>
      </c>
      <c r="I187">
        <v>1</v>
      </c>
      <c r="J187" t="s">
        <v>13801</v>
      </c>
      <c r="K187" t="s">
        <v>13811</v>
      </c>
      <c r="L187">
        <v>270107</v>
      </c>
      <c r="M187" t="s">
        <v>13588</v>
      </c>
      <c r="N187">
        <v>270107006</v>
      </c>
      <c r="O187" t="s">
        <v>13613</v>
      </c>
      <c r="P187">
        <v>0</v>
      </c>
      <c r="Q187">
        <v>7210.7627600648775</v>
      </c>
      <c r="R187">
        <v>52640.980546341576</v>
      </c>
    </row>
    <row r="188" spans="1:18" x14ac:dyDescent="0.25">
      <c r="A188">
        <v>4</v>
      </c>
      <c r="B188">
        <v>4106</v>
      </c>
      <c r="C188" t="s">
        <v>771</v>
      </c>
      <c r="D188" t="s">
        <v>1149</v>
      </c>
      <c r="E188">
        <v>7</v>
      </c>
      <c r="F188" t="s">
        <v>13813</v>
      </c>
      <c r="G188">
        <v>2</v>
      </c>
      <c r="H188" t="s">
        <v>13771</v>
      </c>
      <c r="I188">
        <v>3</v>
      </c>
      <c r="J188" t="s">
        <v>13814</v>
      </c>
      <c r="K188" t="s">
        <v>13771</v>
      </c>
      <c r="L188">
        <v>270107</v>
      </c>
      <c r="M188" t="s">
        <v>13588</v>
      </c>
      <c r="N188">
        <v>270107005</v>
      </c>
      <c r="O188" t="s">
        <v>13608</v>
      </c>
      <c r="P188">
        <v>0</v>
      </c>
      <c r="Q188">
        <v>5293.0231616745623</v>
      </c>
      <c r="R188">
        <v>0</v>
      </c>
    </row>
    <row r="189" spans="1:18" x14ac:dyDescent="0.25">
      <c r="A189">
        <v>4</v>
      </c>
      <c r="B189">
        <v>4106</v>
      </c>
      <c r="C189" t="s">
        <v>771</v>
      </c>
      <c r="D189" t="s">
        <v>1149</v>
      </c>
      <c r="E189">
        <v>7</v>
      </c>
      <c r="F189" t="s">
        <v>13813</v>
      </c>
      <c r="G189">
        <v>3</v>
      </c>
      <c r="H189" t="s">
        <v>13770</v>
      </c>
      <c r="I189">
        <v>3</v>
      </c>
      <c r="J189" t="s">
        <v>13814</v>
      </c>
      <c r="K189" t="s">
        <v>13815</v>
      </c>
      <c r="L189">
        <v>270107</v>
      </c>
      <c r="M189" t="s">
        <v>13588</v>
      </c>
      <c r="N189">
        <v>270107005</v>
      </c>
      <c r="O189" t="s">
        <v>13608</v>
      </c>
      <c r="P189">
        <v>0</v>
      </c>
      <c r="Q189">
        <v>1917.7395983903159</v>
      </c>
      <c r="R189">
        <v>41284.989182924284</v>
      </c>
    </row>
    <row r="190" spans="1:18" x14ac:dyDescent="0.25">
      <c r="A190">
        <v>4</v>
      </c>
      <c r="B190">
        <v>4106</v>
      </c>
      <c r="C190" t="s">
        <v>771</v>
      </c>
      <c r="D190" t="s">
        <v>1149</v>
      </c>
      <c r="E190">
        <v>7</v>
      </c>
      <c r="F190" t="s">
        <v>13813</v>
      </c>
      <c r="G190">
        <v>3</v>
      </c>
      <c r="H190" t="s">
        <v>13770</v>
      </c>
      <c r="I190">
        <v>3</v>
      </c>
      <c r="J190" t="s">
        <v>13814</v>
      </c>
      <c r="K190" t="s">
        <v>13816</v>
      </c>
      <c r="L190">
        <v>270107</v>
      </c>
      <c r="M190" t="s">
        <v>13588</v>
      </c>
      <c r="N190">
        <v>270107005</v>
      </c>
      <c r="O190" t="s">
        <v>13608</v>
      </c>
      <c r="P190">
        <v>0</v>
      </c>
      <c r="Q190">
        <v>0</v>
      </c>
      <c r="R190">
        <v>11355.991363417292</v>
      </c>
    </row>
    <row r="191" spans="1:18" x14ac:dyDescent="0.25">
      <c r="A191">
        <v>4</v>
      </c>
      <c r="B191">
        <v>4201</v>
      </c>
      <c r="C191" t="s">
        <v>771</v>
      </c>
      <c r="D191" t="s">
        <v>1152</v>
      </c>
      <c r="E191">
        <v>1</v>
      </c>
      <c r="F191" t="s">
        <v>13800</v>
      </c>
      <c r="G191">
        <v>1</v>
      </c>
      <c r="H191" t="s">
        <v>8278</v>
      </c>
      <c r="I191">
        <v>1</v>
      </c>
      <c r="J191" t="s">
        <v>13801</v>
      </c>
      <c r="K191" t="s">
        <v>13802</v>
      </c>
      <c r="L191">
        <v>270107</v>
      </c>
      <c r="M191" t="s">
        <v>13588</v>
      </c>
      <c r="N191">
        <v>270107006</v>
      </c>
      <c r="O191" t="s">
        <v>13613</v>
      </c>
      <c r="P191">
        <v>0</v>
      </c>
      <c r="Q191">
        <v>32386.765550752232</v>
      </c>
      <c r="R191">
        <v>0</v>
      </c>
    </row>
    <row r="192" spans="1:18" x14ac:dyDescent="0.25">
      <c r="A192">
        <v>4</v>
      </c>
      <c r="B192">
        <v>4201</v>
      </c>
      <c r="C192" t="s">
        <v>771</v>
      </c>
      <c r="D192" t="s">
        <v>1152</v>
      </c>
      <c r="E192">
        <v>1</v>
      </c>
      <c r="F192" t="s">
        <v>13800</v>
      </c>
      <c r="G192">
        <v>1</v>
      </c>
      <c r="H192" t="s">
        <v>8278</v>
      </c>
      <c r="I192">
        <v>1</v>
      </c>
      <c r="J192" t="s">
        <v>13801</v>
      </c>
      <c r="K192" t="s">
        <v>13803</v>
      </c>
      <c r="L192">
        <v>270107</v>
      </c>
      <c r="M192" t="s">
        <v>13588</v>
      </c>
      <c r="N192">
        <v>270107006</v>
      </c>
      <c r="O192" t="s">
        <v>13613</v>
      </c>
      <c r="P192">
        <v>0</v>
      </c>
      <c r="Q192">
        <v>1488.1454816285998</v>
      </c>
      <c r="R192">
        <v>0</v>
      </c>
    </row>
    <row r="193" spans="1:18" x14ac:dyDescent="0.25">
      <c r="A193">
        <v>4</v>
      </c>
      <c r="B193">
        <v>4201</v>
      </c>
      <c r="C193" t="s">
        <v>771</v>
      </c>
      <c r="D193" t="s">
        <v>1152</v>
      </c>
      <c r="E193">
        <v>2</v>
      </c>
      <c r="F193" t="s">
        <v>13804</v>
      </c>
      <c r="G193">
        <v>3</v>
      </c>
      <c r="H193" t="s">
        <v>13770</v>
      </c>
      <c r="I193">
        <v>1</v>
      </c>
      <c r="J193" t="s">
        <v>13801</v>
      </c>
      <c r="K193" t="s">
        <v>13805</v>
      </c>
      <c r="L193">
        <v>270107</v>
      </c>
      <c r="M193" t="s">
        <v>13588</v>
      </c>
      <c r="N193">
        <v>270107006</v>
      </c>
      <c r="O193" t="s">
        <v>13613</v>
      </c>
      <c r="P193">
        <v>0</v>
      </c>
      <c r="Q193">
        <v>32386.765550752232</v>
      </c>
      <c r="R193">
        <v>0</v>
      </c>
    </row>
    <row r="194" spans="1:18" x14ac:dyDescent="0.25">
      <c r="A194">
        <v>4</v>
      </c>
      <c r="B194">
        <v>4201</v>
      </c>
      <c r="C194" t="s">
        <v>771</v>
      </c>
      <c r="D194" t="s">
        <v>1152</v>
      </c>
      <c r="E194">
        <v>2</v>
      </c>
      <c r="F194" t="s">
        <v>13804</v>
      </c>
      <c r="G194">
        <v>3</v>
      </c>
      <c r="H194" t="s">
        <v>13770</v>
      </c>
      <c r="I194">
        <v>1</v>
      </c>
      <c r="J194" t="s">
        <v>13801</v>
      </c>
      <c r="K194" t="s">
        <v>13806</v>
      </c>
      <c r="L194">
        <v>270107</v>
      </c>
      <c r="M194" t="s">
        <v>13588</v>
      </c>
      <c r="N194">
        <v>270107006</v>
      </c>
      <c r="O194" t="s">
        <v>13613</v>
      </c>
      <c r="P194">
        <v>0</v>
      </c>
      <c r="Q194">
        <v>1488.1454816285998</v>
      </c>
      <c r="R194">
        <v>0</v>
      </c>
    </row>
    <row r="195" spans="1:18" x14ac:dyDescent="0.25">
      <c r="A195">
        <v>4</v>
      </c>
      <c r="B195">
        <v>4201</v>
      </c>
      <c r="C195" t="s">
        <v>771</v>
      </c>
      <c r="D195" t="s">
        <v>1152</v>
      </c>
      <c r="E195">
        <v>3</v>
      </c>
      <c r="F195" t="s">
        <v>13807</v>
      </c>
      <c r="G195">
        <v>1</v>
      </c>
      <c r="H195" t="s">
        <v>8278</v>
      </c>
      <c r="I195">
        <v>1</v>
      </c>
      <c r="J195" t="s">
        <v>13801</v>
      </c>
      <c r="K195" t="s">
        <v>13808</v>
      </c>
      <c r="L195">
        <v>270107</v>
      </c>
      <c r="M195" t="s">
        <v>13588</v>
      </c>
      <c r="N195">
        <v>270107006</v>
      </c>
      <c r="O195" t="s">
        <v>13613</v>
      </c>
      <c r="P195">
        <v>0</v>
      </c>
      <c r="Q195">
        <v>33874.911032380835</v>
      </c>
      <c r="R195">
        <v>0</v>
      </c>
    </row>
    <row r="196" spans="1:18" x14ac:dyDescent="0.25">
      <c r="A196">
        <v>4</v>
      </c>
      <c r="B196">
        <v>4201</v>
      </c>
      <c r="C196" t="s">
        <v>771</v>
      </c>
      <c r="D196" t="s">
        <v>1152</v>
      </c>
      <c r="E196">
        <v>4</v>
      </c>
      <c r="F196" t="s">
        <v>13810</v>
      </c>
      <c r="G196">
        <v>1</v>
      </c>
      <c r="H196" t="s">
        <v>8278</v>
      </c>
      <c r="I196">
        <v>1</v>
      </c>
      <c r="J196" t="s">
        <v>13801</v>
      </c>
      <c r="K196" t="s">
        <v>13811</v>
      </c>
      <c r="L196">
        <v>270107</v>
      </c>
      <c r="M196" t="s">
        <v>13588</v>
      </c>
      <c r="N196">
        <v>270107006</v>
      </c>
      <c r="O196" t="s">
        <v>13613</v>
      </c>
      <c r="P196">
        <v>0</v>
      </c>
      <c r="Q196">
        <v>32386.765550752232</v>
      </c>
      <c r="R196">
        <v>0</v>
      </c>
    </row>
    <row r="197" spans="1:18" x14ac:dyDescent="0.25">
      <c r="A197">
        <v>4</v>
      </c>
      <c r="B197">
        <v>4201</v>
      </c>
      <c r="C197" t="s">
        <v>771</v>
      </c>
      <c r="D197" t="s">
        <v>1152</v>
      </c>
      <c r="E197">
        <v>4</v>
      </c>
      <c r="F197" t="s">
        <v>13810</v>
      </c>
      <c r="G197">
        <v>1</v>
      </c>
      <c r="H197" t="s">
        <v>8278</v>
      </c>
      <c r="I197">
        <v>1</v>
      </c>
      <c r="J197" t="s">
        <v>13801</v>
      </c>
      <c r="K197" t="s">
        <v>13812</v>
      </c>
      <c r="L197">
        <v>270107</v>
      </c>
      <c r="M197" t="s">
        <v>13588</v>
      </c>
      <c r="N197">
        <v>270107006</v>
      </c>
      <c r="O197" t="s">
        <v>13613</v>
      </c>
      <c r="P197">
        <v>0</v>
      </c>
      <c r="Q197">
        <v>1488.1454816285998</v>
      </c>
      <c r="R197">
        <v>0</v>
      </c>
    </row>
    <row r="198" spans="1:18" x14ac:dyDescent="0.25">
      <c r="A198">
        <v>4</v>
      </c>
      <c r="B198">
        <v>4201</v>
      </c>
      <c r="C198" t="s">
        <v>771</v>
      </c>
      <c r="D198" t="s">
        <v>1152</v>
      </c>
      <c r="E198">
        <v>7</v>
      </c>
      <c r="F198" t="s">
        <v>13813</v>
      </c>
      <c r="G198">
        <v>2</v>
      </c>
      <c r="H198" t="s">
        <v>13771</v>
      </c>
      <c r="I198">
        <v>3</v>
      </c>
      <c r="J198" t="s">
        <v>13814</v>
      </c>
      <c r="K198" t="s">
        <v>13771</v>
      </c>
      <c r="L198">
        <v>270107</v>
      </c>
      <c r="M198" t="s">
        <v>13588</v>
      </c>
      <c r="N198">
        <v>270107005</v>
      </c>
      <c r="O198" t="s">
        <v>13608</v>
      </c>
      <c r="P198">
        <v>0</v>
      </c>
      <c r="Q198">
        <v>15614.175688360931</v>
      </c>
      <c r="R198">
        <v>0</v>
      </c>
    </row>
    <row r="199" spans="1:18" x14ac:dyDescent="0.25">
      <c r="A199">
        <v>4</v>
      </c>
      <c r="B199">
        <v>4201</v>
      </c>
      <c r="C199" t="s">
        <v>771</v>
      </c>
      <c r="D199" t="s">
        <v>1152</v>
      </c>
      <c r="E199">
        <v>7</v>
      </c>
      <c r="F199" t="s">
        <v>13813</v>
      </c>
      <c r="G199">
        <v>3</v>
      </c>
      <c r="H199" t="s">
        <v>13770</v>
      </c>
      <c r="I199">
        <v>3</v>
      </c>
      <c r="J199" t="s">
        <v>13814</v>
      </c>
      <c r="K199" t="s">
        <v>13815</v>
      </c>
      <c r="L199">
        <v>270107</v>
      </c>
      <c r="M199" t="s">
        <v>13588</v>
      </c>
      <c r="N199">
        <v>270107005</v>
      </c>
      <c r="O199" t="s">
        <v>13608</v>
      </c>
      <c r="P199">
        <v>0</v>
      </c>
      <c r="Q199">
        <v>18260.735344019908</v>
      </c>
      <c r="R199">
        <v>0</v>
      </c>
    </row>
    <row r="200" spans="1:18" x14ac:dyDescent="0.25">
      <c r="A200">
        <v>4</v>
      </c>
      <c r="B200">
        <v>4202</v>
      </c>
      <c r="C200" t="s">
        <v>771</v>
      </c>
      <c r="D200" t="s">
        <v>1155</v>
      </c>
      <c r="E200">
        <v>1</v>
      </c>
      <c r="F200" t="s">
        <v>13800</v>
      </c>
      <c r="G200">
        <v>1</v>
      </c>
      <c r="H200" t="s">
        <v>8278</v>
      </c>
      <c r="I200">
        <v>1</v>
      </c>
      <c r="J200" t="s">
        <v>13801</v>
      </c>
      <c r="K200" t="s">
        <v>13802</v>
      </c>
      <c r="L200">
        <v>270107</v>
      </c>
      <c r="M200" t="s">
        <v>13588</v>
      </c>
      <c r="N200">
        <v>270107006</v>
      </c>
      <c r="O200" t="s">
        <v>13613</v>
      </c>
      <c r="P200">
        <v>0</v>
      </c>
      <c r="Q200">
        <v>18996.028616956621</v>
      </c>
      <c r="R200">
        <v>0</v>
      </c>
    </row>
    <row r="201" spans="1:18" x14ac:dyDescent="0.25">
      <c r="A201">
        <v>4</v>
      </c>
      <c r="B201">
        <v>4202</v>
      </c>
      <c r="C201" t="s">
        <v>771</v>
      </c>
      <c r="D201" t="s">
        <v>1155</v>
      </c>
      <c r="E201">
        <v>2</v>
      </c>
      <c r="F201" t="s">
        <v>13804</v>
      </c>
      <c r="G201">
        <v>3</v>
      </c>
      <c r="H201" t="s">
        <v>13770</v>
      </c>
      <c r="I201">
        <v>1</v>
      </c>
      <c r="J201" t="s">
        <v>13801</v>
      </c>
      <c r="K201" t="s">
        <v>13805</v>
      </c>
      <c r="L201">
        <v>270107</v>
      </c>
      <c r="M201" t="s">
        <v>13588</v>
      </c>
      <c r="N201">
        <v>270107006</v>
      </c>
      <c r="O201" t="s">
        <v>13613</v>
      </c>
      <c r="P201">
        <v>0</v>
      </c>
      <c r="Q201">
        <v>18996.028616956621</v>
      </c>
      <c r="R201">
        <v>0</v>
      </c>
    </row>
    <row r="202" spans="1:18" x14ac:dyDescent="0.25">
      <c r="A202">
        <v>4</v>
      </c>
      <c r="B202">
        <v>4202</v>
      </c>
      <c r="C202" t="s">
        <v>771</v>
      </c>
      <c r="D202" t="s">
        <v>1155</v>
      </c>
      <c r="E202">
        <v>3</v>
      </c>
      <c r="F202" t="s">
        <v>13807</v>
      </c>
      <c r="G202">
        <v>1</v>
      </c>
      <c r="H202" t="s">
        <v>8278</v>
      </c>
      <c r="I202">
        <v>1</v>
      </c>
      <c r="J202" t="s">
        <v>13801</v>
      </c>
      <c r="K202" t="s">
        <v>13808</v>
      </c>
      <c r="L202">
        <v>270107</v>
      </c>
      <c r="M202" t="s">
        <v>13588</v>
      </c>
      <c r="N202">
        <v>270107006</v>
      </c>
      <c r="O202" t="s">
        <v>13613</v>
      </c>
      <c r="P202">
        <v>0</v>
      </c>
      <c r="Q202">
        <v>18996.028616956621</v>
      </c>
      <c r="R202">
        <v>0</v>
      </c>
    </row>
    <row r="203" spans="1:18" x14ac:dyDescent="0.25">
      <c r="A203">
        <v>4</v>
      </c>
      <c r="B203">
        <v>4202</v>
      </c>
      <c r="C203" t="s">
        <v>771</v>
      </c>
      <c r="D203" t="s">
        <v>1155</v>
      </c>
      <c r="E203">
        <v>4</v>
      </c>
      <c r="F203" t="s">
        <v>13810</v>
      </c>
      <c r="G203">
        <v>1</v>
      </c>
      <c r="H203" t="s">
        <v>8278</v>
      </c>
      <c r="I203">
        <v>1</v>
      </c>
      <c r="J203" t="s">
        <v>13801</v>
      </c>
      <c r="K203" t="s">
        <v>13811</v>
      </c>
      <c r="L203">
        <v>270107</v>
      </c>
      <c r="M203" t="s">
        <v>13588</v>
      </c>
      <c r="N203">
        <v>270107006</v>
      </c>
      <c r="O203" t="s">
        <v>13613</v>
      </c>
      <c r="P203">
        <v>0</v>
      </c>
      <c r="Q203">
        <v>18996.028616956621</v>
      </c>
      <c r="R203">
        <v>0</v>
      </c>
    </row>
    <row r="204" spans="1:18" x14ac:dyDescent="0.25">
      <c r="A204">
        <v>4</v>
      </c>
      <c r="B204">
        <v>4202</v>
      </c>
      <c r="C204" t="s">
        <v>771</v>
      </c>
      <c r="D204" t="s">
        <v>1155</v>
      </c>
      <c r="E204">
        <v>7</v>
      </c>
      <c r="F204" t="s">
        <v>13813</v>
      </c>
      <c r="G204">
        <v>2</v>
      </c>
      <c r="H204" t="s">
        <v>13771</v>
      </c>
      <c r="I204">
        <v>3</v>
      </c>
      <c r="J204" t="s">
        <v>13814</v>
      </c>
      <c r="K204" t="s">
        <v>13771</v>
      </c>
      <c r="L204">
        <v>270107</v>
      </c>
      <c r="M204" t="s">
        <v>13588</v>
      </c>
      <c r="N204">
        <v>270107005</v>
      </c>
      <c r="O204" t="s">
        <v>13608</v>
      </c>
      <c r="P204">
        <v>0</v>
      </c>
      <c r="Q204">
        <v>5071.2774957698812</v>
      </c>
      <c r="R204">
        <v>0</v>
      </c>
    </row>
    <row r="205" spans="1:18" x14ac:dyDescent="0.25">
      <c r="A205">
        <v>4</v>
      </c>
      <c r="B205">
        <v>4202</v>
      </c>
      <c r="C205" t="s">
        <v>771</v>
      </c>
      <c r="D205" t="s">
        <v>1155</v>
      </c>
      <c r="E205">
        <v>7</v>
      </c>
      <c r="F205" t="s">
        <v>13813</v>
      </c>
      <c r="G205">
        <v>3</v>
      </c>
      <c r="H205" t="s">
        <v>13770</v>
      </c>
      <c r="I205">
        <v>3</v>
      </c>
      <c r="J205" t="s">
        <v>13814</v>
      </c>
      <c r="K205" t="s">
        <v>13815</v>
      </c>
      <c r="L205">
        <v>270107</v>
      </c>
      <c r="M205" t="s">
        <v>13588</v>
      </c>
      <c r="N205">
        <v>270107005</v>
      </c>
      <c r="O205" t="s">
        <v>13608</v>
      </c>
      <c r="P205">
        <v>0</v>
      </c>
      <c r="Q205">
        <v>13924.75112118674</v>
      </c>
      <c r="R205">
        <v>0</v>
      </c>
    </row>
    <row r="206" spans="1:18" x14ac:dyDescent="0.25">
      <c r="A206">
        <v>4</v>
      </c>
      <c r="B206">
        <v>4203</v>
      </c>
      <c r="C206" t="s">
        <v>771</v>
      </c>
      <c r="D206" t="s">
        <v>1158</v>
      </c>
      <c r="E206">
        <v>1</v>
      </c>
      <c r="F206" t="s">
        <v>13800</v>
      </c>
      <c r="G206">
        <v>1</v>
      </c>
      <c r="H206" t="s">
        <v>8278</v>
      </c>
      <c r="I206">
        <v>1</v>
      </c>
      <c r="J206" t="s">
        <v>13801</v>
      </c>
      <c r="K206" t="s">
        <v>13802</v>
      </c>
      <c r="L206">
        <v>270107</v>
      </c>
      <c r="M206" t="s">
        <v>13588</v>
      </c>
      <c r="N206">
        <v>270107006</v>
      </c>
      <c r="O206" t="s">
        <v>13613</v>
      </c>
      <c r="P206">
        <v>0</v>
      </c>
      <c r="Q206">
        <v>69599.741929897049</v>
      </c>
      <c r="R206">
        <v>0</v>
      </c>
    </row>
    <row r="207" spans="1:18" x14ac:dyDescent="0.25">
      <c r="A207">
        <v>4</v>
      </c>
      <c r="B207">
        <v>4203</v>
      </c>
      <c r="C207" t="s">
        <v>771</v>
      </c>
      <c r="D207" t="s">
        <v>1158</v>
      </c>
      <c r="E207">
        <v>1</v>
      </c>
      <c r="F207" t="s">
        <v>13800</v>
      </c>
      <c r="G207">
        <v>1</v>
      </c>
      <c r="H207" t="s">
        <v>8278</v>
      </c>
      <c r="I207">
        <v>1</v>
      </c>
      <c r="J207" t="s">
        <v>13801</v>
      </c>
      <c r="K207" t="s">
        <v>13803</v>
      </c>
      <c r="L207">
        <v>270107</v>
      </c>
      <c r="M207" t="s">
        <v>13588</v>
      </c>
      <c r="N207">
        <v>270107006</v>
      </c>
      <c r="O207" t="s">
        <v>13613</v>
      </c>
      <c r="P207">
        <v>0</v>
      </c>
      <c r="Q207">
        <v>11760.59453809803</v>
      </c>
      <c r="R207">
        <v>0</v>
      </c>
    </row>
    <row r="208" spans="1:18" x14ac:dyDescent="0.25">
      <c r="A208">
        <v>4</v>
      </c>
      <c r="B208">
        <v>4203</v>
      </c>
      <c r="C208" t="s">
        <v>771</v>
      </c>
      <c r="D208" t="s">
        <v>1158</v>
      </c>
      <c r="E208">
        <v>2</v>
      </c>
      <c r="F208" t="s">
        <v>13804</v>
      </c>
      <c r="G208">
        <v>3</v>
      </c>
      <c r="H208" t="s">
        <v>13770</v>
      </c>
      <c r="I208">
        <v>1</v>
      </c>
      <c r="J208" t="s">
        <v>13801</v>
      </c>
      <c r="K208" t="s">
        <v>13805</v>
      </c>
      <c r="L208">
        <v>270107</v>
      </c>
      <c r="M208" t="s">
        <v>13588</v>
      </c>
      <c r="N208">
        <v>270107006</v>
      </c>
      <c r="O208" t="s">
        <v>13613</v>
      </c>
      <c r="P208">
        <v>0</v>
      </c>
      <c r="Q208">
        <v>69599.741929897049</v>
      </c>
      <c r="R208">
        <v>0</v>
      </c>
    </row>
    <row r="209" spans="1:18" x14ac:dyDescent="0.25">
      <c r="A209">
        <v>4</v>
      </c>
      <c r="B209">
        <v>4203</v>
      </c>
      <c r="C209" t="s">
        <v>771</v>
      </c>
      <c r="D209" t="s">
        <v>1158</v>
      </c>
      <c r="E209">
        <v>2</v>
      </c>
      <c r="F209" t="s">
        <v>13804</v>
      </c>
      <c r="G209">
        <v>3</v>
      </c>
      <c r="H209" t="s">
        <v>13770</v>
      </c>
      <c r="I209">
        <v>1</v>
      </c>
      <c r="J209" t="s">
        <v>13801</v>
      </c>
      <c r="K209" t="s">
        <v>13806</v>
      </c>
      <c r="L209">
        <v>270107</v>
      </c>
      <c r="M209" t="s">
        <v>13588</v>
      </c>
      <c r="N209">
        <v>270107006</v>
      </c>
      <c r="O209" t="s">
        <v>13613</v>
      </c>
      <c r="P209">
        <v>0</v>
      </c>
      <c r="Q209">
        <v>11760.59453809803</v>
      </c>
      <c r="R209">
        <v>0</v>
      </c>
    </row>
    <row r="210" spans="1:18" x14ac:dyDescent="0.25">
      <c r="A210">
        <v>4</v>
      </c>
      <c r="B210">
        <v>4203</v>
      </c>
      <c r="C210" t="s">
        <v>771</v>
      </c>
      <c r="D210" t="s">
        <v>1158</v>
      </c>
      <c r="E210">
        <v>3</v>
      </c>
      <c r="F210" t="s">
        <v>13807</v>
      </c>
      <c r="G210">
        <v>1</v>
      </c>
      <c r="H210" t="s">
        <v>8278</v>
      </c>
      <c r="I210">
        <v>1</v>
      </c>
      <c r="J210" t="s">
        <v>13801</v>
      </c>
      <c r="K210" t="s">
        <v>13808</v>
      </c>
      <c r="L210">
        <v>270107</v>
      </c>
      <c r="M210" t="s">
        <v>13588</v>
      </c>
      <c r="N210">
        <v>270107006</v>
      </c>
      <c r="O210" t="s">
        <v>13613</v>
      </c>
      <c r="P210">
        <v>0</v>
      </c>
      <c r="Q210">
        <v>81360.336467995076</v>
      </c>
      <c r="R210">
        <v>0</v>
      </c>
    </row>
    <row r="211" spans="1:18" x14ac:dyDescent="0.25">
      <c r="A211">
        <v>4</v>
      </c>
      <c r="B211">
        <v>4203</v>
      </c>
      <c r="C211" t="s">
        <v>771</v>
      </c>
      <c r="D211" t="s">
        <v>1158</v>
      </c>
      <c r="E211">
        <v>4</v>
      </c>
      <c r="F211" t="s">
        <v>13810</v>
      </c>
      <c r="G211">
        <v>1</v>
      </c>
      <c r="H211" t="s">
        <v>8278</v>
      </c>
      <c r="I211">
        <v>1</v>
      </c>
      <c r="J211" t="s">
        <v>13801</v>
      </c>
      <c r="K211" t="s">
        <v>13811</v>
      </c>
      <c r="L211">
        <v>270107</v>
      </c>
      <c r="M211" t="s">
        <v>13588</v>
      </c>
      <c r="N211">
        <v>270107006</v>
      </c>
      <c r="O211" t="s">
        <v>13613</v>
      </c>
      <c r="P211">
        <v>0</v>
      </c>
      <c r="Q211">
        <v>69599.741929897049</v>
      </c>
      <c r="R211">
        <v>0</v>
      </c>
    </row>
    <row r="212" spans="1:18" x14ac:dyDescent="0.25">
      <c r="A212">
        <v>4</v>
      </c>
      <c r="B212">
        <v>4203</v>
      </c>
      <c r="C212" t="s">
        <v>771</v>
      </c>
      <c r="D212" t="s">
        <v>1158</v>
      </c>
      <c r="E212">
        <v>4</v>
      </c>
      <c r="F212" t="s">
        <v>13810</v>
      </c>
      <c r="G212">
        <v>1</v>
      </c>
      <c r="H212" t="s">
        <v>8278</v>
      </c>
      <c r="I212">
        <v>1</v>
      </c>
      <c r="J212" t="s">
        <v>13801</v>
      </c>
      <c r="K212" t="s">
        <v>13812</v>
      </c>
      <c r="L212">
        <v>270107</v>
      </c>
      <c r="M212" t="s">
        <v>13588</v>
      </c>
      <c r="N212">
        <v>270107006</v>
      </c>
      <c r="O212" t="s">
        <v>13613</v>
      </c>
      <c r="P212">
        <v>0</v>
      </c>
      <c r="Q212">
        <v>11760.59453809803</v>
      </c>
      <c r="R212">
        <v>0</v>
      </c>
    </row>
    <row r="213" spans="1:18" x14ac:dyDescent="0.25">
      <c r="A213">
        <v>4</v>
      </c>
      <c r="B213">
        <v>4203</v>
      </c>
      <c r="C213" t="s">
        <v>771</v>
      </c>
      <c r="D213" t="s">
        <v>1158</v>
      </c>
      <c r="E213">
        <v>7</v>
      </c>
      <c r="F213" t="s">
        <v>13813</v>
      </c>
      <c r="G213">
        <v>2</v>
      </c>
      <c r="H213" t="s">
        <v>13771</v>
      </c>
      <c r="I213">
        <v>3</v>
      </c>
      <c r="J213" t="s">
        <v>13814</v>
      </c>
      <c r="K213" t="s">
        <v>13771</v>
      </c>
      <c r="L213">
        <v>270107</v>
      </c>
      <c r="M213" t="s">
        <v>13588</v>
      </c>
      <c r="N213">
        <v>270107005</v>
      </c>
      <c r="O213" t="s">
        <v>13608</v>
      </c>
      <c r="P213">
        <v>0</v>
      </c>
      <c r="Q213">
        <v>39600.97755366801</v>
      </c>
      <c r="R213">
        <v>0</v>
      </c>
    </row>
    <row r="214" spans="1:18" x14ac:dyDescent="0.25">
      <c r="A214">
        <v>4</v>
      </c>
      <c r="B214">
        <v>4203</v>
      </c>
      <c r="C214" t="s">
        <v>771</v>
      </c>
      <c r="D214" t="s">
        <v>1158</v>
      </c>
      <c r="E214">
        <v>7</v>
      </c>
      <c r="F214" t="s">
        <v>13813</v>
      </c>
      <c r="G214">
        <v>3</v>
      </c>
      <c r="H214" t="s">
        <v>13770</v>
      </c>
      <c r="I214">
        <v>3</v>
      </c>
      <c r="J214" t="s">
        <v>13814</v>
      </c>
      <c r="K214" t="s">
        <v>13815</v>
      </c>
      <c r="L214">
        <v>270107</v>
      </c>
      <c r="M214" t="s">
        <v>13588</v>
      </c>
      <c r="N214">
        <v>270107005</v>
      </c>
      <c r="O214" t="s">
        <v>13608</v>
      </c>
      <c r="P214">
        <v>0</v>
      </c>
      <c r="Q214">
        <v>41759.358914327066</v>
      </c>
      <c r="R214">
        <v>0</v>
      </c>
    </row>
    <row r="215" spans="1:18" x14ac:dyDescent="0.25">
      <c r="A215">
        <v>4</v>
      </c>
      <c r="B215">
        <v>4301</v>
      </c>
      <c r="C215" t="s">
        <v>771</v>
      </c>
      <c r="D215" t="s">
        <v>1164</v>
      </c>
      <c r="E215">
        <v>1</v>
      </c>
      <c r="F215" t="s">
        <v>13800</v>
      </c>
      <c r="G215">
        <v>1</v>
      </c>
      <c r="H215" t="s">
        <v>8278</v>
      </c>
      <c r="I215">
        <v>1</v>
      </c>
      <c r="J215" t="s">
        <v>13801</v>
      </c>
      <c r="K215" t="s">
        <v>13802</v>
      </c>
      <c r="L215">
        <v>270107</v>
      </c>
      <c r="M215" t="s">
        <v>13588</v>
      </c>
      <c r="N215">
        <v>270107006</v>
      </c>
      <c r="O215" t="s">
        <v>13613</v>
      </c>
      <c r="P215">
        <v>21650.797066365412</v>
      </c>
      <c r="Q215">
        <v>23952.282450569834</v>
      </c>
      <c r="R215">
        <v>29226.966384450323</v>
      </c>
    </row>
    <row r="216" spans="1:18" x14ac:dyDescent="0.25">
      <c r="A216">
        <v>4</v>
      </c>
      <c r="B216">
        <v>4301</v>
      </c>
      <c r="C216" t="s">
        <v>771</v>
      </c>
      <c r="D216" t="s">
        <v>1164</v>
      </c>
      <c r="E216">
        <v>1</v>
      </c>
      <c r="F216" t="s">
        <v>13800</v>
      </c>
      <c r="G216">
        <v>1</v>
      </c>
      <c r="H216" t="s">
        <v>8278</v>
      </c>
      <c r="I216">
        <v>1</v>
      </c>
      <c r="J216" t="s">
        <v>13801</v>
      </c>
      <c r="K216" t="s">
        <v>13803</v>
      </c>
      <c r="L216">
        <v>270107</v>
      </c>
      <c r="M216" t="s">
        <v>13588</v>
      </c>
      <c r="N216">
        <v>270107006</v>
      </c>
      <c r="O216" t="s">
        <v>13613</v>
      </c>
      <c r="P216">
        <v>868.7933724245521</v>
      </c>
      <c r="Q216">
        <v>409.09052132297114</v>
      </c>
      <c r="R216">
        <v>2061.1150333090814</v>
      </c>
    </row>
    <row r="217" spans="1:18" x14ac:dyDescent="0.25">
      <c r="A217">
        <v>4</v>
      </c>
      <c r="B217">
        <v>4301</v>
      </c>
      <c r="C217" t="s">
        <v>771</v>
      </c>
      <c r="D217" t="s">
        <v>1164</v>
      </c>
      <c r="E217">
        <v>2</v>
      </c>
      <c r="F217" t="s">
        <v>13804</v>
      </c>
      <c r="G217">
        <v>3</v>
      </c>
      <c r="H217" t="s">
        <v>13770</v>
      </c>
      <c r="I217">
        <v>1</v>
      </c>
      <c r="J217" t="s">
        <v>13801</v>
      </c>
      <c r="K217" t="s">
        <v>13805</v>
      </c>
      <c r="L217">
        <v>270107</v>
      </c>
      <c r="M217" t="s">
        <v>13588</v>
      </c>
      <c r="N217">
        <v>270107006</v>
      </c>
      <c r="O217" t="s">
        <v>13613</v>
      </c>
      <c r="P217">
        <v>19516.918607778793</v>
      </c>
      <c r="Q217">
        <v>19338.70411714166</v>
      </c>
      <c r="R217">
        <v>26219.959358749129</v>
      </c>
    </row>
    <row r="218" spans="1:18" x14ac:dyDescent="0.25">
      <c r="A218">
        <v>4</v>
      </c>
      <c r="B218">
        <v>4301</v>
      </c>
      <c r="C218" t="s">
        <v>771</v>
      </c>
      <c r="D218" t="s">
        <v>1164</v>
      </c>
      <c r="E218">
        <v>2</v>
      </c>
      <c r="F218" t="s">
        <v>13804</v>
      </c>
      <c r="G218">
        <v>3</v>
      </c>
      <c r="H218" t="s">
        <v>13770</v>
      </c>
      <c r="I218">
        <v>1</v>
      </c>
      <c r="J218" t="s">
        <v>13801</v>
      </c>
      <c r="K218" t="s">
        <v>13806</v>
      </c>
      <c r="L218">
        <v>270107</v>
      </c>
      <c r="M218" t="s">
        <v>13588</v>
      </c>
      <c r="N218">
        <v>270107006</v>
      </c>
      <c r="O218" t="s">
        <v>13613</v>
      </c>
      <c r="P218">
        <v>3002.6718310111714</v>
      </c>
      <c r="Q218">
        <v>5022.6688547511512</v>
      </c>
      <c r="R218">
        <v>5068.1220590102766</v>
      </c>
    </row>
    <row r="219" spans="1:18" x14ac:dyDescent="0.25">
      <c r="A219">
        <v>4</v>
      </c>
      <c r="B219">
        <v>4301</v>
      </c>
      <c r="C219" t="s">
        <v>771</v>
      </c>
      <c r="D219" t="s">
        <v>1164</v>
      </c>
      <c r="E219">
        <v>3</v>
      </c>
      <c r="F219" t="s">
        <v>13807</v>
      </c>
      <c r="G219">
        <v>1</v>
      </c>
      <c r="H219" t="s">
        <v>8278</v>
      </c>
      <c r="I219">
        <v>1</v>
      </c>
      <c r="J219" t="s">
        <v>13801</v>
      </c>
      <c r="K219" t="s">
        <v>13808</v>
      </c>
      <c r="L219">
        <v>270107</v>
      </c>
      <c r="M219" t="s">
        <v>13588</v>
      </c>
      <c r="N219">
        <v>270107006</v>
      </c>
      <c r="O219" t="s">
        <v>13613</v>
      </c>
      <c r="P219">
        <v>22081.159108433301</v>
      </c>
      <c r="Q219">
        <v>24361.372971892804</v>
      </c>
      <c r="R219">
        <v>29226.966384450323</v>
      </c>
    </row>
    <row r="220" spans="1:18" x14ac:dyDescent="0.25">
      <c r="A220">
        <v>4</v>
      </c>
      <c r="B220">
        <v>4301</v>
      </c>
      <c r="C220" t="s">
        <v>771</v>
      </c>
      <c r="D220" t="s">
        <v>1164</v>
      </c>
      <c r="E220">
        <v>3</v>
      </c>
      <c r="F220" t="s">
        <v>13807</v>
      </c>
      <c r="G220">
        <v>1</v>
      </c>
      <c r="H220" t="s">
        <v>8278</v>
      </c>
      <c r="I220">
        <v>1</v>
      </c>
      <c r="J220" t="s">
        <v>13801</v>
      </c>
      <c r="K220" t="s">
        <v>13809</v>
      </c>
      <c r="L220">
        <v>270107</v>
      </c>
      <c r="M220" t="s">
        <v>13588</v>
      </c>
      <c r="N220">
        <v>270107006</v>
      </c>
      <c r="O220" t="s">
        <v>13613</v>
      </c>
      <c r="P220">
        <v>438.43133035666256</v>
      </c>
      <c r="Q220">
        <v>0</v>
      </c>
      <c r="R220">
        <v>2061.1150333090814</v>
      </c>
    </row>
    <row r="221" spans="1:18" x14ac:dyDescent="0.25">
      <c r="A221">
        <v>4</v>
      </c>
      <c r="B221">
        <v>4301</v>
      </c>
      <c r="C221" t="s">
        <v>771</v>
      </c>
      <c r="D221" t="s">
        <v>1164</v>
      </c>
      <c r="E221">
        <v>4</v>
      </c>
      <c r="F221" t="s">
        <v>13810</v>
      </c>
      <c r="G221">
        <v>1</v>
      </c>
      <c r="H221" t="s">
        <v>8278</v>
      </c>
      <c r="I221">
        <v>1</v>
      </c>
      <c r="J221" t="s">
        <v>13801</v>
      </c>
      <c r="K221" t="s">
        <v>13811</v>
      </c>
      <c r="L221">
        <v>270107</v>
      </c>
      <c r="M221" t="s">
        <v>13588</v>
      </c>
      <c r="N221">
        <v>270107006</v>
      </c>
      <c r="O221" t="s">
        <v>13613</v>
      </c>
      <c r="P221">
        <v>21728.800186490218</v>
      </c>
      <c r="Q221">
        <v>23952.282450569834</v>
      </c>
      <c r="R221">
        <v>29623.330390640414</v>
      </c>
    </row>
    <row r="222" spans="1:18" x14ac:dyDescent="0.25">
      <c r="A222">
        <v>4</v>
      </c>
      <c r="B222">
        <v>4301</v>
      </c>
      <c r="C222" t="s">
        <v>771</v>
      </c>
      <c r="D222" t="s">
        <v>1164</v>
      </c>
      <c r="E222">
        <v>4</v>
      </c>
      <c r="F222" t="s">
        <v>13810</v>
      </c>
      <c r="G222">
        <v>1</v>
      </c>
      <c r="H222" t="s">
        <v>8278</v>
      </c>
      <c r="I222">
        <v>1</v>
      </c>
      <c r="J222" t="s">
        <v>13801</v>
      </c>
      <c r="K222" t="s">
        <v>13812</v>
      </c>
      <c r="L222">
        <v>270107</v>
      </c>
      <c r="M222" t="s">
        <v>13588</v>
      </c>
      <c r="N222">
        <v>270107006</v>
      </c>
      <c r="O222" t="s">
        <v>13613</v>
      </c>
      <c r="P222">
        <v>790.79025229974718</v>
      </c>
      <c r="Q222">
        <v>409.09052132297114</v>
      </c>
      <c r="R222">
        <v>1664.751027118986</v>
      </c>
    </row>
    <row r="223" spans="1:18" x14ac:dyDescent="0.25">
      <c r="A223">
        <v>4</v>
      </c>
      <c r="B223">
        <v>4301</v>
      </c>
      <c r="C223" t="s">
        <v>771</v>
      </c>
      <c r="D223" t="s">
        <v>1164</v>
      </c>
      <c r="E223">
        <v>7</v>
      </c>
      <c r="F223" t="s">
        <v>13813</v>
      </c>
      <c r="G223">
        <v>2</v>
      </c>
      <c r="H223" t="s">
        <v>13771</v>
      </c>
      <c r="I223">
        <v>3</v>
      </c>
      <c r="J223" t="s">
        <v>13814</v>
      </c>
      <c r="K223" t="s">
        <v>13771</v>
      </c>
      <c r="L223">
        <v>270107</v>
      </c>
      <c r="M223" t="s">
        <v>13588</v>
      </c>
      <c r="N223">
        <v>270107005</v>
      </c>
      <c r="O223" t="s">
        <v>13608</v>
      </c>
      <c r="P223">
        <v>6593.5051195151254</v>
      </c>
      <c r="Q223">
        <v>9798.783172493957</v>
      </c>
      <c r="R223">
        <v>0</v>
      </c>
    </row>
    <row r="224" spans="1:18" x14ac:dyDescent="0.25">
      <c r="A224">
        <v>4</v>
      </c>
      <c r="B224">
        <v>4301</v>
      </c>
      <c r="C224" t="s">
        <v>771</v>
      </c>
      <c r="D224" t="s">
        <v>1164</v>
      </c>
      <c r="E224">
        <v>7</v>
      </c>
      <c r="F224" t="s">
        <v>13813</v>
      </c>
      <c r="G224">
        <v>3</v>
      </c>
      <c r="H224" t="s">
        <v>13770</v>
      </c>
      <c r="I224">
        <v>3</v>
      </c>
      <c r="J224" t="s">
        <v>13814</v>
      </c>
      <c r="K224" t="s">
        <v>13815</v>
      </c>
      <c r="L224">
        <v>270107</v>
      </c>
      <c r="M224" t="s">
        <v>13588</v>
      </c>
      <c r="N224">
        <v>270107005</v>
      </c>
      <c r="O224" t="s">
        <v>13608</v>
      </c>
      <c r="P224">
        <v>15038.463607509817</v>
      </c>
      <c r="Q224">
        <v>14562.589799398846</v>
      </c>
      <c r="R224">
        <v>27379.114724752013</v>
      </c>
    </row>
    <row r="225" spans="1:18" x14ac:dyDescent="0.25">
      <c r="A225">
        <v>4</v>
      </c>
      <c r="B225">
        <v>4301</v>
      </c>
      <c r="C225" t="s">
        <v>771</v>
      </c>
      <c r="D225" t="s">
        <v>1164</v>
      </c>
      <c r="E225">
        <v>7</v>
      </c>
      <c r="F225" t="s">
        <v>13813</v>
      </c>
      <c r="G225">
        <v>3</v>
      </c>
      <c r="H225" t="s">
        <v>13770</v>
      </c>
      <c r="I225">
        <v>3</v>
      </c>
      <c r="J225" t="s">
        <v>13814</v>
      </c>
      <c r="K225" t="s">
        <v>13816</v>
      </c>
      <c r="L225">
        <v>270107</v>
      </c>
      <c r="M225" t="s">
        <v>13588</v>
      </c>
      <c r="N225">
        <v>270107005</v>
      </c>
      <c r="O225" t="s">
        <v>13608</v>
      </c>
      <c r="P225">
        <v>887.62171176502227</v>
      </c>
      <c r="Q225">
        <v>0</v>
      </c>
      <c r="R225">
        <v>3908.9666930073899</v>
      </c>
    </row>
    <row r="226" spans="1:18" x14ac:dyDescent="0.25">
      <c r="A226">
        <v>4</v>
      </c>
      <c r="B226">
        <v>4302</v>
      </c>
      <c r="C226" t="s">
        <v>771</v>
      </c>
      <c r="D226" t="s">
        <v>1167</v>
      </c>
      <c r="E226">
        <v>1</v>
      </c>
      <c r="F226" t="s">
        <v>13800</v>
      </c>
      <c r="G226">
        <v>1</v>
      </c>
      <c r="H226" t="s">
        <v>8278</v>
      </c>
      <c r="I226">
        <v>1</v>
      </c>
      <c r="J226" t="s">
        <v>13801</v>
      </c>
      <c r="K226" t="s">
        <v>13802</v>
      </c>
      <c r="L226">
        <v>270107</v>
      </c>
      <c r="M226" t="s">
        <v>13588</v>
      </c>
      <c r="N226">
        <v>270107006</v>
      </c>
      <c r="O226" t="s">
        <v>13613</v>
      </c>
      <c r="P226">
        <v>0</v>
      </c>
      <c r="Q226">
        <v>14107.938136419954</v>
      </c>
      <c r="R226">
        <v>0</v>
      </c>
    </row>
    <row r="227" spans="1:18" x14ac:dyDescent="0.25">
      <c r="A227">
        <v>4</v>
      </c>
      <c r="B227">
        <v>4302</v>
      </c>
      <c r="C227" t="s">
        <v>771</v>
      </c>
      <c r="D227" t="s">
        <v>1167</v>
      </c>
      <c r="E227">
        <v>2</v>
      </c>
      <c r="F227" t="s">
        <v>13804</v>
      </c>
      <c r="G227">
        <v>3</v>
      </c>
      <c r="H227" t="s">
        <v>13770</v>
      </c>
      <c r="I227">
        <v>1</v>
      </c>
      <c r="J227" t="s">
        <v>13801</v>
      </c>
      <c r="K227" t="s">
        <v>13805</v>
      </c>
      <c r="L227">
        <v>270107</v>
      </c>
      <c r="M227" t="s">
        <v>13588</v>
      </c>
      <c r="N227">
        <v>270107006</v>
      </c>
      <c r="O227" t="s">
        <v>13613</v>
      </c>
      <c r="P227">
        <v>0</v>
      </c>
      <c r="Q227">
        <v>14107.938136419954</v>
      </c>
      <c r="R227">
        <v>0</v>
      </c>
    </row>
    <row r="228" spans="1:18" x14ac:dyDescent="0.25">
      <c r="A228">
        <v>4</v>
      </c>
      <c r="B228">
        <v>4302</v>
      </c>
      <c r="C228" t="s">
        <v>771</v>
      </c>
      <c r="D228" t="s">
        <v>1167</v>
      </c>
      <c r="E228">
        <v>3</v>
      </c>
      <c r="F228" t="s">
        <v>13807</v>
      </c>
      <c r="G228">
        <v>1</v>
      </c>
      <c r="H228" t="s">
        <v>8278</v>
      </c>
      <c r="I228">
        <v>1</v>
      </c>
      <c r="J228" t="s">
        <v>13801</v>
      </c>
      <c r="K228" t="s">
        <v>13808</v>
      </c>
      <c r="L228">
        <v>270107</v>
      </c>
      <c r="M228" t="s">
        <v>13588</v>
      </c>
      <c r="N228">
        <v>270107006</v>
      </c>
      <c r="O228" t="s">
        <v>13613</v>
      </c>
      <c r="P228">
        <v>0</v>
      </c>
      <c r="Q228">
        <v>14107.938136419954</v>
      </c>
      <c r="R228">
        <v>0</v>
      </c>
    </row>
    <row r="229" spans="1:18" x14ac:dyDescent="0.25">
      <c r="A229">
        <v>4</v>
      </c>
      <c r="B229">
        <v>4302</v>
      </c>
      <c r="C229" t="s">
        <v>771</v>
      </c>
      <c r="D229" t="s">
        <v>1167</v>
      </c>
      <c r="E229">
        <v>4</v>
      </c>
      <c r="F229" t="s">
        <v>13810</v>
      </c>
      <c r="G229">
        <v>1</v>
      </c>
      <c r="H229" t="s">
        <v>8278</v>
      </c>
      <c r="I229">
        <v>1</v>
      </c>
      <c r="J229" t="s">
        <v>13801</v>
      </c>
      <c r="K229" t="s">
        <v>13811</v>
      </c>
      <c r="L229">
        <v>270107</v>
      </c>
      <c r="M229" t="s">
        <v>13588</v>
      </c>
      <c r="N229">
        <v>270107006</v>
      </c>
      <c r="O229" t="s">
        <v>13613</v>
      </c>
      <c r="P229">
        <v>0</v>
      </c>
      <c r="Q229">
        <v>14107.938136419954</v>
      </c>
      <c r="R229">
        <v>0</v>
      </c>
    </row>
    <row r="230" spans="1:18" x14ac:dyDescent="0.25">
      <c r="A230">
        <v>4</v>
      </c>
      <c r="B230">
        <v>4302</v>
      </c>
      <c r="C230" t="s">
        <v>771</v>
      </c>
      <c r="D230" t="s">
        <v>1167</v>
      </c>
      <c r="E230">
        <v>7</v>
      </c>
      <c r="F230" t="s">
        <v>13813</v>
      </c>
      <c r="G230">
        <v>2</v>
      </c>
      <c r="H230" t="s">
        <v>13771</v>
      </c>
      <c r="I230">
        <v>3</v>
      </c>
      <c r="J230" t="s">
        <v>13814</v>
      </c>
      <c r="K230" t="s">
        <v>13771</v>
      </c>
      <c r="L230">
        <v>270107</v>
      </c>
      <c r="M230" t="s">
        <v>13588</v>
      </c>
      <c r="N230">
        <v>270107005</v>
      </c>
      <c r="O230" t="s">
        <v>13608</v>
      </c>
      <c r="P230">
        <v>0</v>
      </c>
      <c r="Q230">
        <v>14107.938136419954</v>
      </c>
      <c r="R230">
        <v>0</v>
      </c>
    </row>
    <row r="231" spans="1:18" x14ac:dyDescent="0.25">
      <c r="A231">
        <v>4</v>
      </c>
      <c r="B231">
        <v>4303</v>
      </c>
      <c r="C231" t="s">
        <v>771</v>
      </c>
      <c r="D231" t="s">
        <v>1170</v>
      </c>
      <c r="E231">
        <v>1</v>
      </c>
      <c r="F231" t="s">
        <v>13800</v>
      </c>
      <c r="G231">
        <v>1</v>
      </c>
      <c r="H231" t="s">
        <v>8278</v>
      </c>
      <c r="I231">
        <v>1</v>
      </c>
      <c r="J231" t="s">
        <v>13801</v>
      </c>
      <c r="K231" t="s">
        <v>13802</v>
      </c>
      <c r="L231">
        <v>270107</v>
      </c>
      <c r="M231" t="s">
        <v>13588</v>
      </c>
      <c r="N231">
        <v>270107006</v>
      </c>
      <c r="O231" t="s">
        <v>13613</v>
      </c>
      <c r="P231">
        <v>0</v>
      </c>
      <c r="Q231">
        <v>18954.709777892636</v>
      </c>
      <c r="R231">
        <v>32229.815792450685</v>
      </c>
    </row>
    <row r="232" spans="1:18" x14ac:dyDescent="0.25">
      <c r="A232">
        <v>4</v>
      </c>
      <c r="B232">
        <v>4303</v>
      </c>
      <c r="C232" t="s">
        <v>771</v>
      </c>
      <c r="D232" t="s">
        <v>1170</v>
      </c>
      <c r="E232">
        <v>1</v>
      </c>
      <c r="F232" t="s">
        <v>13800</v>
      </c>
      <c r="G232">
        <v>1</v>
      </c>
      <c r="H232" t="s">
        <v>8278</v>
      </c>
      <c r="I232">
        <v>1</v>
      </c>
      <c r="J232" t="s">
        <v>13801</v>
      </c>
      <c r="K232" t="s">
        <v>13803</v>
      </c>
      <c r="L232">
        <v>270107</v>
      </c>
      <c r="M232" t="s">
        <v>13588</v>
      </c>
      <c r="N232">
        <v>270107006</v>
      </c>
      <c r="O232" t="s">
        <v>13613</v>
      </c>
      <c r="P232">
        <v>0</v>
      </c>
      <c r="Q232">
        <v>0</v>
      </c>
      <c r="R232">
        <v>1980.3921731551088</v>
      </c>
    </row>
    <row r="233" spans="1:18" x14ac:dyDescent="0.25">
      <c r="A233">
        <v>4</v>
      </c>
      <c r="B233">
        <v>4303</v>
      </c>
      <c r="C233" t="s">
        <v>771</v>
      </c>
      <c r="D233" t="s">
        <v>1170</v>
      </c>
      <c r="E233">
        <v>2</v>
      </c>
      <c r="F233" t="s">
        <v>13804</v>
      </c>
      <c r="G233">
        <v>3</v>
      </c>
      <c r="H233" t="s">
        <v>13770</v>
      </c>
      <c r="I233">
        <v>1</v>
      </c>
      <c r="J233" t="s">
        <v>13801</v>
      </c>
      <c r="K233" t="s">
        <v>13805</v>
      </c>
      <c r="L233">
        <v>270107</v>
      </c>
      <c r="M233" t="s">
        <v>13588</v>
      </c>
      <c r="N233">
        <v>270107006</v>
      </c>
      <c r="O233" t="s">
        <v>13613</v>
      </c>
      <c r="P233">
        <v>0</v>
      </c>
      <c r="Q233">
        <v>18954.709777892636</v>
      </c>
      <c r="R233">
        <v>32229.815792450685</v>
      </c>
    </row>
    <row r="234" spans="1:18" x14ac:dyDescent="0.25">
      <c r="A234">
        <v>4</v>
      </c>
      <c r="B234">
        <v>4303</v>
      </c>
      <c r="C234" t="s">
        <v>771</v>
      </c>
      <c r="D234" t="s">
        <v>1170</v>
      </c>
      <c r="E234">
        <v>2</v>
      </c>
      <c r="F234" t="s">
        <v>13804</v>
      </c>
      <c r="G234">
        <v>3</v>
      </c>
      <c r="H234" t="s">
        <v>13770</v>
      </c>
      <c r="I234">
        <v>1</v>
      </c>
      <c r="J234" t="s">
        <v>13801</v>
      </c>
      <c r="K234" t="s">
        <v>13806</v>
      </c>
      <c r="L234">
        <v>270107</v>
      </c>
      <c r="M234" t="s">
        <v>13588</v>
      </c>
      <c r="N234">
        <v>270107006</v>
      </c>
      <c r="O234" t="s">
        <v>13613</v>
      </c>
      <c r="P234">
        <v>0</v>
      </c>
      <c r="Q234">
        <v>0</v>
      </c>
      <c r="R234">
        <v>1980.3921731551088</v>
      </c>
    </row>
    <row r="235" spans="1:18" x14ac:dyDescent="0.25">
      <c r="A235">
        <v>4</v>
      </c>
      <c r="B235">
        <v>4303</v>
      </c>
      <c r="C235" t="s">
        <v>771</v>
      </c>
      <c r="D235" t="s">
        <v>1170</v>
      </c>
      <c r="E235">
        <v>3</v>
      </c>
      <c r="F235" t="s">
        <v>13807</v>
      </c>
      <c r="G235">
        <v>1</v>
      </c>
      <c r="H235" t="s">
        <v>8278</v>
      </c>
      <c r="I235">
        <v>1</v>
      </c>
      <c r="J235" t="s">
        <v>13801</v>
      </c>
      <c r="K235" t="s">
        <v>13808</v>
      </c>
      <c r="L235">
        <v>270107</v>
      </c>
      <c r="M235" t="s">
        <v>13588</v>
      </c>
      <c r="N235">
        <v>270107006</v>
      </c>
      <c r="O235" t="s">
        <v>13613</v>
      </c>
      <c r="P235">
        <v>0</v>
      </c>
      <c r="Q235">
        <v>18954.709777892636</v>
      </c>
      <c r="R235">
        <v>32229.815792450685</v>
      </c>
    </row>
    <row r="236" spans="1:18" x14ac:dyDescent="0.25">
      <c r="A236">
        <v>4</v>
      </c>
      <c r="B236">
        <v>4303</v>
      </c>
      <c r="C236" t="s">
        <v>771</v>
      </c>
      <c r="D236" t="s">
        <v>1170</v>
      </c>
      <c r="E236">
        <v>3</v>
      </c>
      <c r="F236" t="s">
        <v>13807</v>
      </c>
      <c r="G236">
        <v>1</v>
      </c>
      <c r="H236" t="s">
        <v>8278</v>
      </c>
      <c r="I236">
        <v>1</v>
      </c>
      <c r="J236" t="s">
        <v>13801</v>
      </c>
      <c r="K236" t="s">
        <v>13809</v>
      </c>
      <c r="L236">
        <v>270107</v>
      </c>
      <c r="M236" t="s">
        <v>13588</v>
      </c>
      <c r="N236">
        <v>270107006</v>
      </c>
      <c r="O236" t="s">
        <v>13613</v>
      </c>
      <c r="P236">
        <v>0</v>
      </c>
      <c r="Q236">
        <v>0</v>
      </c>
      <c r="R236">
        <v>1980.3921731551088</v>
      </c>
    </row>
    <row r="237" spans="1:18" x14ac:dyDescent="0.25">
      <c r="A237">
        <v>4</v>
      </c>
      <c r="B237">
        <v>4303</v>
      </c>
      <c r="C237" t="s">
        <v>771</v>
      </c>
      <c r="D237" t="s">
        <v>1170</v>
      </c>
      <c r="E237">
        <v>4</v>
      </c>
      <c r="F237" t="s">
        <v>13810</v>
      </c>
      <c r="G237">
        <v>1</v>
      </c>
      <c r="H237" t="s">
        <v>8278</v>
      </c>
      <c r="I237">
        <v>1</v>
      </c>
      <c r="J237" t="s">
        <v>13801</v>
      </c>
      <c r="K237" t="s">
        <v>13811</v>
      </c>
      <c r="L237">
        <v>270107</v>
      </c>
      <c r="M237" t="s">
        <v>13588</v>
      </c>
      <c r="N237">
        <v>270107006</v>
      </c>
      <c r="O237" t="s">
        <v>13613</v>
      </c>
      <c r="P237">
        <v>0</v>
      </c>
      <c r="Q237">
        <v>18954.709777892636</v>
      </c>
      <c r="R237">
        <v>32229.815792450685</v>
      </c>
    </row>
    <row r="238" spans="1:18" x14ac:dyDescent="0.25">
      <c r="A238">
        <v>4</v>
      </c>
      <c r="B238">
        <v>4303</v>
      </c>
      <c r="C238" t="s">
        <v>771</v>
      </c>
      <c r="D238" t="s">
        <v>1170</v>
      </c>
      <c r="E238">
        <v>4</v>
      </c>
      <c r="F238" t="s">
        <v>13810</v>
      </c>
      <c r="G238">
        <v>1</v>
      </c>
      <c r="H238" t="s">
        <v>8278</v>
      </c>
      <c r="I238">
        <v>1</v>
      </c>
      <c r="J238" t="s">
        <v>13801</v>
      </c>
      <c r="K238" t="s">
        <v>13812</v>
      </c>
      <c r="L238">
        <v>270107</v>
      </c>
      <c r="M238" t="s">
        <v>13588</v>
      </c>
      <c r="N238">
        <v>270107006</v>
      </c>
      <c r="O238" t="s">
        <v>13613</v>
      </c>
      <c r="P238">
        <v>0</v>
      </c>
      <c r="Q238">
        <v>0</v>
      </c>
      <c r="R238">
        <v>1980.3921731551088</v>
      </c>
    </row>
    <row r="239" spans="1:18" x14ac:dyDescent="0.25">
      <c r="A239">
        <v>4</v>
      </c>
      <c r="B239">
        <v>4303</v>
      </c>
      <c r="C239" t="s">
        <v>771</v>
      </c>
      <c r="D239" t="s">
        <v>1170</v>
      </c>
      <c r="E239">
        <v>7</v>
      </c>
      <c r="F239" t="s">
        <v>13813</v>
      </c>
      <c r="G239">
        <v>2</v>
      </c>
      <c r="H239" t="s">
        <v>13771</v>
      </c>
      <c r="I239">
        <v>3</v>
      </c>
      <c r="J239" t="s">
        <v>13814</v>
      </c>
      <c r="K239" t="s">
        <v>13771</v>
      </c>
      <c r="L239">
        <v>270107</v>
      </c>
      <c r="M239" t="s">
        <v>13588</v>
      </c>
      <c r="N239">
        <v>270107005</v>
      </c>
      <c r="O239" t="s">
        <v>13608</v>
      </c>
      <c r="P239">
        <v>0</v>
      </c>
      <c r="Q239">
        <v>8279.8052790323345</v>
      </c>
      <c r="R239">
        <v>0</v>
      </c>
    </row>
    <row r="240" spans="1:18" x14ac:dyDescent="0.25">
      <c r="A240">
        <v>4</v>
      </c>
      <c r="B240">
        <v>4303</v>
      </c>
      <c r="C240" t="s">
        <v>771</v>
      </c>
      <c r="D240" t="s">
        <v>1170</v>
      </c>
      <c r="E240">
        <v>7</v>
      </c>
      <c r="F240" t="s">
        <v>13813</v>
      </c>
      <c r="G240">
        <v>3</v>
      </c>
      <c r="H240" t="s">
        <v>13770</v>
      </c>
      <c r="I240">
        <v>3</v>
      </c>
      <c r="J240" t="s">
        <v>13814</v>
      </c>
      <c r="K240" t="s">
        <v>13815</v>
      </c>
      <c r="L240">
        <v>270107</v>
      </c>
      <c r="M240" t="s">
        <v>13588</v>
      </c>
      <c r="N240">
        <v>270107005</v>
      </c>
      <c r="O240" t="s">
        <v>13608</v>
      </c>
      <c r="P240">
        <v>0</v>
      </c>
      <c r="Q240">
        <v>10674.904498860302</v>
      </c>
      <c r="R240">
        <v>32229.815792450685</v>
      </c>
    </row>
    <row r="241" spans="1:18" x14ac:dyDescent="0.25">
      <c r="A241">
        <v>4</v>
      </c>
      <c r="B241">
        <v>4303</v>
      </c>
      <c r="C241" t="s">
        <v>771</v>
      </c>
      <c r="D241" t="s">
        <v>1170</v>
      </c>
      <c r="E241">
        <v>7</v>
      </c>
      <c r="F241" t="s">
        <v>13813</v>
      </c>
      <c r="G241">
        <v>3</v>
      </c>
      <c r="H241" t="s">
        <v>13770</v>
      </c>
      <c r="I241">
        <v>3</v>
      </c>
      <c r="J241" t="s">
        <v>13814</v>
      </c>
      <c r="K241" t="s">
        <v>13816</v>
      </c>
      <c r="L241">
        <v>270107</v>
      </c>
      <c r="M241" t="s">
        <v>13588</v>
      </c>
      <c r="N241">
        <v>270107005</v>
      </c>
      <c r="O241" t="s">
        <v>13608</v>
      </c>
      <c r="P241">
        <v>0</v>
      </c>
      <c r="Q241">
        <v>0</v>
      </c>
      <c r="R241">
        <v>1980.3921731551088</v>
      </c>
    </row>
    <row r="242" spans="1:18" x14ac:dyDescent="0.25">
      <c r="A242">
        <v>5</v>
      </c>
      <c r="B242">
        <v>5101</v>
      </c>
      <c r="C242" t="s">
        <v>798</v>
      </c>
      <c r="D242" t="s">
        <v>798</v>
      </c>
      <c r="E242">
        <v>1</v>
      </c>
      <c r="F242" t="s">
        <v>13800</v>
      </c>
      <c r="G242">
        <v>1</v>
      </c>
      <c r="H242" t="s">
        <v>8278</v>
      </c>
      <c r="I242">
        <v>1</v>
      </c>
      <c r="J242" t="s">
        <v>13801</v>
      </c>
      <c r="K242" t="s">
        <v>13802</v>
      </c>
      <c r="L242">
        <v>270107</v>
      </c>
      <c r="M242" t="s">
        <v>13588</v>
      </c>
      <c r="N242">
        <v>270107006</v>
      </c>
      <c r="O242" t="s">
        <v>13613</v>
      </c>
      <c r="P242">
        <v>28407.096184265854</v>
      </c>
      <c r="Q242">
        <v>26062.957423277596</v>
      </c>
      <c r="R242">
        <v>38697.689392207903</v>
      </c>
    </row>
    <row r="243" spans="1:18" x14ac:dyDescent="0.25">
      <c r="A243">
        <v>5</v>
      </c>
      <c r="B243">
        <v>5101</v>
      </c>
      <c r="C243" t="s">
        <v>798</v>
      </c>
      <c r="D243" t="s">
        <v>798</v>
      </c>
      <c r="E243">
        <v>1</v>
      </c>
      <c r="F243" t="s">
        <v>13800</v>
      </c>
      <c r="G243">
        <v>1</v>
      </c>
      <c r="H243" t="s">
        <v>8278</v>
      </c>
      <c r="I243">
        <v>1</v>
      </c>
      <c r="J243" t="s">
        <v>13801</v>
      </c>
      <c r="K243" t="s">
        <v>13803</v>
      </c>
      <c r="L243">
        <v>270107</v>
      </c>
      <c r="M243" t="s">
        <v>13588</v>
      </c>
      <c r="N243">
        <v>270107006</v>
      </c>
      <c r="O243" t="s">
        <v>13613</v>
      </c>
      <c r="P243">
        <v>3113.2572900745527</v>
      </c>
      <c r="Q243">
        <v>1338.210559971631</v>
      </c>
      <c r="R243">
        <v>3203.1340871266407</v>
      </c>
    </row>
    <row r="244" spans="1:18" x14ac:dyDescent="0.25">
      <c r="A244">
        <v>5</v>
      </c>
      <c r="B244">
        <v>5101</v>
      </c>
      <c r="C244" t="s">
        <v>798</v>
      </c>
      <c r="D244" t="s">
        <v>798</v>
      </c>
      <c r="E244">
        <v>2</v>
      </c>
      <c r="F244" t="s">
        <v>13804</v>
      </c>
      <c r="G244">
        <v>3</v>
      </c>
      <c r="H244" t="s">
        <v>13770</v>
      </c>
      <c r="I244">
        <v>1</v>
      </c>
      <c r="J244" t="s">
        <v>13801</v>
      </c>
      <c r="K244" t="s">
        <v>13805</v>
      </c>
      <c r="L244">
        <v>270107</v>
      </c>
      <c r="M244" t="s">
        <v>13588</v>
      </c>
      <c r="N244">
        <v>270107006</v>
      </c>
      <c r="O244" t="s">
        <v>13613</v>
      </c>
      <c r="P244">
        <v>28407.096184265854</v>
      </c>
      <c r="Q244">
        <v>26062.957423277596</v>
      </c>
      <c r="R244">
        <v>36499.99477654654</v>
      </c>
    </row>
    <row r="245" spans="1:18" x14ac:dyDescent="0.25">
      <c r="A245">
        <v>5</v>
      </c>
      <c r="B245">
        <v>5101</v>
      </c>
      <c r="C245" t="s">
        <v>798</v>
      </c>
      <c r="D245" t="s">
        <v>798</v>
      </c>
      <c r="E245">
        <v>2</v>
      </c>
      <c r="F245" t="s">
        <v>13804</v>
      </c>
      <c r="G245">
        <v>3</v>
      </c>
      <c r="H245" t="s">
        <v>13770</v>
      </c>
      <c r="I245">
        <v>1</v>
      </c>
      <c r="J245" t="s">
        <v>13801</v>
      </c>
      <c r="K245" t="s">
        <v>13806</v>
      </c>
      <c r="L245">
        <v>270107</v>
      </c>
      <c r="M245" t="s">
        <v>13588</v>
      </c>
      <c r="N245">
        <v>270107006</v>
      </c>
      <c r="O245" t="s">
        <v>13613</v>
      </c>
      <c r="P245">
        <v>3113.2572900745527</v>
      </c>
      <c r="Q245">
        <v>1338.210559971631</v>
      </c>
      <c r="R245">
        <v>5400.8287027879924</v>
      </c>
    </row>
    <row r="246" spans="1:18" x14ac:dyDescent="0.25">
      <c r="A246">
        <v>5</v>
      </c>
      <c r="B246">
        <v>5101</v>
      </c>
      <c r="C246" t="s">
        <v>798</v>
      </c>
      <c r="D246" t="s">
        <v>798</v>
      </c>
      <c r="E246">
        <v>3</v>
      </c>
      <c r="F246" t="s">
        <v>13807</v>
      </c>
      <c r="G246">
        <v>1</v>
      </c>
      <c r="H246" t="s">
        <v>8278</v>
      </c>
      <c r="I246">
        <v>1</v>
      </c>
      <c r="J246" t="s">
        <v>13801</v>
      </c>
      <c r="K246" t="s">
        <v>13808</v>
      </c>
      <c r="L246">
        <v>270107</v>
      </c>
      <c r="M246" t="s">
        <v>13588</v>
      </c>
      <c r="N246">
        <v>270107006</v>
      </c>
      <c r="O246" t="s">
        <v>13613</v>
      </c>
      <c r="P246">
        <v>30731.443598283353</v>
      </c>
      <c r="Q246">
        <v>26608.408276438735</v>
      </c>
      <c r="R246">
        <v>39654.395148458018</v>
      </c>
    </row>
    <row r="247" spans="1:18" x14ac:dyDescent="0.25">
      <c r="A247">
        <v>5</v>
      </c>
      <c r="B247">
        <v>5101</v>
      </c>
      <c r="C247" t="s">
        <v>798</v>
      </c>
      <c r="D247" t="s">
        <v>798</v>
      </c>
      <c r="E247">
        <v>3</v>
      </c>
      <c r="F247" t="s">
        <v>13807</v>
      </c>
      <c r="G247">
        <v>1</v>
      </c>
      <c r="H247" t="s">
        <v>8278</v>
      </c>
      <c r="I247">
        <v>1</v>
      </c>
      <c r="J247" t="s">
        <v>13801</v>
      </c>
      <c r="K247" t="s">
        <v>13809</v>
      </c>
      <c r="L247">
        <v>270107</v>
      </c>
      <c r="M247" t="s">
        <v>13588</v>
      </c>
      <c r="N247">
        <v>270107006</v>
      </c>
      <c r="O247" t="s">
        <v>13613</v>
      </c>
      <c r="P247">
        <v>788.90987605705243</v>
      </c>
      <c r="Q247">
        <v>792.75970681049205</v>
      </c>
      <c r="R247">
        <v>2246.4283308765339</v>
      </c>
    </row>
    <row r="248" spans="1:18" x14ac:dyDescent="0.25">
      <c r="A248">
        <v>5</v>
      </c>
      <c r="B248">
        <v>5101</v>
      </c>
      <c r="C248" t="s">
        <v>798</v>
      </c>
      <c r="D248" t="s">
        <v>798</v>
      </c>
      <c r="E248">
        <v>4</v>
      </c>
      <c r="F248" t="s">
        <v>13810</v>
      </c>
      <c r="G248">
        <v>1</v>
      </c>
      <c r="H248" t="s">
        <v>8278</v>
      </c>
      <c r="I248">
        <v>1</v>
      </c>
      <c r="J248" t="s">
        <v>13801</v>
      </c>
      <c r="K248" t="s">
        <v>13811</v>
      </c>
      <c r="L248">
        <v>270107</v>
      </c>
      <c r="M248" t="s">
        <v>13588</v>
      </c>
      <c r="N248">
        <v>270107006</v>
      </c>
      <c r="O248" t="s">
        <v>13613</v>
      </c>
      <c r="P248">
        <v>28407.096184265854</v>
      </c>
      <c r="Q248">
        <v>26310.266276926948</v>
      </c>
      <c r="R248">
        <v>38697.689392207903</v>
      </c>
    </row>
    <row r="249" spans="1:18" x14ac:dyDescent="0.25">
      <c r="A249">
        <v>5</v>
      </c>
      <c r="B249">
        <v>5101</v>
      </c>
      <c r="C249" t="s">
        <v>798</v>
      </c>
      <c r="D249" t="s">
        <v>798</v>
      </c>
      <c r="E249">
        <v>4</v>
      </c>
      <c r="F249" t="s">
        <v>13810</v>
      </c>
      <c r="G249">
        <v>1</v>
      </c>
      <c r="H249" t="s">
        <v>8278</v>
      </c>
      <c r="I249">
        <v>1</v>
      </c>
      <c r="J249" t="s">
        <v>13801</v>
      </c>
      <c r="K249" t="s">
        <v>13812</v>
      </c>
      <c r="L249">
        <v>270107</v>
      </c>
      <c r="M249" t="s">
        <v>13588</v>
      </c>
      <c r="N249">
        <v>270107006</v>
      </c>
      <c r="O249" t="s">
        <v>13613</v>
      </c>
      <c r="P249">
        <v>3113.2572900745527</v>
      </c>
      <c r="Q249">
        <v>1090.9017063222777</v>
      </c>
      <c r="R249">
        <v>3203.1340871266407</v>
      </c>
    </row>
    <row r="250" spans="1:18" x14ac:dyDescent="0.25">
      <c r="A250">
        <v>5</v>
      </c>
      <c r="B250">
        <v>5101</v>
      </c>
      <c r="C250" t="s">
        <v>798</v>
      </c>
      <c r="D250" t="s">
        <v>798</v>
      </c>
      <c r="E250">
        <v>7</v>
      </c>
      <c r="F250" t="s">
        <v>13813</v>
      </c>
      <c r="G250">
        <v>2</v>
      </c>
      <c r="H250" t="s">
        <v>13771</v>
      </c>
      <c r="I250">
        <v>3</v>
      </c>
      <c r="J250" t="s">
        <v>13814</v>
      </c>
      <c r="K250" t="s">
        <v>13771</v>
      </c>
      <c r="L250">
        <v>270107</v>
      </c>
      <c r="M250" t="s">
        <v>13588</v>
      </c>
      <c r="N250">
        <v>270107005</v>
      </c>
      <c r="O250" t="s">
        <v>13608</v>
      </c>
      <c r="P250">
        <v>5900.4718775654592</v>
      </c>
      <c r="Q250">
        <v>9917.6631572155566</v>
      </c>
      <c r="R250">
        <v>0</v>
      </c>
    </row>
    <row r="251" spans="1:18" x14ac:dyDescent="0.25">
      <c r="A251">
        <v>5</v>
      </c>
      <c r="B251">
        <v>5101</v>
      </c>
      <c r="C251" t="s">
        <v>798</v>
      </c>
      <c r="D251" t="s">
        <v>798</v>
      </c>
      <c r="E251">
        <v>7</v>
      </c>
      <c r="F251" t="s">
        <v>13813</v>
      </c>
      <c r="G251">
        <v>3</v>
      </c>
      <c r="H251" t="s">
        <v>13770</v>
      </c>
      <c r="I251">
        <v>3</v>
      </c>
      <c r="J251" t="s">
        <v>13814</v>
      </c>
      <c r="K251" t="s">
        <v>13815</v>
      </c>
      <c r="L251">
        <v>270107</v>
      </c>
      <c r="M251" t="s">
        <v>13588</v>
      </c>
      <c r="N251">
        <v>270107005</v>
      </c>
      <c r="O251" t="s">
        <v>13608</v>
      </c>
      <c r="P251">
        <v>25402.297316238062</v>
      </c>
      <c r="Q251">
        <v>17236.195972384303</v>
      </c>
      <c r="R251">
        <v>37616.986068400496</v>
      </c>
    </row>
    <row r="252" spans="1:18" x14ac:dyDescent="0.25">
      <c r="A252">
        <v>5</v>
      </c>
      <c r="B252">
        <v>5101</v>
      </c>
      <c r="C252" t="s">
        <v>798</v>
      </c>
      <c r="D252" t="s">
        <v>798</v>
      </c>
      <c r="E252">
        <v>7</v>
      </c>
      <c r="F252" t="s">
        <v>13813</v>
      </c>
      <c r="G252">
        <v>3</v>
      </c>
      <c r="H252" t="s">
        <v>13770</v>
      </c>
      <c r="I252">
        <v>3</v>
      </c>
      <c r="J252" t="s">
        <v>13814</v>
      </c>
      <c r="K252" t="s">
        <v>13816</v>
      </c>
      <c r="L252">
        <v>270107</v>
      </c>
      <c r="M252" t="s">
        <v>13588</v>
      </c>
      <c r="N252">
        <v>270107005</v>
      </c>
      <c r="O252" t="s">
        <v>13608</v>
      </c>
      <c r="P252">
        <v>217.58428053688587</v>
      </c>
      <c r="Q252">
        <v>247.3088536493531</v>
      </c>
      <c r="R252">
        <v>4283.8374109340421</v>
      </c>
    </row>
    <row r="253" spans="1:18" x14ac:dyDescent="0.25">
      <c r="A253">
        <v>5</v>
      </c>
      <c r="B253">
        <v>5102</v>
      </c>
      <c r="C253" t="s">
        <v>798</v>
      </c>
      <c r="D253" t="s">
        <v>1181</v>
      </c>
      <c r="E253">
        <v>1</v>
      </c>
      <c r="F253" t="s">
        <v>13800</v>
      </c>
      <c r="G253">
        <v>1</v>
      </c>
      <c r="H253" t="s">
        <v>8278</v>
      </c>
      <c r="I253">
        <v>1</v>
      </c>
      <c r="J253" t="s">
        <v>13801</v>
      </c>
      <c r="K253" t="s">
        <v>13802</v>
      </c>
      <c r="L253">
        <v>270107</v>
      </c>
      <c r="M253" t="s">
        <v>13588</v>
      </c>
      <c r="N253">
        <v>270107006</v>
      </c>
      <c r="O253" t="s">
        <v>13613</v>
      </c>
      <c r="P253">
        <v>0</v>
      </c>
      <c r="Q253">
        <v>112979.71390546022</v>
      </c>
      <c r="R253">
        <v>0</v>
      </c>
    </row>
    <row r="254" spans="1:18" x14ac:dyDescent="0.25">
      <c r="A254">
        <v>5</v>
      </c>
      <c r="B254">
        <v>5102</v>
      </c>
      <c r="C254" t="s">
        <v>798</v>
      </c>
      <c r="D254" t="s">
        <v>1181</v>
      </c>
      <c r="E254">
        <v>2</v>
      </c>
      <c r="F254" t="s">
        <v>13804</v>
      </c>
      <c r="G254">
        <v>3</v>
      </c>
      <c r="H254" t="s">
        <v>13770</v>
      </c>
      <c r="I254">
        <v>1</v>
      </c>
      <c r="J254" t="s">
        <v>13801</v>
      </c>
      <c r="K254" t="s">
        <v>13805</v>
      </c>
      <c r="L254">
        <v>270107</v>
      </c>
      <c r="M254" t="s">
        <v>13588</v>
      </c>
      <c r="N254">
        <v>270107006</v>
      </c>
      <c r="O254" t="s">
        <v>13613</v>
      </c>
      <c r="P254">
        <v>0</v>
      </c>
      <c r="Q254">
        <v>107013.32851290719</v>
      </c>
      <c r="R254">
        <v>0</v>
      </c>
    </row>
    <row r="255" spans="1:18" x14ac:dyDescent="0.25">
      <c r="A255">
        <v>5</v>
      </c>
      <c r="B255">
        <v>5102</v>
      </c>
      <c r="C255" t="s">
        <v>798</v>
      </c>
      <c r="D255" t="s">
        <v>1181</v>
      </c>
      <c r="E255">
        <v>2</v>
      </c>
      <c r="F255" t="s">
        <v>13804</v>
      </c>
      <c r="G255">
        <v>3</v>
      </c>
      <c r="H255" t="s">
        <v>13770</v>
      </c>
      <c r="I255">
        <v>1</v>
      </c>
      <c r="J255" t="s">
        <v>13801</v>
      </c>
      <c r="K255" t="s">
        <v>13806</v>
      </c>
      <c r="L255">
        <v>270107</v>
      </c>
      <c r="M255" t="s">
        <v>13588</v>
      </c>
      <c r="N255">
        <v>270107006</v>
      </c>
      <c r="O255" t="s">
        <v>13613</v>
      </c>
      <c r="P255">
        <v>0</v>
      </c>
      <c r="Q255">
        <v>5966.3853925530148</v>
      </c>
      <c r="R255">
        <v>0</v>
      </c>
    </row>
    <row r="256" spans="1:18" x14ac:dyDescent="0.25">
      <c r="A256">
        <v>5</v>
      </c>
      <c r="B256">
        <v>5102</v>
      </c>
      <c r="C256" t="s">
        <v>798</v>
      </c>
      <c r="D256" t="s">
        <v>1181</v>
      </c>
      <c r="E256">
        <v>3</v>
      </c>
      <c r="F256" t="s">
        <v>13807</v>
      </c>
      <c r="G256">
        <v>1</v>
      </c>
      <c r="H256" t="s">
        <v>8278</v>
      </c>
      <c r="I256">
        <v>1</v>
      </c>
      <c r="J256" t="s">
        <v>13801</v>
      </c>
      <c r="K256" t="s">
        <v>13808</v>
      </c>
      <c r="L256">
        <v>270107</v>
      </c>
      <c r="M256" t="s">
        <v>13588</v>
      </c>
      <c r="N256">
        <v>270107006</v>
      </c>
      <c r="O256" t="s">
        <v>13613</v>
      </c>
      <c r="P256">
        <v>0</v>
      </c>
      <c r="Q256">
        <v>112979.71390546022</v>
      </c>
      <c r="R256">
        <v>0</v>
      </c>
    </row>
    <row r="257" spans="1:18" x14ac:dyDescent="0.25">
      <c r="A257">
        <v>5</v>
      </c>
      <c r="B257">
        <v>5102</v>
      </c>
      <c r="C257" t="s">
        <v>798</v>
      </c>
      <c r="D257" t="s">
        <v>1181</v>
      </c>
      <c r="E257">
        <v>4</v>
      </c>
      <c r="F257" t="s">
        <v>13810</v>
      </c>
      <c r="G257">
        <v>1</v>
      </c>
      <c r="H257" t="s">
        <v>8278</v>
      </c>
      <c r="I257">
        <v>1</v>
      </c>
      <c r="J257" t="s">
        <v>13801</v>
      </c>
      <c r="K257" t="s">
        <v>13811</v>
      </c>
      <c r="L257">
        <v>270107</v>
      </c>
      <c r="M257" t="s">
        <v>13588</v>
      </c>
      <c r="N257">
        <v>270107006</v>
      </c>
      <c r="O257" t="s">
        <v>13613</v>
      </c>
      <c r="P257">
        <v>0</v>
      </c>
      <c r="Q257">
        <v>112979.71390546022</v>
      </c>
      <c r="R257">
        <v>0</v>
      </c>
    </row>
    <row r="258" spans="1:18" x14ac:dyDescent="0.25">
      <c r="A258">
        <v>5</v>
      </c>
      <c r="B258">
        <v>5102</v>
      </c>
      <c r="C258" t="s">
        <v>798</v>
      </c>
      <c r="D258" t="s">
        <v>1181</v>
      </c>
      <c r="E258">
        <v>7</v>
      </c>
      <c r="F258" t="s">
        <v>13813</v>
      </c>
      <c r="G258">
        <v>2</v>
      </c>
      <c r="H258" t="s">
        <v>13771</v>
      </c>
      <c r="I258">
        <v>3</v>
      </c>
      <c r="J258" t="s">
        <v>13814</v>
      </c>
      <c r="K258" t="s">
        <v>13771</v>
      </c>
      <c r="L258">
        <v>270107</v>
      </c>
      <c r="M258" t="s">
        <v>13588</v>
      </c>
      <c r="N258">
        <v>270107005</v>
      </c>
      <c r="O258" t="s">
        <v>13608</v>
      </c>
      <c r="P258">
        <v>0</v>
      </c>
      <c r="Q258">
        <v>16238.042162537915</v>
      </c>
      <c r="R258">
        <v>0</v>
      </c>
    </row>
    <row r="259" spans="1:18" x14ac:dyDescent="0.25">
      <c r="A259">
        <v>5</v>
      </c>
      <c r="B259">
        <v>5102</v>
      </c>
      <c r="C259" t="s">
        <v>798</v>
      </c>
      <c r="D259" t="s">
        <v>1181</v>
      </c>
      <c r="E259">
        <v>7</v>
      </c>
      <c r="F259" t="s">
        <v>13813</v>
      </c>
      <c r="G259">
        <v>3</v>
      </c>
      <c r="H259" t="s">
        <v>13770</v>
      </c>
      <c r="I259">
        <v>3</v>
      </c>
      <c r="J259" t="s">
        <v>13814</v>
      </c>
      <c r="K259" t="s">
        <v>13815</v>
      </c>
      <c r="L259">
        <v>270107</v>
      </c>
      <c r="M259" t="s">
        <v>13588</v>
      </c>
      <c r="N259">
        <v>270107005</v>
      </c>
      <c r="O259" t="s">
        <v>13608</v>
      </c>
      <c r="P259">
        <v>0</v>
      </c>
      <c r="Q259">
        <v>96741.671742922292</v>
      </c>
      <c r="R259">
        <v>0</v>
      </c>
    </row>
    <row r="260" spans="1:18" x14ac:dyDescent="0.25">
      <c r="A260">
        <v>5</v>
      </c>
      <c r="B260">
        <v>5103</v>
      </c>
      <c r="C260" t="s">
        <v>798</v>
      </c>
      <c r="D260" t="s">
        <v>1184</v>
      </c>
      <c r="E260">
        <v>1</v>
      </c>
      <c r="F260" t="s">
        <v>13800</v>
      </c>
      <c r="G260">
        <v>1</v>
      </c>
      <c r="H260" t="s">
        <v>8278</v>
      </c>
      <c r="I260">
        <v>1</v>
      </c>
      <c r="J260" t="s">
        <v>13801</v>
      </c>
      <c r="K260" t="s">
        <v>13802</v>
      </c>
      <c r="L260">
        <v>270107</v>
      </c>
      <c r="M260" t="s">
        <v>13588</v>
      </c>
      <c r="N260">
        <v>270107006</v>
      </c>
      <c r="O260" t="s">
        <v>13613</v>
      </c>
      <c r="P260">
        <v>0</v>
      </c>
      <c r="Q260">
        <v>40724.966215162698</v>
      </c>
      <c r="R260">
        <v>79520.864750156601</v>
      </c>
    </row>
    <row r="261" spans="1:18" x14ac:dyDescent="0.25">
      <c r="A261">
        <v>5</v>
      </c>
      <c r="B261">
        <v>5103</v>
      </c>
      <c r="C261" t="s">
        <v>798</v>
      </c>
      <c r="D261" t="s">
        <v>1184</v>
      </c>
      <c r="E261">
        <v>2</v>
      </c>
      <c r="F261" t="s">
        <v>13804</v>
      </c>
      <c r="G261">
        <v>3</v>
      </c>
      <c r="H261" t="s">
        <v>13770</v>
      </c>
      <c r="I261">
        <v>1</v>
      </c>
      <c r="J261" t="s">
        <v>13801</v>
      </c>
      <c r="K261" t="s">
        <v>13805</v>
      </c>
      <c r="L261">
        <v>270107</v>
      </c>
      <c r="M261" t="s">
        <v>13588</v>
      </c>
      <c r="N261">
        <v>270107006</v>
      </c>
      <c r="O261" t="s">
        <v>13613</v>
      </c>
      <c r="P261">
        <v>0</v>
      </c>
      <c r="Q261">
        <v>33060.854354437863</v>
      </c>
      <c r="R261">
        <v>70982.437358850802</v>
      </c>
    </row>
    <row r="262" spans="1:18" x14ac:dyDescent="0.25">
      <c r="A262">
        <v>5</v>
      </c>
      <c r="B262">
        <v>5103</v>
      </c>
      <c r="C262" t="s">
        <v>798</v>
      </c>
      <c r="D262" t="s">
        <v>1184</v>
      </c>
      <c r="E262">
        <v>2</v>
      </c>
      <c r="F262" t="s">
        <v>13804</v>
      </c>
      <c r="G262">
        <v>3</v>
      </c>
      <c r="H262" t="s">
        <v>13770</v>
      </c>
      <c r="I262">
        <v>1</v>
      </c>
      <c r="J262" t="s">
        <v>13801</v>
      </c>
      <c r="K262" t="s">
        <v>13806</v>
      </c>
      <c r="L262">
        <v>270107</v>
      </c>
      <c r="M262" t="s">
        <v>13588</v>
      </c>
      <c r="N262">
        <v>270107006</v>
      </c>
      <c r="O262" t="s">
        <v>13613</v>
      </c>
      <c r="P262">
        <v>0</v>
      </c>
      <c r="Q262">
        <v>7664.1118607248382</v>
      </c>
      <c r="R262">
        <v>8538.4273913057896</v>
      </c>
    </row>
    <row r="263" spans="1:18" x14ac:dyDescent="0.25">
      <c r="A263">
        <v>5</v>
      </c>
      <c r="B263">
        <v>5103</v>
      </c>
      <c r="C263" t="s">
        <v>798</v>
      </c>
      <c r="D263" t="s">
        <v>1184</v>
      </c>
      <c r="E263">
        <v>3</v>
      </c>
      <c r="F263" t="s">
        <v>13807</v>
      </c>
      <c r="G263">
        <v>1</v>
      </c>
      <c r="H263" t="s">
        <v>8278</v>
      </c>
      <c r="I263">
        <v>1</v>
      </c>
      <c r="J263" t="s">
        <v>13801</v>
      </c>
      <c r="K263" t="s">
        <v>13808</v>
      </c>
      <c r="L263">
        <v>270107</v>
      </c>
      <c r="M263" t="s">
        <v>13588</v>
      </c>
      <c r="N263">
        <v>270107006</v>
      </c>
      <c r="O263" t="s">
        <v>13613</v>
      </c>
      <c r="P263">
        <v>0</v>
      </c>
      <c r="Q263">
        <v>40724.966215162698</v>
      </c>
      <c r="R263">
        <v>79520.864750156601</v>
      </c>
    </row>
    <row r="264" spans="1:18" x14ac:dyDescent="0.25">
      <c r="A264">
        <v>5</v>
      </c>
      <c r="B264">
        <v>5103</v>
      </c>
      <c r="C264" t="s">
        <v>798</v>
      </c>
      <c r="D264" t="s">
        <v>1184</v>
      </c>
      <c r="E264">
        <v>4</v>
      </c>
      <c r="F264" t="s">
        <v>13810</v>
      </c>
      <c r="G264">
        <v>1</v>
      </c>
      <c r="H264" t="s">
        <v>8278</v>
      </c>
      <c r="I264">
        <v>1</v>
      </c>
      <c r="J264" t="s">
        <v>13801</v>
      </c>
      <c r="K264" t="s">
        <v>13811</v>
      </c>
      <c r="L264">
        <v>270107</v>
      </c>
      <c r="M264" t="s">
        <v>13588</v>
      </c>
      <c r="N264">
        <v>270107006</v>
      </c>
      <c r="O264" t="s">
        <v>13613</v>
      </c>
      <c r="P264">
        <v>0</v>
      </c>
      <c r="Q264">
        <v>40724.966215162698</v>
      </c>
      <c r="R264">
        <v>79520.864750156601</v>
      </c>
    </row>
    <row r="265" spans="1:18" x14ac:dyDescent="0.25">
      <c r="A265">
        <v>5</v>
      </c>
      <c r="B265">
        <v>5103</v>
      </c>
      <c r="C265" t="s">
        <v>798</v>
      </c>
      <c r="D265" t="s">
        <v>1184</v>
      </c>
      <c r="E265">
        <v>7</v>
      </c>
      <c r="F265" t="s">
        <v>13813</v>
      </c>
      <c r="G265">
        <v>2</v>
      </c>
      <c r="H265" t="s">
        <v>13771</v>
      </c>
      <c r="I265">
        <v>3</v>
      </c>
      <c r="J265" t="s">
        <v>13814</v>
      </c>
      <c r="K265" t="s">
        <v>13771</v>
      </c>
      <c r="L265">
        <v>270107</v>
      </c>
      <c r="M265" t="s">
        <v>13588</v>
      </c>
      <c r="N265">
        <v>270107005</v>
      </c>
      <c r="O265" t="s">
        <v>13608</v>
      </c>
      <c r="P265">
        <v>0</v>
      </c>
      <c r="Q265">
        <v>20775.57130097405</v>
      </c>
      <c r="R265">
        <v>0</v>
      </c>
    </row>
    <row r="266" spans="1:18" x14ac:dyDescent="0.25">
      <c r="A266">
        <v>5</v>
      </c>
      <c r="B266">
        <v>5103</v>
      </c>
      <c r="C266" t="s">
        <v>798</v>
      </c>
      <c r="D266" t="s">
        <v>1184</v>
      </c>
      <c r="E266">
        <v>7</v>
      </c>
      <c r="F266" t="s">
        <v>13813</v>
      </c>
      <c r="G266">
        <v>3</v>
      </c>
      <c r="H266" t="s">
        <v>13770</v>
      </c>
      <c r="I266">
        <v>3</v>
      </c>
      <c r="J266" t="s">
        <v>13814</v>
      </c>
      <c r="K266" t="s">
        <v>13815</v>
      </c>
      <c r="L266">
        <v>270107</v>
      </c>
      <c r="M266" t="s">
        <v>13588</v>
      </c>
      <c r="N266">
        <v>270107005</v>
      </c>
      <c r="O266" t="s">
        <v>13608</v>
      </c>
      <c r="P266">
        <v>0</v>
      </c>
      <c r="Q266">
        <v>19949.394914188651</v>
      </c>
      <c r="R266">
        <v>75994.649890730361</v>
      </c>
    </row>
    <row r="267" spans="1:18" x14ac:dyDescent="0.25">
      <c r="A267">
        <v>5</v>
      </c>
      <c r="B267">
        <v>5103</v>
      </c>
      <c r="C267" t="s">
        <v>798</v>
      </c>
      <c r="D267" t="s">
        <v>1184</v>
      </c>
      <c r="E267">
        <v>7</v>
      </c>
      <c r="F267" t="s">
        <v>13813</v>
      </c>
      <c r="G267">
        <v>3</v>
      </c>
      <c r="H267" t="s">
        <v>13770</v>
      </c>
      <c r="I267">
        <v>3</v>
      </c>
      <c r="J267" t="s">
        <v>13814</v>
      </c>
      <c r="K267" t="s">
        <v>13816</v>
      </c>
      <c r="L267">
        <v>270107</v>
      </c>
      <c r="M267" t="s">
        <v>13588</v>
      </c>
      <c r="N267">
        <v>270107005</v>
      </c>
      <c r="O267" t="s">
        <v>13608</v>
      </c>
      <c r="P267">
        <v>0</v>
      </c>
      <c r="Q267">
        <v>0</v>
      </c>
      <c r="R267">
        <v>3526.2148594262353</v>
      </c>
    </row>
    <row r="268" spans="1:18" x14ac:dyDescent="0.25">
      <c r="A268">
        <v>5</v>
      </c>
      <c r="B268">
        <v>5105</v>
      </c>
      <c r="C268" t="s">
        <v>798</v>
      </c>
      <c r="D268" t="s">
        <v>1190</v>
      </c>
      <c r="E268">
        <v>1</v>
      </c>
      <c r="F268" t="s">
        <v>13800</v>
      </c>
      <c r="G268">
        <v>1</v>
      </c>
      <c r="H268" t="s">
        <v>8278</v>
      </c>
      <c r="I268">
        <v>1</v>
      </c>
      <c r="J268" t="s">
        <v>13801</v>
      </c>
      <c r="K268" t="s">
        <v>13802</v>
      </c>
      <c r="L268">
        <v>270107</v>
      </c>
      <c r="M268" t="s">
        <v>13588</v>
      </c>
      <c r="N268">
        <v>270107006</v>
      </c>
      <c r="O268" t="s">
        <v>13613</v>
      </c>
      <c r="P268">
        <v>0</v>
      </c>
      <c r="Q268">
        <v>83419.299783219933</v>
      </c>
      <c r="R268">
        <v>0</v>
      </c>
    </row>
    <row r="269" spans="1:18" x14ac:dyDescent="0.25">
      <c r="A269">
        <v>5</v>
      </c>
      <c r="B269">
        <v>5105</v>
      </c>
      <c r="C269" t="s">
        <v>798</v>
      </c>
      <c r="D269" t="s">
        <v>1190</v>
      </c>
      <c r="E269">
        <v>2</v>
      </c>
      <c r="F269" t="s">
        <v>13804</v>
      </c>
      <c r="G269">
        <v>3</v>
      </c>
      <c r="H269" t="s">
        <v>13770</v>
      </c>
      <c r="I269">
        <v>1</v>
      </c>
      <c r="J269" t="s">
        <v>13801</v>
      </c>
      <c r="K269" t="s">
        <v>13805</v>
      </c>
      <c r="L269">
        <v>270107</v>
      </c>
      <c r="M269" t="s">
        <v>13588</v>
      </c>
      <c r="N269">
        <v>270107006</v>
      </c>
      <c r="O269" t="s">
        <v>13613</v>
      </c>
      <c r="P269">
        <v>0</v>
      </c>
      <c r="Q269">
        <v>77203.07785455414</v>
      </c>
      <c r="R269">
        <v>0</v>
      </c>
    </row>
    <row r="270" spans="1:18" x14ac:dyDescent="0.25">
      <c r="A270">
        <v>5</v>
      </c>
      <c r="B270">
        <v>5105</v>
      </c>
      <c r="C270" t="s">
        <v>798</v>
      </c>
      <c r="D270" t="s">
        <v>1190</v>
      </c>
      <c r="E270">
        <v>2</v>
      </c>
      <c r="F270" t="s">
        <v>13804</v>
      </c>
      <c r="G270">
        <v>3</v>
      </c>
      <c r="H270" t="s">
        <v>13770</v>
      </c>
      <c r="I270">
        <v>1</v>
      </c>
      <c r="J270" t="s">
        <v>13801</v>
      </c>
      <c r="K270" t="s">
        <v>13806</v>
      </c>
      <c r="L270">
        <v>270107</v>
      </c>
      <c r="M270" t="s">
        <v>13588</v>
      </c>
      <c r="N270">
        <v>270107006</v>
      </c>
      <c r="O270" t="s">
        <v>13613</v>
      </c>
      <c r="P270">
        <v>0</v>
      </c>
      <c r="Q270">
        <v>6216.2219286657864</v>
      </c>
      <c r="R270">
        <v>0</v>
      </c>
    </row>
    <row r="271" spans="1:18" x14ac:dyDescent="0.25">
      <c r="A271">
        <v>5</v>
      </c>
      <c r="B271">
        <v>5105</v>
      </c>
      <c r="C271" t="s">
        <v>798</v>
      </c>
      <c r="D271" t="s">
        <v>1190</v>
      </c>
      <c r="E271">
        <v>3</v>
      </c>
      <c r="F271" t="s">
        <v>13807</v>
      </c>
      <c r="G271">
        <v>1</v>
      </c>
      <c r="H271" t="s">
        <v>8278</v>
      </c>
      <c r="I271">
        <v>1</v>
      </c>
      <c r="J271" t="s">
        <v>13801</v>
      </c>
      <c r="K271" t="s">
        <v>13808</v>
      </c>
      <c r="L271">
        <v>270107</v>
      </c>
      <c r="M271" t="s">
        <v>13588</v>
      </c>
      <c r="N271">
        <v>270107006</v>
      </c>
      <c r="O271" t="s">
        <v>13613</v>
      </c>
      <c r="P271">
        <v>0</v>
      </c>
      <c r="Q271">
        <v>83419.299783219933</v>
      </c>
      <c r="R271">
        <v>0</v>
      </c>
    </row>
    <row r="272" spans="1:18" x14ac:dyDescent="0.25">
      <c r="A272">
        <v>5</v>
      </c>
      <c r="B272">
        <v>5105</v>
      </c>
      <c r="C272" t="s">
        <v>798</v>
      </c>
      <c r="D272" t="s">
        <v>1190</v>
      </c>
      <c r="E272">
        <v>4</v>
      </c>
      <c r="F272" t="s">
        <v>13810</v>
      </c>
      <c r="G272">
        <v>1</v>
      </c>
      <c r="H272" t="s">
        <v>8278</v>
      </c>
      <c r="I272">
        <v>1</v>
      </c>
      <c r="J272" t="s">
        <v>13801</v>
      </c>
      <c r="K272" t="s">
        <v>13811</v>
      </c>
      <c r="L272">
        <v>270107</v>
      </c>
      <c r="M272" t="s">
        <v>13588</v>
      </c>
      <c r="N272">
        <v>270107006</v>
      </c>
      <c r="O272" t="s">
        <v>13613</v>
      </c>
      <c r="P272">
        <v>0</v>
      </c>
      <c r="Q272">
        <v>83419.299783219933</v>
      </c>
      <c r="R272">
        <v>0</v>
      </c>
    </row>
    <row r="273" spans="1:18" x14ac:dyDescent="0.25">
      <c r="A273">
        <v>5</v>
      </c>
      <c r="B273">
        <v>5105</v>
      </c>
      <c r="C273" t="s">
        <v>798</v>
      </c>
      <c r="D273" t="s">
        <v>1190</v>
      </c>
      <c r="E273">
        <v>7</v>
      </c>
      <c r="F273" t="s">
        <v>13813</v>
      </c>
      <c r="G273">
        <v>2</v>
      </c>
      <c r="H273" t="s">
        <v>13771</v>
      </c>
      <c r="I273">
        <v>3</v>
      </c>
      <c r="J273" t="s">
        <v>13814</v>
      </c>
      <c r="K273" t="s">
        <v>13771</v>
      </c>
      <c r="L273">
        <v>270107</v>
      </c>
      <c r="M273" t="s">
        <v>13588</v>
      </c>
      <c r="N273">
        <v>270107005</v>
      </c>
      <c r="O273" t="s">
        <v>13608</v>
      </c>
      <c r="P273">
        <v>0</v>
      </c>
      <c r="Q273">
        <v>27417.124275988219</v>
      </c>
      <c r="R273">
        <v>0</v>
      </c>
    </row>
    <row r="274" spans="1:18" x14ac:dyDescent="0.25">
      <c r="A274">
        <v>5</v>
      </c>
      <c r="B274">
        <v>5105</v>
      </c>
      <c r="C274" t="s">
        <v>798</v>
      </c>
      <c r="D274" t="s">
        <v>1190</v>
      </c>
      <c r="E274">
        <v>7</v>
      </c>
      <c r="F274" t="s">
        <v>13813</v>
      </c>
      <c r="G274">
        <v>3</v>
      </c>
      <c r="H274" t="s">
        <v>13770</v>
      </c>
      <c r="I274">
        <v>3</v>
      </c>
      <c r="J274" t="s">
        <v>13814</v>
      </c>
      <c r="K274" t="s">
        <v>13815</v>
      </c>
      <c r="L274">
        <v>270107</v>
      </c>
      <c r="M274" t="s">
        <v>13588</v>
      </c>
      <c r="N274">
        <v>270107005</v>
      </c>
      <c r="O274" t="s">
        <v>13608</v>
      </c>
      <c r="P274">
        <v>0</v>
      </c>
      <c r="Q274">
        <v>56002.17550723171</v>
      </c>
      <c r="R274">
        <v>0</v>
      </c>
    </row>
    <row r="275" spans="1:18" x14ac:dyDescent="0.25">
      <c r="A275">
        <v>5</v>
      </c>
      <c r="B275">
        <v>5107</v>
      </c>
      <c r="C275" t="s">
        <v>798</v>
      </c>
      <c r="D275" t="s">
        <v>1193</v>
      </c>
      <c r="E275">
        <v>1</v>
      </c>
      <c r="F275" t="s">
        <v>13800</v>
      </c>
      <c r="G275">
        <v>1</v>
      </c>
      <c r="H275" t="s">
        <v>8278</v>
      </c>
      <c r="I275">
        <v>1</v>
      </c>
      <c r="J275" t="s">
        <v>13801</v>
      </c>
      <c r="K275" t="s">
        <v>13802</v>
      </c>
      <c r="L275">
        <v>270107</v>
      </c>
      <c r="M275" t="s">
        <v>13588</v>
      </c>
      <c r="N275">
        <v>270107006</v>
      </c>
      <c r="O275" t="s">
        <v>13613</v>
      </c>
      <c r="P275">
        <v>0</v>
      </c>
      <c r="Q275">
        <v>43080.92418650027</v>
      </c>
      <c r="R275">
        <v>0</v>
      </c>
    </row>
    <row r="276" spans="1:18" x14ac:dyDescent="0.25">
      <c r="A276">
        <v>5</v>
      </c>
      <c r="B276">
        <v>5107</v>
      </c>
      <c r="C276" t="s">
        <v>798</v>
      </c>
      <c r="D276" t="s">
        <v>1193</v>
      </c>
      <c r="E276">
        <v>2</v>
      </c>
      <c r="F276" t="s">
        <v>13804</v>
      </c>
      <c r="G276">
        <v>3</v>
      </c>
      <c r="H276" t="s">
        <v>13770</v>
      </c>
      <c r="I276">
        <v>1</v>
      </c>
      <c r="J276" t="s">
        <v>13801</v>
      </c>
      <c r="K276" t="s">
        <v>13805</v>
      </c>
      <c r="L276">
        <v>270107</v>
      </c>
      <c r="M276" t="s">
        <v>13588</v>
      </c>
      <c r="N276">
        <v>270107006</v>
      </c>
      <c r="O276" t="s">
        <v>13613</v>
      </c>
      <c r="P276">
        <v>0</v>
      </c>
      <c r="Q276">
        <v>43080.92418650027</v>
      </c>
      <c r="R276">
        <v>0</v>
      </c>
    </row>
    <row r="277" spans="1:18" x14ac:dyDescent="0.25">
      <c r="A277">
        <v>5</v>
      </c>
      <c r="B277">
        <v>5107</v>
      </c>
      <c r="C277" t="s">
        <v>798</v>
      </c>
      <c r="D277" t="s">
        <v>1193</v>
      </c>
      <c r="E277">
        <v>3</v>
      </c>
      <c r="F277" t="s">
        <v>13807</v>
      </c>
      <c r="G277">
        <v>1</v>
      </c>
      <c r="H277" t="s">
        <v>8278</v>
      </c>
      <c r="I277">
        <v>1</v>
      </c>
      <c r="J277" t="s">
        <v>13801</v>
      </c>
      <c r="K277" t="s">
        <v>13808</v>
      </c>
      <c r="L277">
        <v>270107</v>
      </c>
      <c r="M277" t="s">
        <v>13588</v>
      </c>
      <c r="N277">
        <v>270107006</v>
      </c>
      <c r="O277" t="s">
        <v>13613</v>
      </c>
      <c r="P277">
        <v>0</v>
      </c>
      <c r="Q277">
        <v>43080.92418650027</v>
      </c>
      <c r="R277">
        <v>0</v>
      </c>
    </row>
    <row r="278" spans="1:18" x14ac:dyDescent="0.25">
      <c r="A278">
        <v>5</v>
      </c>
      <c r="B278">
        <v>5107</v>
      </c>
      <c r="C278" t="s">
        <v>798</v>
      </c>
      <c r="D278" t="s">
        <v>1193</v>
      </c>
      <c r="E278">
        <v>4</v>
      </c>
      <c r="F278" t="s">
        <v>13810</v>
      </c>
      <c r="G278">
        <v>1</v>
      </c>
      <c r="H278" t="s">
        <v>8278</v>
      </c>
      <c r="I278">
        <v>1</v>
      </c>
      <c r="J278" t="s">
        <v>13801</v>
      </c>
      <c r="K278" t="s">
        <v>13811</v>
      </c>
      <c r="L278">
        <v>270107</v>
      </c>
      <c r="M278" t="s">
        <v>13588</v>
      </c>
      <c r="N278">
        <v>270107006</v>
      </c>
      <c r="O278" t="s">
        <v>13613</v>
      </c>
      <c r="P278">
        <v>0</v>
      </c>
      <c r="Q278">
        <v>43080.92418650027</v>
      </c>
      <c r="R278">
        <v>0</v>
      </c>
    </row>
    <row r="279" spans="1:18" x14ac:dyDescent="0.25">
      <c r="A279">
        <v>5</v>
      </c>
      <c r="B279">
        <v>5107</v>
      </c>
      <c r="C279" t="s">
        <v>798</v>
      </c>
      <c r="D279" t="s">
        <v>1193</v>
      </c>
      <c r="E279">
        <v>7</v>
      </c>
      <c r="F279" t="s">
        <v>13813</v>
      </c>
      <c r="G279">
        <v>2</v>
      </c>
      <c r="H279" t="s">
        <v>13771</v>
      </c>
      <c r="I279">
        <v>3</v>
      </c>
      <c r="J279" t="s">
        <v>13814</v>
      </c>
      <c r="K279" t="s">
        <v>13771</v>
      </c>
      <c r="L279">
        <v>270107</v>
      </c>
      <c r="M279" t="s">
        <v>13588</v>
      </c>
      <c r="N279">
        <v>270107005</v>
      </c>
      <c r="O279" t="s">
        <v>13608</v>
      </c>
      <c r="P279">
        <v>0</v>
      </c>
      <c r="Q279">
        <v>12530.632601601899</v>
      </c>
      <c r="R279">
        <v>0</v>
      </c>
    </row>
    <row r="280" spans="1:18" x14ac:dyDescent="0.25">
      <c r="A280">
        <v>5</v>
      </c>
      <c r="B280">
        <v>5107</v>
      </c>
      <c r="C280" t="s">
        <v>798</v>
      </c>
      <c r="D280" t="s">
        <v>1193</v>
      </c>
      <c r="E280">
        <v>7</v>
      </c>
      <c r="F280" t="s">
        <v>13813</v>
      </c>
      <c r="G280">
        <v>3</v>
      </c>
      <c r="H280" t="s">
        <v>13770</v>
      </c>
      <c r="I280">
        <v>3</v>
      </c>
      <c r="J280" t="s">
        <v>13814</v>
      </c>
      <c r="K280" t="s">
        <v>13815</v>
      </c>
      <c r="L280">
        <v>270107</v>
      </c>
      <c r="M280" t="s">
        <v>13588</v>
      </c>
      <c r="N280">
        <v>270107005</v>
      </c>
      <c r="O280" t="s">
        <v>13608</v>
      </c>
      <c r="P280">
        <v>0</v>
      </c>
      <c r="Q280">
        <v>30550.291584898372</v>
      </c>
      <c r="R280">
        <v>0</v>
      </c>
    </row>
    <row r="281" spans="1:18" x14ac:dyDescent="0.25">
      <c r="A281">
        <v>5</v>
      </c>
      <c r="B281">
        <v>5109</v>
      </c>
      <c r="C281" t="s">
        <v>798</v>
      </c>
      <c r="D281" t="s">
        <v>1196</v>
      </c>
      <c r="E281">
        <v>1</v>
      </c>
      <c r="F281" t="s">
        <v>13800</v>
      </c>
      <c r="G281">
        <v>1</v>
      </c>
      <c r="H281" t="s">
        <v>8278</v>
      </c>
      <c r="I281">
        <v>1</v>
      </c>
      <c r="J281" t="s">
        <v>13801</v>
      </c>
      <c r="K281" t="s">
        <v>13802</v>
      </c>
      <c r="L281">
        <v>270107</v>
      </c>
      <c r="M281" t="s">
        <v>13588</v>
      </c>
      <c r="N281">
        <v>270107006</v>
      </c>
      <c r="O281" t="s">
        <v>13613</v>
      </c>
      <c r="P281">
        <v>28566.015037593985</v>
      </c>
      <c r="Q281">
        <v>28726.825111444788</v>
      </c>
      <c r="R281">
        <v>28173.114656695332</v>
      </c>
    </row>
    <row r="282" spans="1:18" x14ac:dyDescent="0.25">
      <c r="A282">
        <v>5</v>
      </c>
      <c r="B282">
        <v>5109</v>
      </c>
      <c r="C282" t="s">
        <v>798</v>
      </c>
      <c r="D282" t="s">
        <v>1196</v>
      </c>
      <c r="E282">
        <v>1</v>
      </c>
      <c r="F282" t="s">
        <v>13800</v>
      </c>
      <c r="G282">
        <v>1</v>
      </c>
      <c r="H282" t="s">
        <v>8278</v>
      </c>
      <c r="I282">
        <v>1</v>
      </c>
      <c r="J282" t="s">
        <v>13801</v>
      </c>
      <c r="K282" t="s">
        <v>13803</v>
      </c>
      <c r="L282">
        <v>270107</v>
      </c>
      <c r="M282" t="s">
        <v>13588</v>
      </c>
      <c r="N282">
        <v>270107006</v>
      </c>
      <c r="O282" t="s">
        <v>13613</v>
      </c>
      <c r="P282">
        <v>2034.5864661654136</v>
      </c>
      <c r="Q282">
        <v>700.04441576333181</v>
      </c>
      <c r="R282">
        <v>447.77935607508766</v>
      </c>
    </row>
    <row r="283" spans="1:18" x14ac:dyDescent="0.25">
      <c r="A283">
        <v>5</v>
      </c>
      <c r="B283">
        <v>5109</v>
      </c>
      <c r="C283" t="s">
        <v>798</v>
      </c>
      <c r="D283" t="s">
        <v>1196</v>
      </c>
      <c r="E283">
        <v>2</v>
      </c>
      <c r="F283" t="s">
        <v>13804</v>
      </c>
      <c r="G283">
        <v>3</v>
      </c>
      <c r="H283" t="s">
        <v>13770</v>
      </c>
      <c r="I283">
        <v>1</v>
      </c>
      <c r="J283" t="s">
        <v>13801</v>
      </c>
      <c r="K283" t="s">
        <v>13805</v>
      </c>
      <c r="L283">
        <v>270107</v>
      </c>
      <c r="M283" t="s">
        <v>13588</v>
      </c>
      <c r="N283">
        <v>270107006</v>
      </c>
      <c r="O283" t="s">
        <v>13613</v>
      </c>
      <c r="P283">
        <v>28356.390977443611</v>
      </c>
      <c r="Q283">
        <v>27371.831566073321</v>
      </c>
      <c r="R283">
        <v>24597.994834685916</v>
      </c>
    </row>
    <row r="284" spans="1:18" x14ac:dyDescent="0.25">
      <c r="A284">
        <v>5</v>
      </c>
      <c r="B284">
        <v>5109</v>
      </c>
      <c r="C284" t="s">
        <v>798</v>
      </c>
      <c r="D284" t="s">
        <v>1196</v>
      </c>
      <c r="E284">
        <v>2</v>
      </c>
      <c r="F284" t="s">
        <v>13804</v>
      </c>
      <c r="G284">
        <v>3</v>
      </c>
      <c r="H284" t="s">
        <v>13770</v>
      </c>
      <c r="I284">
        <v>1</v>
      </c>
      <c r="J284" t="s">
        <v>13801</v>
      </c>
      <c r="K284" t="s">
        <v>13806</v>
      </c>
      <c r="L284">
        <v>270107</v>
      </c>
      <c r="M284" t="s">
        <v>13588</v>
      </c>
      <c r="N284">
        <v>270107006</v>
      </c>
      <c r="O284" t="s">
        <v>13613</v>
      </c>
      <c r="P284">
        <v>2244.2105263157896</v>
      </c>
      <c r="Q284">
        <v>2055.0379611347953</v>
      </c>
      <c r="R284">
        <v>4022.8991780844963</v>
      </c>
    </row>
    <row r="285" spans="1:18" x14ac:dyDescent="0.25">
      <c r="A285">
        <v>5</v>
      </c>
      <c r="B285">
        <v>5109</v>
      </c>
      <c r="C285" t="s">
        <v>798</v>
      </c>
      <c r="D285" t="s">
        <v>1196</v>
      </c>
      <c r="E285">
        <v>3</v>
      </c>
      <c r="F285" t="s">
        <v>13807</v>
      </c>
      <c r="G285">
        <v>1</v>
      </c>
      <c r="H285" t="s">
        <v>8278</v>
      </c>
      <c r="I285">
        <v>1</v>
      </c>
      <c r="J285" t="s">
        <v>13801</v>
      </c>
      <c r="K285" t="s">
        <v>13808</v>
      </c>
      <c r="L285">
        <v>270107</v>
      </c>
      <c r="M285" t="s">
        <v>13588</v>
      </c>
      <c r="N285">
        <v>270107006</v>
      </c>
      <c r="O285" t="s">
        <v>13613</v>
      </c>
      <c r="P285">
        <v>29748.270676691729</v>
      </c>
      <c r="Q285">
        <v>28945.210557222053</v>
      </c>
      <c r="R285">
        <v>28173.114656695332</v>
      </c>
    </row>
    <row r="286" spans="1:18" x14ac:dyDescent="0.25">
      <c r="A286">
        <v>5</v>
      </c>
      <c r="B286">
        <v>5109</v>
      </c>
      <c r="C286" t="s">
        <v>798</v>
      </c>
      <c r="D286" t="s">
        <v>1196</v>
      </c>
      <c r="E286">
        <v>3</v>
      </c>
      <c r="F286" t="s">
        <v>13807</v>
      </c>
      <c r="G286">
        <v>1</v>
      </c>
      <c r="H286" t="s">
        <v>8278</v>
      </c>
      <c r="I286">
        <v>1</v>
      </c>
      <c r="J286" t="s">
        <v>13801</v>
      </c>
      <c r="K286" t="s">
        <v>13809</v>
      </c>
      <c r="L286">
        <v>270107</v>
      </c>
      <c r="M286" t="s">
        <v>13588</v>
      </c>
      <c r="N286">
        <v>270107006</v>
      </c>
      <c r="O286" t="s">
        <v>13613</v>
      </c>
      <c r="P286">
        <v>852.33082706766913</v>
      </c>
      <c r="Q286">
        <v>481.65896998606991</v>
      </c>
      <c r="R286">
        <v>447.77935607508766</v>
      </c>
    </row>
    <row r="287" spans="1:18" x14ac:dyDescent="0.25">
      <c r="A287">
        <v>5</v>
      </c>
      <c r="B287">
        <v>5109</v>
      </c>
      <c r="C287" t="s">
        <v>798</v>
      </c>
      <c r="D287" t="s">
        <v>1196</v>
      </c>
      <c r="E287">
        <v>4</v>
      </c>
      <c r="F287" t="s">
        <v>13810</v>
      </c>
      <c r="G287">
        <v>1</v>
      </c>
      <c r="H287" t="s">
        <v>8278</v>
      </c>
      <c r="I287">
        <v>1</v>
      </c>
      <c r="J287" t="s">
        <v>13801</v>
      </c>
      <c r="K287" t="s">
        <v>13811</v>
      </c>
      <c r="L287">
        <v>270107</v>
      </c>
      <c r="M287" t="s">
        <v>13588</v>
      </c>
      <c r="N287">
        <v>270107006</v>
      </c>
      <c r="O287" t="s">
        <v>13613</v>
      </c>
      <c r="P287">
        <v>28566.015037593985</v>
      </c>
      <c r="Q287">
        <v>28726.825111444788</v>
      </c>
      <c r="R287">
        <v>28173.114656695332</v>
      </c>
    </row>
    <row r="288" spans="1:18" x14ac:dyDescent="0.25">
      <c r="A288">
        <v>5</v>
      </c>
      <c r="B288">
        <v>5109</v>
      </c>
      <c r="C288" t="s">
        <v>798</v>
      </c>
      <c r="D288" t="s">
        <v>1196</v>
      </c>
      <c r="E288">
        <v>4</v>
      </c>
      <c r="F288" t="s">
        <v>13810</v>
      </c>
      <c r="G288">
        <v>1</v>
      </c>
      <c r="H288" t="s">
        <v>8278</v>
      </c>
      <c r="I288">
        <v>1</v>
      </c>
      <c r="J288" t="s">
        <v>13801</v>
      </c>
      <c r="K288" t="s">
        <v>13812</v>
      </c>
      <c r="L288">
        <v>270107</v>
      </c>
      <c r="M288" t="s">
        <v>13588</v>
      </c>
      <c r="N288">
        <v>270107006</v>
      </c>
      <c r="O288" t="s">
        <v>13613</v>
      </c>
      <c r="P288">
        <v>2034.5864661654136</v>
      </c>
      <c r="Q288">
        <v>700.04441576333181</v>
      </c>
      <c r="R288">
        <v>447.77935607508766</v>
      </c>
    </row>
    <row r="289" spans="1:18" x14ac:dyDescent="0.25">
      <c r="A289">
        <v>5</v>
      </c>
      <c r="B289">
        <v>5109</v>
      </c>
      <c r="C289" t="s">
        <v>798</v>
      </c>
      <c r="D289" t="s">
        <v>1196</v>
      </c>
      <c r="E289">
        <v>7</v>
      </c>
      <c r="F289" t="s">
        <v>13813</v>
      </c>
      <c r="G289">
        <v>2</v>
      </c>
      <c r="H289" t="s">
        <v>13771</v>
      </c>
      <c r="I289">
        <v>3</v>
      </c>
      <c r="J289" t="s">
        <v>13814</v>
      </c>
      <c r="K289" t="s">
        <v>13771</v>
      </c>
      <c r="L289">
        <v>270107</v>
      </c>
      <c r="M289" t="s">
        <v>13588</v>
      </c>
      <c r="N289">
        <v>270107005</v>
      </c>
      <c r="O289" t="s">
        <v>13608</v>
      </c>
      <c r="P289">
        <v>7206.0150375939847</v>
      </c>
      <c r="Q289">
        <v>10239.370471149299</v>
      </c>
      <c r="R289">
        <v>0</v>
      </c>
    </row>
    <row r="290" spans="1:18" x14ac:dyDescent="0.25">
      <c r="A290">
        <v>5</v>
      </c>
      <c r="B290">
        <v>5109</v>
      </c>
      <c r="C290" t="s">
        <v>798</v>
      </c>
      <c r="D290" t="s">
        <v>1196</v>
      </c>
      <c r="E290">
        <v>7</v>
      </c>
      <c r="F290" t="s">
        <v>13813</v>
      </c>
      <c r="G290">
        <v>3</v>
      </c>
      <c r="H290" t="s">
        <v>13770</v>
      </c>
      <c r="I290">
        <v>3</v>
      </c>
      <c r="J290" t="s">
        <v>13814</v>
      </c>
      <c r="K290" t="s">
        <v>13815</v>
      </c>
      <c r="L290">
        <v>270107</v>
      </c>
      <c r="M290" t="s">
        <v>13588</v>
      </c>
      <c r="N290">
        <v>270107005</v>
      </c>
      <c r="O290" t="s">
        <v>13608</v>
      </c>
      <c r="P290">
        <v>23020.150375939851</v>
      </c>
      <c r="Q290">
        <v>17931.874990124215</v>
      </c>
      <c r="R290">
        <v>25476.775402332671</v>
      </c>
    </row>
    <row r="291" spans="1:18" x14ac:dyDescent="0.25">
      <c r="A291">
        <v>5</v>
      </c>
      <c r="B291">
        <v>5109</v>
      </c>
      <c r="C291" t="s">
        <v>798</v>
      </c>
      <c r="D291" t="s">
        <v>1196</v>
      </c>
      <c r="E291">
        <v>7</v>
      </c>
      <c r="F291" t="s">
        <v>13813</v>
      </c>
      <c r="G291">
        <v>3</v>
      </c>
      <c r="H291" t="s">
        <v>13770</v>
      </c>
      <c r="I291">
        <v>3</v>
      </c>
      <c r="J291" t="s">
        <v>13814</v>
      </c>
      <c r="K291" t="s">
        <v>13816</v>
      </c>
      <c r="L291">
        <v>270107</v>
      </c>
      <c r="M291" t="s">
        <v>13588</v>
      </c>
      <c r="N291">
        <v>270107005</v>
      </c>
      <c r="O291" t="s">
        <v>13608</v>
      </c>
      <c r="P291">
        <v>374.43609022556393</v>
      </c>
      <c r="Q291">
        <v>1255.6240659345917</v>
      </c>
      <c r="R291">
        <v>3144.1186104377407</v>
      </c>
    </row>
    <row r="292" spans="1:18" x14ac:dyDescent="0.25">
      <c r="A292">
        <v>5</v>
      </c>
      <c r="B292">
        <v>5301</v>
      </c>
      <c r="C292" t="s">
        <v>798</v>
      </c>
      <c r="D292" t="s">
        <v>1202</v>
      </c>
      <c r="E292">
        <v>1</v>
      </c>
      <c r="F292" t="s">
        <v>13800</v>
      </c>
      <c r="G292">
        <v>1</v>
      </c>
      <c r="H292" t="s">
        <v>8278</v>
      </c>
      <c r="I292">
        <v>1</v>
      </c>
      <c r="J292" t="s">
        <v>13801</v>
      </c>
      <c r="K292" t="s">
        <v>13802</v>
      </c>
      <c r="L292">
        <v>270107</v>
      </c>
      <c r="M292" t="s">
        <v>13588</v>
      </c>
      <c r="N292">
        <v>270107006</v>
      </c>
      <c r="O292" t="s">
        <v>13613</v>
      </c>
      <c r="P292">
        <v>27212.195009170919</v>
      </c>
      <c r="Q292">
        <v>5404.3213839613809</v>
      </c>
      <c r="R292">
        <v>40660.765689211694</v>
      </c>
    </row>
    <row r="293" spans="1:18" x14ac:dyDescent="0.25">
      <c r="A293">
        <v>5</v>
      </c>
      <c r="B293">
        <v>5301</v>
      </c>
      <c r="C293" t="s">
        <v>798</v>
      </c>
      <c r="D293" t="s">
        <v>1202</v>
      </c>
      <c r="E293">
        <v>1</v>
      </c>
      <c r="F293" t="s">
        <v>13800</v>
      </c>
      <c r="G293">
        <v>1</v>
      </c>
      <c r="H293" t="s">
        <v>8278</v>
      </c>
      <c r="I293">
        <v>1</v>
      </c>
      <c r="J293" t="s">
        <v>13801</v>
      </c>
      <c r="K293" t="s">
        <v>13803</v>
      </c>
      <c r="L293">
        <v>270107</v>
      </c>
      <c r="M293" t="s">
        <v>13588</v>
      </c>
      <c r="N293">
        <v>270107006</v>
      </c>
      <c r="O293" t="s">
        <v>13613</v>
      </c>
      <c r="P293">
        <v>1464.2642457497805</v>
      </c>
      <c r="Q293">
        <v>1144.4962784654208</v>
      </c>
      <c r="R293">
        <v>0</v>
      </c>
    </row>
    <row r="294" spans="1:18" x14ac:dyDescent="0.25">
      <c r="A294">
        <v>5</v>
      </c>
      <c r="B294">
        <v>5301</v>
      </c>
      <c r="C294" t="s">
        <v>798</v>
      </c>
      <c r="D294" t="s">
        <v>1202</v>
      </c>
      <c r="E294">
        <v>2</v>
      </c>
      <c r="F294" t="s">
        <v>13804</v>
      </c>
      <c r="G294">
        <v>3</v>
      </c>
      <c r="H294" t="s">
        <v>13770</v>
      </c>
      <c r="I294">
        <v>1</v>
      </c>
      <c r="J294" t="s">
        <v>13801</v>
      </c>
      <c r="K294" t="s">
        <v>13805</v>
      </c>
      <c r="L294">
        <v>270107</v>
      </c>
      <c r="M294" t="s">
        <v>13588</v>
      </c>
      <c r="N294">
        <v>270107006</v>
      </c>
      <c r="O294" t="s">
        <v>13613</v>
      </c>
      <c r="P294">
        <v>24559.564728186317</v>
      </c>
      <c r="Q294">
        <v>4259.8251054959601</v>
      </c>
      <c r="R294">
        <v>39342.608569870899</v>
      </c>
    </row>
    <row r="295" spans="1:18" x14ac:dyDescent="0.25">
      <c r="A295">
        <v>5</v>
      </c>
      <c r="B295">
        <v>5301</v>
      </c>
      <c r="C295" t="s">
        <v>798</v>
      </c>
      <c r="D295" t="s">
        <v>1202</v>
      </c>
      <c r="E295">
        <v>2</v>
      </c>
      <c r="F295" t="s">
        <v>13804</v>
      </c>
      <c r="G295">
        <v>3</v>
      </c>
      <c r="H295" t="s">
        <v>13770</v>
      </c>
      <c r="I295">
        <v>1</v>
      </c>
      <c r="J295" t="s">
        <v>13801</v>
      </c>
      <c r="K295" t="s">
        <v>13806</v>
      </c>
      <c r="L295">
        <v>270107</v>
      </c>
      <c r="M295" t="s">
        <v>13588</v>
      </c>
      <c r="N295">
        <v>270107006</v>
      </c>
      <c r="O295" t="s">
        <v>13613</v>
      </c>
      <c r="P295">
        <v>4116.8945267343825</v>
      </c>
      <c r="Q295">
        <v>2288.9925569308416</v>
      </c>
      <c r="R295">
        <v>1318.1571193407947</v>
      </c>
    </row>
    <row r="296" spans="1:18" x14ac:dyDescent="0.25">
      <c r="A296">
        <v>5</v>
      </c>
      <c r="B296">
        <v>5301</v>
      </c>
      <c r="C296" t="s">
        <v>798</v>
      </c>
      <c r="D296" t="s">
        <v>1202</v>
      </c>
      <c r="E296">
        <v>3</v>
      </c>
      <c r="F296" t="s">
        <v>13807</v>
      </c>
      <c r="G296">
        <v>1</v>
      </c>
      <c r="H296" t="s">
        <v>8278</v>
      </c>
      <c r="I296">
        <v>1</v>
      </c>
      <c r="J296" t="s">
        <v>13801</v>
      </c>
      <c r="K296" t="s">
        <v>13808</v>
      </c>
      <c r="L296">
        <v>270107</v>
      </c>
      <c r="M296" t="s">
        <v>13588</v>
      </c>
      <c r="N296">
        <v>270107006</v>
      </c>
      <c r="O296" t="s">
        <v>13613</v>
      </c>
      <c r="P296">
        <v>27944.327132045808</v>
      </c>
      <c r="Q296">
        <v>5404.3213839613809</v>
      </c>
      <c r="R296">
        <v>40660.765689211694</v>
      </c>
    </row>
    <row r="297" spans="1:18" x14ac:dyDescent="0.25">
      <c r="A297">
        <v>5</v>
      </c>
      <c r="B297">
        <v>5301</v>
      </c>
      <c r="C297" t="s">
        <v>798</v>
      </c>
      <c r="D297" t="s">
        <v>1202</v>
      </c>
      <c r="E297">
        <v>3</v>
      </c>
      <c r="F297" t="s">
        <v>13807</v>
      </c>
      <c r="G297">
        <v>1</v>
      </c>
      <c r="H297" t="s">
        <v>8278</v>
      </c>
      <c r="I297">
        <v>1</v>
      </c>
      <c r="J297" t="s">
        <v>13801</v>
      </c>
      <c r="K297" t="s">
        <v>13809</v>
      </c>
      <c r="L297">
        <v>270107</v>
      </c>
      <c r="M297" t="s">
        <v>13588</v>
      </c>
      <c r="N297">
        <v>270107006</v>
      </c>
      <c r="O297" t="s">
        <v>13613</v>
      </c>
      <c r="P297">
        <v>732.13212287489023</v>
      </c>
      <c r="Q297">
        <v>1144.4962784654208</v>
      </c>
      <c r="R297">
        <v>0</v>
      </c>
    </row>
    <row r="298" spans="1:18" x14ac:dyDescent="0.25">
      <c r="A298">
        <v>5</v>
      </c>
      <c r="B298">
        <v>5301</v>
      </c>
      <c r="C298" t="s">
        <v>798</v>
      </c>
      <c r="D298" t="s">
        <v>1202</v>
      </c>
      <c r="E298">
        <v>4</v>
      </c>
      <c r="F298" t="s">
        <v>13810</v>
      </c>
      <c r="G298">
        <v>1</v>
      </c>
      <c r="H298" t="s">
        <v>8278</v>
      </c>
      <c r="I298">
        <v>1</v>
      </c>
      <c r="J298" t="s">
        <v>13801</v>
      </c>
      <c r="K298" t="s">
        <v>13811</v>
      </c>
      <c r="L298">
        <v>270107</v>
      </c>
      <c r="M298" t="s">
        <v>13588</v>
      </c>
      <c r="N298">
        <v>270107006</v>
      </c>
      <c r="O298" t="s">
        <v>13613</v>
      </c>
      <c r="P298">
        <v>27212.195009170919</v>
      </c>
      <c r="Q298">
        <v>5404.3213839613809</v>
      </c>
      <c r="R298">
        <v>40660.765689211694</v>
      </c>
    </row>
    <row r="299" spans="1:18" x14ac:dyDescent="0.25">
      <c r="A299">
        <v>5</v>
      </c>
      <c r="B299">
        <v>5301</v>
      </c>
      <c r="C299" t="s">
        <v>798</v>
      </c>
      <c r="D299" t="s">
        <v>1202</v>
      </c>
      <c r="E299">
        <v>4</v>
      </c>
      <c r="F299" t="s">
        <v>13810</v>
      </c>
      <c r="G299">
        <v>1</v>
      </c>
      <c r="H299" t="s">
        <v>8278</v>
      </c>
      <c r="I299">
        <v>1</v>
      </c>
      <c r="J299" t="s">
        <v>13801</v>
      </c>
      <c r="K299" t="s">
        <v>13812</v>
      </c>
      <c r="L299">
        <v>270107</v>
      </c>
      <c r="M299" t="s">
        <v>13588</v>
      </c>
      <c r="N299">
        <v>270107006</v>
      </c>
      <c r="O299" t="s">
        <v>13613</v>
      </c>
      <c r="P299">
        <v>1464.2642457497805</v>
      </c>
      <c r="Q299">
        <v>1144.4962784654208</v>
      </c>
      <c r="R299">
        <v>0</v>
      </c>
    </row>
    <row r="300" spans="1:18" x14ac:dyDescent="0.25">
      <c r="A300">
        <v>5</v>
      </c>
      <c r="B300">
        <v>5301</v>
      </c>
      <c r="C300" t="s">
        <v>798</v>
      </c>
      <c r="D300" t="s">
        <v>1202</v>
      </c>
      <c r="E300">
        <v>7</v>
      </c>
      <c r="F300" t="s">
        <v>13813</v>
      </c>
      <c r="G300">
        <v>2</v>
      </c>
      <c r="H300" t="s">
        <v>13771</v>
      </c>
      <c r="I300">
        <v>3</v>
      </c>
      <c r="J300" t="s">
        <v>13814</v>
      </c>
      <c r="K300" t="s">
        <v>13771</v>
      </c>
      <c r="L300">
        <v>270107</v>
      </c>
      <c r="M300" t="s">
        <v>13588</v>
      </c>
      <c r="N300">
        <v>270107005</v>
      </c>
      <c r="O300" t="s">
        <v>13608</v>
      </c>
      <c r="P300">
        <v>4605.4963855793094</v>
      </c>
      <c r="Q300">
        <v>1767.1393378597609</v>
      </c>
      <c r="R300">
        <v>0</v>
      </c>
    </row>
    <row r="301" spans="1:18" x14ac:dyDescent="0.25">
      <c r="A301">
        <v>5</v>
      </c>
      <c r="B301">
        <v>5301</v>
      </c>
      <c r="C301" t="s">
        <v>798</v>
      </c>
      <c r="D301" t="s">
        <v>1202</v>
      </c>
      <c r="E301">
        <v>7</v>
      </c>
      <c r="F301" t="s">
        <v>13813</v>
      </c>
      <c r="G301">
        <v>3</v>
      </c>
      <c r="H301" t="s">
        <v>13770</v>
      </c>
      <c r="I301">
        <v>3</v>
      </c>
      <c r="J301" t="s">
        <v>13814</v>
      </c>
      <c r="K301" t="s">
        <v>13815</v>
      </c>
      <c r="L301">
        <v>270107</v>
      </c>
      <c r="M301" t="s">
        <v>13588</v>
      </c>
      <c r="N301">
        <v>270107005</v>
      </c>
      <c r="O301" t="s">
        <v>13608</v>
      </c>
      <c r="P301">
        <v>24070.962869341391</v>
      </c>
      <c r="Q301">
        <v>4781.6783245670413</v>
      </c>
      <c r="R301">
        <v>30666.137690387422</v>
      </c>
    </row>
    <row r="302" spans="1:18" x14ac:dyDescent="0.25">
      <c r="A302">
        <v>5</v>
      </c>
      <c r="B302">
        <v>5301</v>
      </c>
      <c r="C302" t="s">
        <v>798</v>
      </c>
      <c r="D302" t="s">
        <v>1202</v>
      </c>
      <c r="E302">
        <v>7</v>
      </c>
      <c r="F302" t="s">
        <v>13813</v>
      </c>
      <c r="G302">
        <v>3</v>
      </c>
      <c r="H302" t="s">
        <v>13770</v>
      </c>
      <c r="I302">
        <v>3</v>
      </c>
      <c r="J302" t="s">
        <v>13814</v>
      </c>
      <c r="K302" t="s">
        <v>13816</v>
      </c>
      <c r="L302">
        <v>270107</v>
      </c>
      <c r="M302" t="s">
        <v>13588</v>
      </c>
      <c r="N302">
        <v>270107005</v>
      </c>
      <c r="O302" t="s">
        <v>13608</v>
      </c>
      <c r="P302">
        <v>0</v>
      </c>
      <c r="Q302">
        <v>0</v>
      </c>
      <c r="R302">
        <v>9994.6279988242713</v>
      </c>
    </row>
    <row r="303" spans="1:18" x14ac:dyDescent="0.25">
      <c r="A303">
        <v>5</v>
      </c>
      <c r="B303">
        <v>5302</v>
      </c>
      <c r="C303" t="s">
        <v>798</v>
      </c>
      <c r="D303" t="s">
        <v>1205</v>
      </c>
      <c r="E303">
        <v>1</v>
      </c>
      <c r="F303" t="s">
        <v>13800</v>
      </c>
      <c r="G303">
        <v>1</v>
      </c>
      <c r="H303" t="s">
        <v>8278</v>
      </c>
      <c r="I303">
        <v>1</v>
      </c>
      <c r="J303" t="s">
        <v>13801</v>
      </c>
      <c r="K303" t="s">
        <v>13802</v>
      </c>
      <c r="L303">
        <v>270107</v>
      </c>
      <c r="M303" t="s">
        <v>13588</v>
      </c>
      <c r="N303">
        <v>270107006</v>
      </c>
      <c r="O303" t="s">
        <v>13613</v>
      </c>
      <c r="P303">
        <v>0</v>
      </c>
      <c r="Q303">
        <v>42988.949960298225</v>
      </c>
      <c r="R303">
        <v>0</v>
      </c>
    </row>
    <row r="304" spans="1:18" x14ac:dyDescent="0.25">
      <c r="A304">
        <v>5</v>
      </c>
      <c r="B304">
        <v>5302</v>
      </c>
      <c r="C304" t="s">
        <v>798</v>
      </c>
      <c r="D304" t="s">
        <v>1205</v>
      </c>
      <c r="E304">
        <v>2</v>
      </c>
      <c r="F304" t="s">
        <v>13804</v>
      </c>
      <c r="G304">
        <v>3</v>
      </c>
      <c r="H304" t="s">
        <v>13770</v>
      </c>
      <c r="I304">
        <v>1</v>
      </c>
      <c r="J304" t="s">
        <v>13801</v>
      </c>
      <c r="K304" t="s">
        <v>13805</v>
      </c>
      <c r="L304">
        <v>270107</v>
      </c>
      <c r="M304" t="s">
        <v>13588</v>
      </c>
      <c r="N304">
        <v>270107006</v>
      </c>
      <c r="O304" t="s">
        <v>13613</v>
      </c>
      <c r="P304">
        <v>0</v>
      </c>
      <c r="Q304">
        <v>42988.949960298225</v>
      </c>
      <c r="R304">
        <v>0</v>
      </c>
    </row>
    <row r="305" spans="1:18" x14ac:dyDescent="0.25">
      <c r="A305">
        <v>5</v>
      </c>
      <c r="B305">
        <v>5302</v>
      </c>
      <c r="C305" t="s">
        <v>798</v>
      </c>
      <c r="D305" t="s">
        <v>1205</v>
      </c>
      <c r="E305">
        <v>3</v>
      </c>
      <c r="F305" t="s">
        <v>13807</v>
      </c>
      <c r="G305">
        <v>1</v>
      </c>
      <c r="H305" t="s">
        <v>8278</v>
      </c>
      <c r="I305">
        <v>1</v>
      </c>
      <c r="J305" t="s">
        <v>13801</v>
      </c>
      <c r="K305" t="s">
        <v>13808</v>
      </c>
      <c r="L305">
        <v>270107</v>
      </c>
      <c r="M305" t="s">
        <v>13588</v>
      </c>
      <c r="N305">
        <v>270107006</v>
      </c>
      <c r="O305" t="s">
        <v>13613</v>
      </c>
      <c r="P305">
        <v>0</v>
      </c>
      <c r="Q305">
        <v>42988.949960298225</v>
      </c>
      <c r="R305">
        <v>0</v>
      </c>
    </row>
    <row r="306" spans="1:18" x14ac:dyDescent="0.25">
      <c r="A306">
        <v>5</v>
      </c>
      <c r="B306">
        <v>5302</v>
      </c>
      <c r="C306" t="s">
        <v>798</v>
      </c>
      <c r="D306" t="s">
        <v>1205</v>
      </c>
      <c r="E306">
        <v>4</v>
      </c>
      <c r="F306" t="s">
        <v>13810</v>
      </c>
      <c r="G306">
        <v>1</v>
      </c>
      <c r="H306" t="s">
        <v>8278</v>
      </c>
      <c r="I306">
        <v>1</v>
      </c>
      <c r="J306" t="s">
        <v>13801</v>
      </c>
      <c r="K306" t="s">
        <v>13811</v>
      </c>
      <c r="L306">
        <v>270107</v>
      </c>
      <c r="M306" t="s">
        <v>13588</v>
      </c>
      <c r="N306">
        <v>270107006</v>
      </c>
      <c r="O306" t="s">
        <v>13613</v>
      </c>
      <c r="P306">
        <v>0</v>
      </c>
      <c r="Q306">
        <v>42988.949960298225</v>
      </c>
      <c r="R306">
        <v>0</v>
      </c>
    </row>
    <row r="307" spans="1:18" x14ac:dyDescent="0.25">
      <c r="A307">
        <v>5</v>
      </c>
      <c r="B307">
        <v>5302</v>
      </c>
      <c r="C307" t="s">
        <v>798</v>
      </c>
      <c r="D307" t="s">
        <v>1205</v>
      </c>
      <c r="E307">
        <v>7</v>
      </c>
      <c r="F307" t="s">
        <v>13813</v>
      </c>
      <c r="G307">
        <v>2</v>
      </c>
      <c r="H307" t="s">
        <v>13771</v>
      </c>
      <c r="I307">
        <v>3</v>
      </c>
      <c r="J307" t="s">
        <v>13814</v>
      </c>
      <c r="K307" t="s">
        <v>13771</v>
      </c>
      <c r="L307">
        <v>270107</v>
      </c>
      <c r="M307" t="s">
        <v>13588</v>
      </c>
      <c r="N307">
        <v>270107005</v>
      </c>
      <c r="O307" t="s">
        <v>13608</v>
      </c>
      <c r="P307">
        <v>0</v>
      </c>
      <c r="Q307">
        <v>10795.854331083012</v>
      </c>
      <c r="R307">
        <v>0</v>
      </c>
    </row>
    <row r="308" spans="1:18" x14ac:dyDescent="0.25">
      <c r="A308">
        <v>5</v>
      </c>
      <c r="B308">
        <v>5302</v>
      </c>
      <c r="C308" t="s">
        <v>798</v>
      </c>
      <c r="D308" t="s">
        <v>1205</v>
      </c>
      <c r="E308">
        <v>7</v>
      </c>
      <c r="F308" t="s">
        <v>13813</v>
      </c>
      <c r="G308">
        <v>3</v>
      </c>
      <c r="H308" t="s">
        <v>13770</v>
      </c>
      <c r="I308">
        <v>3</v>
      </c>
      <c r="J308" t="s">
        <v>13814</v>
      </c>
      <c r="K308" t="s">
        <v>13815</v>
      </c>
      <c r="L308">
        <v>270107</v>
      </c>
      <c r="M308" t="s">
        <v>13588</v>
      </c>
      <c r="N308">
        <v>270107005</v>
      </c>
      <c r="O308" t="s">
        <v>13608</v>
      </c>
      <c r="P308">
        <v>0</v>
      </c>
      <c r="Q308">
        <v>32193.095629215204</v>
      </c>
      <c r="R308">
        <v>0</v>
      </c>
    </row>
    <row r="309" spans="1:18" x14ac:dyDescent="0.25">
      <c r="A309">
        <v>5</v>
      </c>
      <c r="B309">
        <v>5402</v>
      </c>
      <c r="C309" t="s">
        <v>798</v>
      </c>
      <c r="D309" t="s">
        <v>1217</v>
      </c>
      <c r="E309">
        <v>1</v>
      </c>
      <c r="F309" t="s">
        <v>13800</v>
      </c>
      <c r="G309">
        <v>1</v>
      </c>
      <c r="H309" t="s">
        <v>8278</v>
      </c>
      <c r="I309">
        <v>1</v>
      </c>
      <c r="J309" t="s">
        <v>13801</v>
      </c>
      <c r="K309" t="s">
        <v>13802</v>
      </c>
      <c r="L309">
        <v>270107</v>
      </c>
      <c r="M309" t="s">
        <v>13588</v>
      </c>
      <c r="N309">
        <v>270107006</v>
      </c>
      <c r="O309" t="s">
        <v>13613</v>
      </c>
      <c r="P309">
        <v>0</v>
      </c>
      <c r="Q309">
        <v>89140.343651075877</v>
      </c>
      <c r="R309">
        <v>0</v>
      </c>
    </row>
    <row r="310" spans="1:18" x14ac:dyDescent="0.25">
      <c r="A310">
        <v>5</v>
      </c>
      <c r="B310">
        <v>5402</v>
      </c>
      <c r="C310" t="s">
        <v>798</v>
      </c>
      <c r="D310" t="s">
        <v>1217</v>
      </c>
      <c r="E310">
        <v>2</v>
      </c>
      <c r="F310" t="s">
        <v>13804</v>
      </c>
      <c r="G310">
        <v>3</v>
      </c>
      <c r="H310" t="s">
        <v>13770</v>
      </c>
      <c r="I310">
        <v>1</v>
      </c>
      <c r="J310" t="s">
        <v>13801</v>
      </c>
      <c r="K310" t="s">
        <v>13805</v>
      </c>
      <c r="L310">
        <v>270107</v>
      </c>
      <c r="M310" t="s">
        <v>13588</v>
      </c>
      <c r="N310">
        <v>270107006</v>
      </c>
      <c r="O310" t="s">
        <v>13613</v>
      </c>
      <c r="P310">
        <v>0</v>
      </c>
      <c r="Q310">
        <v>89140.343651075877</v>
      </c>
      <c r="R310">
        <v>0</v>
      </c>
    </row>
    <row r="311" spans="1:18" x14ac:dyDescent="0.25">
      <c r="A311">
        <v>5</v>
      </c>
      <c r="B311">
        <v>5402</v>
      </c>
      <c r="C311" t="s">
        <v>798</v>
      </c>
      <c r="D311" t="s">
        <v>1217</v>
      </c>
      <c r="E311">
        <v>3</v>
      </c>
      <c r="F311" t="s">
        <v>13807</v>
      </c>
      <c r="G311">
        <v>1</v>
      </c>
      <c r="H311" t="s">
        <v>8278</v>
      </c>
      <c r="I311">
        <v>1</v>
      </c>
      <c r="J311" t="s">
        <v>13801</v>
      </c>
      <c r="K311" t="s">
        <v>13808</v>
      </c>
      <c r="L311">
        <v>270107</v>
      </c>
      <c r="M311" t="s">
        <v>13588</v>
      </c>
      <c r="N311">
        <v>270107006</v>
      </c>
      <c r="O311" t="s">
        <v>13613</v>
      </c>
      <c r="P311">
        <v>0</v>
      </c>
      <c r="Q311">
        <v>89140.343651075877</v>
      </c>
      <c r="R311">
        <v>0</v>
      </c>
    </row>
    <row r="312" spans="1:18" x14ac:dyDescent="0.25">
      <c r="A312">
        <v>5</v>
      </c>
      <c r="B312">
        <v>5402</v>
      </c>
      <c r="C312" t="s">
        <v>798</v>
      </c>
      <c r="D312" t="s">
        <v>1217</v>
      </c>
      <c r="E312">
        <v>4</v>
      </c>
      <c r="F312" t="s">
        <v>13810</v>
      </c>
      <c r="G312">
        <v>1</v>
      </c>
      <c r="H312" t="s">
        <v>8278</v>
      </c>
      <c r="I312">
        <v>1</v>
      </c>
      <c r="J312" t="s">
        <v>13801</v>
      </c>
      <c r="K312" t="s">
        <v>13811</v>
      </c>
      <c r="L312">
        <v>270107</v>
      </c>
      <c r="M312" t="s">
        <v>13588</v>
      </c>
      <c r="N312">
        <v>270107006</v>
      </c>
      <c r="O312" t="s">
        <v>13613</v>
      </c>
      <c r="P312">
        <v>0</v>
      </c>
      <c r="Q312">
        <v>89140.343651075877</v>
      </c>
      <c r="R312">
        <v>0</v>
      </c>
    </row>
    <row r="313" spans="1:18" x14ac:dyDescent="0.25">
      <c r="A313">
        <v>5</v>
      </c>
      <c r="B313">
        <v>5402</v>
      </c>
      <c r="C313" t="s">
        <v>798</v>
      </c>
      <c r="D313" t="s">
        <v>1217</v>
      </c>
      <c r="E313">
        <v>7</v>
      </c>
      <c r="F313" t="s">
        <v>13813</v>
      </c>
      <c r="G313">
        <v>2</v>
      </c>
      <c r="H313" t="s">
        <v>13771</v>
      </c>
      <c r="I313">
        <v>3</v>
      </c>
      <c r="J313" t="s">
        <v>13814</v>
      </c>
      <c r="K313" t="s">
        <v>13771</v>
      </c>
      <c r="L313">
        <v>270107</v>
      </c>
      <c r="M313" t="s">
        <v>13588</v>
      </c>
      <c r="N313">
        <v>270107005</v>
      </c>
      <c r="O313" t="s">
        <v>13608</v>
      </c>
      <c r="P313">
        <v>0</v>
      </c>
      <c r="Q313">
        <v>28325.932928843311</v>
      </c>
      <c r="R313">
        <v>0</v>
      </c>
    </row>
    <row r="314" spans="1:18" x14ac:dyDescent="0.25">
      <c r="A314">
        <v>5</v>
      </c>
      <c r="B314">
        <v>5402</v>
      </c>
      <c r="C314" t="s">
        <v>798</v>
      </c>
      <c r="D314" t="s">
        <v>1217</v>
      </c>
      <c r="E314">
        <v>7</v>
      </c>
      <c r="F314" t="s">
        <v>13813</v>
      </c>
      <c r="G314">
        <v>3</v>
      </c>
      <c r="H314" t="s">
        <v>13770</v>
      </c>
      <c r="I314">
        <v>3</v>
      </c>
      <c r="J314" t="s">
        <v>13814</v>
      </c>
      <c r="K314" t="s">
        <v>13815</v>
      </c>
      <c r="L314">
        <v>270107</v>
      </c>
      <c r="M314" t="s">
        <v>13588</v>
      </c>
      <c r="N314">
        <v>270107005</v>
      </c>
      <c r="O314" t="s">
        <v>13608</v>
      </c>
      <c r="P314">
        <v>0</v>
      </c>
      <c r="Q314">
        <v>60814.410722232555</v>
      </c>
      <c r="R314">
        <v>0</v>
      </c>
    </row>
    <row r="315" spans="1:18" x14ac:dyDescent="0.25">
      <c r="A315">
        <v>5</v>
      </c>
      <c r="B315">
        <v>5403</v>
      </c>
      <c r="C315" t="s">
        <v>798</v>
      </c>
      <c r="D315" t="s">
        <v>1220</v>
      </c>
      <c r="E315">
        <v>1</v>
      </c>
      <c r="F315" t="s">
        <v>13800</v>
      </c>
      <c r="G315">
        <v>1</v>
      </c>
      <c r="H315" t="s">
        <v>8278</v>
      </c>
      <c r="I315">
        <v>1</v>
      </c>
      <c r="J315" t="s">
        <v>13801</v>
      </c>
      <c r="K315" t="s">
        <v>13802</v>
      </c>
      <c r="L315">
        <v>270107</v>
      </c>
      <c r="M315" t="s">
        <v>13588</v>
      </c>
      <c r="N315">
        <v>270107006</v>
      </c>
      <c r="O315" t="s">
        <v>13613</v>
      </c>
      <c r="P315">
        <v>0</v>
      </c>
      <c r="Q315">
        <v>65241.806210030292</v>
      </c>
      <c r="R315">
        <v>0</v>
      </c>
    </row>
    <row r="316" spans="1:18" x14ac:dyDescent="0.25">
      <c r="A316">
        <v>5</v>
      </c>
      <c r="B316">
        <v>5403</v>
      </c>
      <c r="C316" t="s">
        <v>798</v>
      </c>
      <c r="D316" t="s">
        <v>1220</v>
      </c>
      <c r="E316">
        <v>2</v>
      </c>
      <c r="F316" t="s">
        <v>13804</v>
      </c>
      <c r="G316">
        <v>3</v>
      </c>
      <c r="H316" t="s">
        <v>13770</v>
      </c>
      <c r="I316">
        <v>1</v>
      </c>
      <c r="J316" t="s">
        <v>13801</v>
      </c>
      <c r="K316" t="s">
        <v>13805</v>
      </c>
      <c r="L316">
        <v>270107</v>
      </c>
      <c r="M316" t="s">
        <v>13588</v>
      </c>
      <c r="N316">
        <v>270107006</v>
      </c>
      <c r="O316" t="s">
        <v>13613</v>
      </c>
      <c r="P316">
        <v>0</v>
      </c>
      <c r="Q316">
        <v>65241.806210030292</v>
      </c>
      <c r="R316">
        <v>0</v>
      </c>
    </row>
    <row r="317" spans="1:18" x14ac:dyDescent="0.25">
      <c r="A317">
        <v>5</v>
      </c>
      <c r="B317">
        <v>5403</v>
      </c>
      <c r="C317" t="s">
        <v>798</v>
      </c>
      <c r="D317" t="s">
        <v>1220</v>
      </c>
      <c r="E317">
        <v>3</v>
      </c>
      <c r="F317" t="s">
        <v>13807</v>
      </c>
      <c r="G317">
        <v>1</v>
      </c>
      <c r="H317" t="s">
        <v>8278</v>
      </c>
      <c r="I317">
        <v>1</v>
      </c>
      <c r="J317" t="s">
        <v>13801</v>
      </c>
      <c r="K317" t="s">
        <v>13808</v>
      </c>
      <c r="L317">
        <v>270107</v>
      </c>
      <c r="M317" t="s">
        <v>13588</v>
      </c>
      <c r="N317">
        <v>270107006</v>
      </c>
      <c r="O317" t="s">
        <v>13613</v>
      </c>
      <c r="P317">
        <v>0</v>
      </c>
      <c r="Q317">
        <v>65241.806210030292</v>
      </c>
      <c r="R317">
        <v>0</v>
      </c>
    </row>
    <row r="318" spans="1:18" x14ac:dyDescent="0.25">
      <c r="A318">
        <v>5</v>
      </c>
      <c r="B318">
        <v>5403</v>
      </c>
      <c r="C318" t="s">
        <v>798</v>
      </c>
      <c r="D318" t="s">
        <v>1220</v>
      </c>
      <c r="E318">
        <v>4</v>
      </c>
      <c r="F318" t="s">
        <v>13810</v>
      </c>
      <c r="G318">
        <v>1</v>
      </c>
      <c r="H318" t="s">
        <v>8278</v>
      </c>
      <c r="I318">
        <v>1</v>
      </c>
      <c r="J318" t="s">
        <v>13801</v>
      </c>
      <c r="K318" t="s">
        <v>13811</v>
      </c>
      <c r="L318">
        <v>270107</v>
      </c>
      <c r="M318" t="s">
        <v>13588</v>
      </c>
      <c r="N318">
        <v>270107006</v>
      </c>
      <c r="O318" t="s">
        <v>13613</v>
      </c>
      <c r="P318">
        <v>0</v>
      </c>
      <c r="Q318">
        <v>65241.806210030292</v>
      </c>
      <c r="R318">
        <v>0</v>
      </c>
    </row>
    <row r="319" spans="1:18" x14ac:dyDescent="0.25">
      <c r="A319">
        <v>5</v>
      </c>
      <c r="B319">
        <v>5403</v>
      </c>
      <c r="C319" t="s">
        <v>798</v>
      </c>
      <c r="D319" t="s">
        <v>1220</v>
      </c>
      <c r="E319">
        <v>7</v>
      </c>
      <c r="F319" t="s">
        <v>13813</v>
      </c>
      <c r="G319">
        <v>3</v>
      </c>
      <c r="H319" t="s">
        <v>13770</v>
      </c>
      <c r="I319">
        <v>3</v>
      </c>
      <c r="J319" t="s">
        <v>13814</v>
      </c>
      <c r="K319" t="s">
        <v>13815</v>
      </c>
      <c r="L319">
        <v>270107</v>
      </c>
      <c r="M319" t="s">
        <v>13588</v>
      </c>
      <c r="N319">
        <v>270107005</v>
      </c>
      <c r="O319" t="s">
        <v>13608</v>
      </c>
      <c r="P319">
        <v>0</v>
      </c>
      <c r="Q319">
        <v>65241.806210030292</v>
      </c>
      <c r="R319">
        <v>0</v>
      </c>
    </row>
    <row r="320" spans="1:18" x14ac:dyDescent="0.25">
      <c r="A320">
        <v>5</v>
      </c>
      <c r="B320">
        <v>5404</v>
      </c>
      <c r="C320" t="s">
        <v>798</v>
      </c>
      <c r="D320" t="s">
        <v>1223</v>
      </c>
      <c r="E320">
        <v>1</v>
      </c>
      <c r="F320" t="s">
        <v>13800</v>
      </c>
      <c r="G320">
        <v>1</v>
      </c>
      <c r="H320" t="s">
        <v>8278</v>
      </c>
      <c r="I320">
        <v>1</v>
      </c>
      <c r="J320" t="s">
        <v>13801</v>
      </c>
      <c r="K320" t="s">
        <v>13802</v>
      </c>
      <c r="L320">
        <v>270107</v>
      </c>
      <c r="M320" t="s">
        <v>13588</v>
      </c>
      <c r="N320">
        <v>270107006</v>
      </c>
      <c r="O320" t="s">
        <v>13613</v>
      </c>
      <c r="P320">
        <v>0</v>
      </c>
      <c r="Q320">
        <v>55572.60054400927</v>
      </c>
      <c r="R320">
        <v>0</v>
      </c>
    </row>
    <row r="321" spans="1:18" x14ac:dyDescent="0.25">
      <c r="A321">
        <v>5</v>
      </c>
      <c r="B321">
        <v>5404</v>
      </c>
      <c r="C321" t="s">
        <v>798</v>
      </c>
      <c r="D321" t="s">
        <v>1223</v>
      </c>
      <c r="E321">
        <v>2</v>
      </c>
      <c r="F321" t="s">
        <v>13804</v>
      </c>
      <c r="G321">
        <v>3</v>
      </c>
      <c r="H321" t="s">
        <v>13770</v>
      </c>
      <c r="I321">
        <v>1</v>
      </c>
      <c r="J321" t="s">
        <v>13801</v>
      </c>
      <c r="K321" t="s">
        <v>13805</v>
      </c>
      <c r="L321">
        <v>270107</v>
      </c>
      <c r="M321" t="s">
        <v>13588</v>
      </c>
      <c r="N321">
        <v>270107006</v>
      </c>
      <c r="O321" t="s">
        <v>13613</v>
      </c>
      <c r="P321">
        <v>0</v>
      </c>
      <c r="Q321">
        <v>39565.744469631238</v>
      </c>
      <c r="R321">
        <v>0</v>
      </c>
    </row>
    <row r="322" spans="1:18" x14ac:dyDescent="0.25">
      <c r="A322">
        <v>5</v>
      </c>
      <c r="B322">
        <v>5404</v>
      </c>
      <c r="C322" t="s">
        <v>798</v>
      </c>
      <c r="D322" t="s">
        <v>1223</v>
      </c>
      <c r="E322">
        <v>2</v>
      </c>
      <c r="F322" t="s">
        <v>13804</v>
      </c>
      <c r="G322">
        <v>3</v>
      </c>
      <c r="H322" t="s">
        <v>13770</v>
      </c>
      <c r="I322">
        <v>1</v>
      </c>
      <c r="J322" t="s">
        <v>13801</v>
      </c>
      <c r="K322" t="s">
        <v>13806</v>
      </c>
      <c r="L322">
        <v>270107</v>
      </c>
      <c r="M322" t="s">
        <v>13588</v>
      </c>
      <c r="N322">
        <v>270107006</v>
      </c>
      <c r="O322" t="s">
        <v>13613</v>
      </c>
      <c r="P322">
        <v>0</v>
      </c>
      <c r="Q322">
        <v>16006.856074378025</v>
      </c>
      <c r="R322">
        <v>0</v>
      </c>
    </row>
    <row r="323" spans="1:18" x14ac:dyDescent="0.25">
      <c r="A323">
        <v>5</v>
      </c>
      <c r="B323">
        <v>5404</v>
      </c>
      <c r="C323" t="s">
        <v>798</v>
      </c>
      <c r="D323" t="s">
        <v>1223</v>
      </c>
      <c r="E323">
        <v>3</v>
      </c>
      <c r="F323" t="s">
        <v>13807</v>
      </c>
      <c r="G323">
        <v>1</v>
      </c>
      <c r="H323" t="s">
        <v>8278</v>
      </c>
      <c r="I323">
        <v>1</v>
      </c>
      <c r="J323" t="s">
        <v>13801</v>
      </c>
      <c r="K323" t="s">
        <v>13808</v>
      </c>
      <c r="L323">
        <v>270107</v>
      </c>
      <c r="M323" t="s">
        <v>13588</v>
      </c>
      <c r="N323">
        <v>270107006</v>
      </c>
      <c r="O323" t="s">
        <v>13613</v>
      </c>
      <c r="P323">
        <v>0</v>
      </c>
      <c r="Q323">
        <v>55572.60054400927</v>
      </c>
      <c r="R323">
        <v>0</v>
      </c>
    </row>
    <row r="324" spans="1:18" x14ac:dyDescent="0.25">
      <c r="A324">
        <v>5</v>
      </c>
      <c r="B324">
        <v>5404</v>
      </c>
      <c r="C324" t="s">
        <v>798</v>
      </c>
      <c r="D324" t="s">
        <v>1223</v>
      </c>
      <c r="E324">
        <v>4</v>
      </c>
      <c r="F324" t="s">
        <v>13810</v>
      </c>
      <c r="G324">
        <v>1</v>
      </c>
      <c r="H324" t="s">
        <v>8278</v>
      </c>
      <c r="I324">
        <v>1</v>
      </c>
      <c r="J324" t="s">
        <v>13801</v>
      </c>
      <c r="K324" t="s">
        <v>13811</v>
      </c>
      <c r="L324">
        <v>270107</v>
      </c>
      <c r="M324" t="s">
        <v>13588</v>
      </c>
      <c r="N324">
        <v>270107006</v>
      </c>
      <c r="O324" t="s">
        <v>13613</v>
      </c>
      <c r="P324">
        <v>0</v>
      </c>
      <c r="Q324">
        <v>55572.60054400927</v>
      </c>
      <c r="R324">
        <v>0</v>
      </c>
    </row>
    <row r="325" spans="1:18" x14ac:dyDescent="0.25">
      <c r="A325">
        <v>5</v>
      </c>
      <c r="B325">
        <v>5404</v>
      </c>
      <c r="C325" t="s">
        <v>798</v>
      </c>
      <c r="D325" t="s">
        <v>1223</v>
      </c>
      <c r="E325">
        <v>7</v>
      </c>
      <c r="F325" t="s">
        <v>13813</v>
      </c>
      <c r="G325">
        <v>2</v>
      </c>
      <c r="H325" t="s">
        <v>13771</v>
      </c>
      <c r="I325">
        <v>3</v>
      </c>
      <c r="J325" t="s">
        <v>13814</v>
      </c>
      <c r="K325" t="s">
        <v>13771</v>
      </c>
      <c r="L325">
        <v>270107</v>
      </c>
      <c r="M325" t="s">
        <v>13588</v>
      </c>
      <c r="N325">
        <v>270107005</v>
      </c>
      <c r="O325" t="s">
        <v>13608</v>
      </c>
      <c r="P325">
        <v>0</v>
      </c>
      <c r="Q325">
        <v>16006.856074378025</v>
      </c>
      <c r="R325">
        <v>0</v>
      </c>
    </row>
    <row r="326" spans="1:18" x14ac:dyDescent="0.25">
      <c r="A326">
        <v>5</v>
      </c>
      <c r="B326">
        <v>5404</v>
      </c>
      <c r="C326" t="s">
        <v>798</v>
      </c>
      <c r="D326" t="s">
        <v>1223</v>
      </c>
      <c r="E326">
        <v>7</v>
      </c>
      <c r="F326" t="s">
        <v>13813</v>
      </c>
      <c r="G326">
        <v>3</v>
      </c>
      <c r="H326" t="s">
        <v>13770</v>
      </c>
      <c r="I326">
        <v>3</v>
      </c>
      <c r="J326" t="s">
        <v>13814</v>
      </c>
      <c r="K326" t="s">
        <v>13815</v>
      </c>
      <c r="L326">
        <v>270107</v>
      </c>
      <c r="M326" t="s">
        <v>13588</v>
      </c>
      <c r="N326">
        <v>270107005</v>
      </c>
      <c r="O326" t="s">
        <v>13608</v>
      </c>
      <c r="P326">
        <v>0</v>
      </c>
      <c r="Q326">
        <v>39565.744469631238</v>
      </c>
      <c r="R326">
        <v>0</v>
      </c>
    </row>
    <row r="327" spans="1:18" x14ac:dyDescent="0.25">
      <c r="A327">
        <v>5</v>
      </c>
      <c r="B327">
        <v>5405</v>
      </c>
      <c r="C327" t="s">
        <v>798</v>
      </c>
      <c r="D327" t="s">
        <v>1226</v>
      </c>
      <c r="E327">
        <v>1</v>
      </c>
      <c r="F327" t="s">
        <v>13800</v>
      </c>
      <c r="G327">
        <v>1</v>
      </c>
      <c r="H327" t="s">
        <v>8278</v>
      </c>
      <c r="I327">
        <v>1</v>
      </c>
      <c r="J327" t="s">
        <v>13801</v>
      </c>
      <c r="K327" t="s">
        <v>13802</v>
      </c>
      <c r="L327">
        <v>270107</v>
      </c>
      <c r="M327" t="s">
        <v>13588</v>
      </c>
      <c r="N327">
        <v>270107006</v>
      </c>
      <c r="O327" t="s">
        <v>13613</v>
      </c>
      <c r="P327">
        <v>0</v>
      </c>
      <c r="Q327">
        <v>139212.18774543016</v>
      </c>
      <c r="R327">
        <v>0</v>
      </c>
    </row>
    <row r="328" spans="1:18" x14ac:dyDescent="0.25">
      <c r="A328">
        <v>5</v>
      </c>
      <c r="B328">
        <v>5405</v>
      </c>
      <c r="C328" t="s">
        <v>798</v>
      </c>
      <c r="D328" t="s">
        <v>1226</v>
      </c>
      <c r="E328">
        <v>2</v>
      </c>
      <c r="F328" t="s">
        <v>13804</v>
      </c>
      <c r="G328">
        <v>3</v>
      </c>
      <c r="H328" t="s">
        <v>13770</v>
      </c>
      <c r="I328">
        <v>1</v>
      </c>
      <c r="J328" t="s">
        <v>13801</v>
      </c>
      <c r="K328" t="s">
        <v>13805</v>
      </c>
      <c r="L328">
        <v>270107</v>
      </c>
      <c r="M328" t="s">
        <v>13588</v>
      </c>
      <c r="N328">
        <v>270107006</v>
      </c>
      <c r="O328" t="s">
        <v>13613</v>
      </c>
      <c r="P328">
        <v>0</v>
      </c>
      <c r="Q328">
        <v>139212.18774543016</v>
      </c>
      <c r="R328">
        <v>0</v>
      </c>
    </row>
    <row r="329" spans="1:18" x14ac:dyDescent="0.25">
      <c r="A329">
        <v>5</v>
      </c>
      <c r="B329">
        <v>5405</v>
      </c>
      <c r="C329" t="s">
        <v>798</v>
      </c>
      <c r="D329" t="s">
        <v>1226</v>
      </c>
      <c r="E329">
        <v>3</v>
      </c>
      <c r="F329" t="s">
        <v>13807</v>
      </c>
      <c r="G329">
        <v>1</v>
      </c>
      <c r="H329" t="s">
        <v>8278</v>
      </c>
      <c r="I329">
        <v>1</v>
      </c>
      <c r="J329" t="s">
        <v>13801</v>
      </c>
      <c r="K329" t="s">
        <v>13808</v>
      </c>
      <c r="L329">
        <v>270107</v>
      </c>
      <c r="M329" t="s">
        <v>13588</v>
      </c>
      <c r="N329">
        <v>270107006</v>
      </c>
      <c r="O329" t="s">
        <v>13613</v>
      </c>
      <c r="P329">
        <v>0</v>
      </c>
      <c r="Q329">
        <v>139212.18774543016</v>
      </c>
      <c r="R329">
        <v>0</v>
      </c>
    </row>
    <row r="330" spans="1:18" x14ac:dyDescent="0.25">
      <c r="A330">
        <v>5</v>
      </c>
      <c r="B330">
        <v>5405</v>
      </c>
      <c r="C330" t="s">
        <v>798</v>
      </c>
      <c r="D330" t="s">
        <v>1226</v>
      </c>
      <c r="E330">
        <v>4</v>
      </c>
      <c r="F330" t="s">
        <v>13810</v>
      </c>
      <c r="G330">
        <v>1</v>
      </c>
      <c r="H330" t="s">
        <v>8278</v>
      </c>
      <c r="I330">
        <v>1</v>
      </c>
      <c r="J330" t="s">
        <v>13801</v>
      </c>
      <c r="K330" t="s">
        <v>13811</v>
      </c>
      <c r="L330">
        <v>270107</v>
      </c>
      <c r="M330" t="s">
        <v>13588</v>
      </c>
      <c r="N330">
        <v>270107006</v>
      </c>
      <c r="O330" t="s">
        <v>13613</v>
      </c>
      <c r="P330">
        <v>0</v>
      </c>
      <c r="Q330">
        <v>139212.18774543016</v>
      </c>
      <c r="R330">
        <v>0</v>
      </c>
    </row>
    <row r="331" spans="1:18" x14ac:dyDescent="0.25">
      <c r="A331">
        <v>5</v>
      </c>
      <c r="B331">
        <v>5405</v>
      </c>
      <c r="C331" t="s">
        <v>798</v>
      </c>
      <c r="D331" t="s">
        <v>1226</v>
      </c>
      <c r="E331">
        <v>7</v>
      </c>
      <c r="F331" t="s">
        <v>13813</v>
      </c>
      <c r="G331">
        <v>2</v>
      </c>
      <c r="H331" t="s">
        <v>13771</v>
      </c>
      <c r="I331">
        <v>3</v>
      </c>
      <c r="J331" t="s">
        <v>13814</v>
      </c>
      <c r="K331" t="s">
        <v>13771</v>
      </c>
      <c r="L331">
        <v>270107</v>
      </c>
      <c r="M331" t="s">
        <v>13588</v>
      </c>
      <c r="N331">
        <v>270107005</v>
      </c>
      <c r="O331" t="s">
        <v>13608</v>
      </c>
      <c r="P331">
        <v>0</v>
      </c>
      <c r="Q331">
        <v>25480.926285000656</v>
      </c>
      <c r="R331">
        <v>0</v>
      </c>
    </row>
    <row r="332" spans="1:18" x14ac:dyDescent="0.25">
      <c r="A332">
        <v>5</v>
      </c>
      <c r="B332">
        <v>5405</v>
      </c>
      <c r="C332" t="s">
        <v>798</v>
      </c>
      <c r="D332" t="s">
        <v>1226</v>
      </c>
      <c r="E332">
        <v>7</v>
      </c>
      <c r="F332" t="s">
        <v>13813</v>
      </c>
      <c r="G332">
        <v>3</v>
      </c>
      <c r="H332" t="s">
        <v>13770</v>
      </c>
      <c r="I332">
        <v>3</v>
      </c>
      <c r="J332" t="s">
        <v>13814</v>
      </c>
      <c r="K332" t="s">
        <v>13815</v>
      </c>
      <c r="L332">
        <v>270107</v>
      </c>
      <c r="M332" t="s">
        <v>13588</v>
      </c>
      <c r="N332">
        <v>270107005</v>
      </c>
      <c r="O332" t="s">
        <v>13608</v>
      </c>
      <c r="P332">
        <v>0</v>
      </c>
      <c r="Q332">
        <v>113731.26146042949</v>
      </c>
      <c r="R332">
        <v>0</v>
      </c>
    </row>
    <row r="333" spans="1:18" x14ac:dyDescent="0.25">
      <c r="A333">
        <v>5</v>
      </c>
      <c r="B333">
        <v>5501</v>
      </c>
      <c r="C333" t="s">
        <v>798</v>
      </c>
      <c r="D333" t="s">
        <v>1229</v>
      </c>
      <c r="E333">
        <v>1</v>
      </c>
      <c r="F333" t="s">
        <v>13800</v>
      </c>
      <c r="G333">
        <v>1</v>
      </c>
      <c r="H333" t="s">
        <v>8278</v>
      </c>
      <c r="I333">
        <v>1</v>
      </c>
      <c r="J333" t="s">
        <v>13801</v>
      </c>
      <c r="K333" t="s">
        <v>13802</v>
      </c>
      <c r="L333">
        <v>270107</v>
      </c>
      <c r="M333" t="s">
        <v>13588</v>
      </c>
      <c r="N333">
        <v>270107006</v>
      </c>
      <c r="O333" t="s">
        <v>13613</v>
      </c>
      <c r="P333">
        <v>25550.784903704203</v>
      </c>
      <c r="Q333">
        <v>8457.8418862654744</v>
      </c>
      <c r="R333">
        <v>35841.156343538394</v>
      </c>
    </row>
    <row r="334" spans="1:18" x14ac:dyDescent="0.25">
      <c r="A334">
        <v>5</v>
      </c>
      <c r="B334">
        <v>5501</v>
      </c>
      <c r="C334" t="s">
        <v>798</v>
      </c>
      <c r="D334" t="s">
        <v>1229</v>
      </c>
      <c r="E334">
        <v>1</v>
      </c>
      <c r="F334" t="s">
        <v>13800</v>
      </c>
      <c r="G334">
        <v>1</v>
      </c>
      <c r="H334" t="s">
        <v>8278</v>
      </c>
      <c r="I334">
        <v>1</v>
      </c>
      <c r="J334" t="s">
        <v>13801</v>
      </c>
      <c r="K334" t="s">
        <v>13803</v>
      </c>
      <c r="L334">
        <v>270107</v>
      </c>
      <c r="M334" t="s">
        <v>13588</v>
      </c>
      <c r="N334">
        <v>270107006</v>
      </c>
      <c r="O334" t="s">
        <v>13613</v>
      </c>
      <c r="P334">
        <v>0</v>
      </c>
      <c r="Q334">
        <v>0</v>
      </c>
      <c r="R334">
        <v>2039.3866789349095</v>
      </c>
    </row>
    <row r="335" spans="1:18" x14ac:dyDescent="0.25">
      <c r="A335">
        <v>5</v>
      </c>
      <c r="B335">
        <v>5501</v>
      </c>
      <c r="C335" t="s">
        <v>798</v>
      </c>
      <c r="D335" t="s">
        <v>1229</v>
      </c>
      <c r="E335">
        <v>2</v>
      </c>
      <c r="F335" t="s">
        <v>13804</v>
      </c>
      <c r="G335">
        <v>3</v>
      </c>
      <c r="H335" t="s">
        <v>13770</v>
      </c>
      <c r="I335">
        <v>1</v>
      </c>
      <c r="J335" t="s">
        <v>13801</v>
      </c>
      <c r="K335" t="s">
        <v>13805</v>
      </c>
      <c r="L335">
        <v>270107</v>
      </c>
      <c r="M335" t="s">
        <v>13588</v>
      </c>
      <c r="N335">
        <v>270107006</v>
      </c>
      <c r="O335" t="s">
        <v>13613</v>
      </c>
      <c r="P335">
        <v>23282.283602105097</v>
      </c>
      <c r="Q335">
        <v>5853.696365099534</v>
      </c>
      <c r="R335">
        <v>31645.771956065088</v>
      </c>
    </row>
    <row r="336" spans="1:18" x14ac:dyDescent="0.25">
      <c r="A336">
        <v>5</v>
      </c>
      <c r="B336">
        <v>5501</v>
      </c>
      <c r="C336" t="s">
        <v>798</v>
      </c>
      <c r="D336" t="s">
        <v>1229</v>
      </c>
      <c r="E336">
        <v>2</v>
      </c>
      <c r="F336" t="s">
        <v>13804</v>
      </c>
      <c r="G336">
        <v>3</v>
      </c>
      <c r="H336" t="s">
        <v>13770</v>
      </c>
      <c r="I336">
        <v>1</v>
      </c>
      <c r="J336" t="s">
        <v>13801</v>
      </c>
      <c r="K336" t="s">
        <v>13806</v>
      </c>
      <c r="L336">
        <v>270107</v>
      </c>
      <c r="M336" t="s">
        <v>13588</v>
      </c>
      <c r="N336">
        <v>270107006</v>
      </c>
      <c r="O336" t="s">
        <v>13613</v>
      </c>
      <c r="P336">
        <v>2268.5013015991076</v>
      </c>
      <c r="Q336">
        <v>2604.14552116594</v>
      </c>
      <c r="R336">
        <v>6234.7710664082169</v>
      </c>
    </row>
    <row r="337" spans="1:18" x14ac:dyDescent="0.25">
      <c r="A337">
        <v>5</v>
      </c>
      <c r="B337">
        <v>5501</v>
      </c>
      <c r="C337" t="s">
        <v>798</v>
      </c>
      <c r="D337" t="s">
        <v>1229</v>
      </c>
      <c r="E337">
        <v>3</v>
      </c>
      <c r="F337" t="s">
        <v>13807</v>
      </c>
      <c r="G337">
        <v>1</v>
      </c>
      <c r="H337" t="s">
        <v>8278</v>
      </c>
      <c r="I337">
        <v>1</v>
      </c>
      <c r="J337" t="s">
        <v>13801</v>
      </c>
      <c r="K337" t="s">
        <v>13808</v>
      </c>
      <c r="L337">
        <v>270107</v>
      </c>
      <c r="M337" t="s">
        <v>13588</v>
      </c>
      <c r="N337">
        <v>270107006</v>
      </c>
      <c r="O337" t="s">
        <v>13613</v>
      </c>
      <c r="P337">
        <v>25550.784903704203</v>
      </c>
      <c r="Q337">
        <v>8457.8418862654744</v>
      </c>
      <c r="R337">
        <v>35841.156343538394</v>
      </c>
    </row>
    <row r="338" spans="1:18" x14ac:dyDescent="0.25">
      <c r="A338">
        <v>5</v>
      </c>
      <c r="B338">
        <v>5501</v>
      </c>
      <c r="C338" t="s">
        <v>798</v>
      </c>
      <c r="D338" t="s">
        <v>1229</v>
      </c>
      <c r="E338">
        <v>3</v>
      </c>
      <c r="F338" t="s">
        <v>13807</v>
      </c>
      <c r="G338">
        <v>1</v>
      </c>
      <c r="H338" t="s">
        <v>8278</v>
      </c>
      <c r="I338">
        <v>1</v>
      </c>
      <c r="J338" t="s">
        <v>13801</v>
      </c>
      <c r="K338" t="s">
        <v>13809</v>
      </c>
      <c r="L338">
        <v>270107</v>
      </c>
      <c r="M338" t="s">
        <v>13588</v>
      </c>
      <c r="N338">
        <v>270107006</v>
      </c>
      <c r="O338" t="s">
        <v>13613</v>
      </c>
      <c r="P338">
        <v>0</v>
      </c>
      <c r="Q338">
        <v>0</v>
      </c>
      <c r="R338">
        <v>2039.3866789349095</v>
      </c>
    </row>
    <row r="339" spans="1:18" x14ac:dyDescent="0.25">
      <c r="A339">
        <v>5</v>
      </c>
      <c r="B339">
        <v>5501</v>
      </c>
      <c r="C339" t="s">
        <v>798</v>
      </c>
      <c r="D339" t="s">
        <v>1229</v>
      </c>
      <c r="E339">
        <v>4</v>
      </c>
      <c r="F339" t="s">
        <v>13810</v>
      </c>
      <c r="G339">
        <v>1</v>
      </c>
      <c r="H339" t="s">
        <v>8278</v>
      </c>
      <c r="I339">
        <v>1</v>
      </c>
      <c r="J339" t="s">
        <v>13801</v>
      </c>
      <c r="K339" t="s">
        <v>13811</v>
      </c>
      <c r="L339">
        <v>270107</v>
      </c>
      <c r="M339" t="s">
        <v>13588</v>
      </c>
      <c r="N339">
        <v>270107006</v>
      </c>
      <c r="O339" t="s">
        <v>13613</v>
      </c>
      <c r="P339">
        <v>25550.784903704203</v>
      </c>
      <c r="Q339">
        <v>8457.8418862654744</v>
      </c>
      <c r="R339">
        <v>35841.156343538394</v>
      </c>
    </row>
    <row r="340" spans="1:18" x14ac:dyDescent="0.25">
      <c r="A340">
        <v>5</v>
      </c>
      <c r="B340">
        <v>5501</v>
      </c>
      <c r="C340" t="s">
        <v>798</v>
      </c>
      <c r="D340" t="s">
        <v>1229</v>
      </c>
      <c r="E340">
        <v>4</v>
      </c>
      <c r="F340" t="s">
        <v>13810</v>
      </c>
      <c r="G340">
        <v>1</v>
      </c>
      <c r="H340" t="s">
        <v>8278</v>
      </c>
      <c r="I340">
        <v>1</v>
      </c>
      <c r="J340" t="s">
        <v>13801</v>
      </c>
      <c r="K340" t="s">
        <v>13812</v>
      </c>
      <c r="L340">
        <v>270107</v>
      </c>
      <c r="M340" t="s">
        <v>13588</v>
      </c>
      <c r="N340">
        <v>270107006</v>
      </c>
      <c r="O340" t="s">
        <v>13613</v>
      </c>
      <c r="P340">
        <v>0</v>
      </c>
      <c r="Q340">
        <v>0</v>
      </c>
      <c r="R340">
        <v>2039.3866789349095</v>
      </c>
    </row>
    <row r="341" spans="1:18" x14ac:dyDescent="0.25">
      <c r="A341">
        <v>5</v>
      </c>
      <c r="B341">
        <v>5501</v>
      </c>
      <c r="C341" t="s">
        <v>798</v>
      </c>
      <c r="D341" t="s">
        <v>1229</v>
      </c>
      <c r="E341">
        <v>7</v>
      </c>
      <c r="F341" t="s">
        <v>13813</v>
      </c>
      <c r="G341">
        <v>2</v>
      </c>
      <c r="H341" t="s">
        <v>13771</v>
      </c>
      <c r="I341">
        <v>3</v>
      </c>
      <c r="J341" t="s">
        <v>13814</v>
      </c>
      <c r="K341" t="s">
        <v>13771</v>
      </c>
      <c r="L341">
        <v>270107</v>
      </c>
      <c r="M341" t="s">
        <v>13588</v>
      </c>
      <c r="N341">
        <v>270107005</v>
      </c>
      <c r="O341" t="s">
        <v>13608</v>
      </c>
      <c r="P341">
        <v>7059.0621724872371</v>
      </c>
      <c r="Q341">
        <v>3249.550843933594</v>
      </c>
      <c r="R341">
        <v>0</v>
      </c>
    </row>
    <row r="342" spans="1:18" x14ac:dyDescent="0.25">
      <c r="A342">
        <v>5</v>
      </c>
      <c r="B342">
        <v>5501</v>
      </c>
      <c r="C342" t="s">
        <v>798</v>
      </c>
      <c r="D342" t="s">
        <v>1229</v>
      </c>
      <c r="E342">
        <v>7</v>
      </c>
      <c r="F342" t="s">
        <v>13813</v>
      </c>
      <c r="G342">
        <v>3</v>
      </c>
      <c r="H342" t="s">
        <v>13770</v>
      </c>
      <c r="I342">
        <v>3</v>
      </c>
      <c r="J342" t="s">
        <v>13814</v>
      </c>
      <c r="K342" t="s">
        <v>13815</v>
      </c>
      <c r="L342">
        <v>270107</v>
      </c>
      <c r="M342" t="s">
        <v>13588</v>
      </c>
      <c r="N342">
        <v>270107005</v>
      </c>
      <c r="O342" t="s">
        <v>13608</v>
      </c>
      <c r="P342">
        <v>17886.563665663703</v>
      </c>
      <c r="Q342">
        <v>5208.2910423318799</v>
      </c>
      <c r="R342">
        <v>28686.477181290458</v>
      </c>
    </row>
    <row r="343" spans="1:18" x14ac:dyDescent="0.25">
      <c r="A343">
        <v>5</v>
      </c>
      <c r="B343">
        <v>5501</v>
      </c>
      <c r="C343" t="s">
        <v>798</v>
      </c>
      <c r="D343" t="s">
        <v>1229</v>
      </c>
      <c r="E343">
        <v>7</v>
      </c>
      <c r="F343" t="s">
        <v>13813</v>
      </c>
      <c r="G343">
        <v>3</v>
      </c>
      <c r="H343" t="s">
        <v>13770</v>
      </c>
      <c r="I343">
        <v>3</v>
      </c>
      <c r="J343" t="s">
        <v>13814</v>
      </c>
      <c r="K343" t="s">
        <v>13816</v>
      </c>
      <c r="L343">
        <v>270107</v>
      </c>
      <c r="M343" t="s">
        <v>13588</v>
      </c>
      <c r="N343">
        <v>270107005</v>
      </c>
      <c r="O343" t="s">
        <v>13608</v>
      </c>
      <c r="P343">
        <v>605.1590655532641</v>
      </c>
      <c r="Q343">
        <v>0</v>
      </c>
      <c r="R343">
        <v>9194.0658411828426</v>
      </c>
    </row>
    <row r="344" spans="1:18" x14ac:dyDescent="0.25">
      <c r="A344">
        <v>5</v>
      </c>
      <c r="B344">
        <v>5502</v>
      </c>
      <c r="C344" t="s">
        <v>798</v>
      </c>
      <c r="D344" t="s">
        <v>1232</v>
      </c>
      <c r="E344">
        <v>1</v>
      </c>
      <c r="F344" t="s">
        <v>13800</v>
      </c>
      <c r="G344">
        <v>1</v>
      </c>
      <c r="H344" t="s">
        <v>8278</v>
      </c>
      <c r="I344">
        <v>1</v>
      </c>
      <c r="J344" t="s">
        <v>13801</v>
      </c>
      <c r="K344" t="s">
        <v>13802</v>
      </c>
      <c r="L344">
        <v>270107</v>
      </c>
      <c r="M344" t="s">
        <v>13588</v>
      </c>
      <c r="N344">
        <v>270107006</v>
      </c>
      <c r="O344" t="s">
        <v>13613</v>
      </c>
      <c r="P344">
        <v>30570.137486780117</v>
      </c>
      <c r="Q344">
        <v>15624.294829234126</v>
      </c>
      <c r="R344">
        <v>36611.299606013963</v>
      </c>
    </row>
    <row r="345" spans="1:18" x14ac:dyDescent="0.25">
      <c r="A345">
        <v>5</v>
      </c>
      <c r="B345">
        <v>5502</v>
      </c>
      <c r="C345" t="s">
        <v>798</v>
      </c>
      <c r="D345" t="s">
        <v>1232</v>
      </c>
      <c r="E345">
        <v>1</v>
      </c>
      <c r="F345" t="s">
        <v>13800</v>
      </c>
      <c r="G345">
        <v>1</v>
      </c>
      <c r="H345" t="s">
        <v>8278</v>
      </c>
      <c r="I345">
        <v>1</v>
      </c>
      <c r="J345" t="s">
        <v>13801</v>
      </c>
      <c r="K345" t="s">
        <v>13803</v>
      </c>
      <c r="L345">
        <v>270107</v>
      </c>
      <c r="M345" t="s">
        <v>13588</v>
      </c>
      <c r="N345">
        <v>270107006</v>
      </c>
      <c r="O345" t="s">
        <v>13613</v>
      </c>
      <c r="P345">
        <v>709.5471589270262</v>
      </c>
      <c r="Q345">
        <v>0</v>
      </c>
      <c r="R345">
        <v>6175.209422256502</v>
      </c>
    </row>
    <row r="346" spans="1:18" x14ac:dyDescent="0.25">
      <c r="A346">
        <v>5</v>
      </c>
      <c r="B346">
        <v>5502</v>
      </c>
      <c r="C346" t="s">
        <v>798</v>
      </c>
      <c r="D346" t="s">
        <v>1232</v>
      </c>
      <c r="E346">
        <v>2</v>
      </c>
      <c r="F346" t="s">
        <v>13804</v>
      </c>
      <c r="G346">
        <v>3</v>
      </c>
      <c r="H346" t="s">
        <v>13770</v>
      </c>
      <c r="I346">
        <v>1</v>
      </c>
      <c r="J346" t="s">
        <v>13801</v>
      </c>
      <c r="K346" t="s">
        <v>13805</v>
      </c>
      <c r="L346">
        <v>270107</v>
      </c>
      <c r="M346" t="s">
        <v>13588</v>
      </c>
      <c r="N346">
        <v>270107006</v>
      </c>
      <c r="O346" t="s">
        <v>13613</v>
      </c>
      <c r="P346">
        <v>30570.137486780117</v>
      </c>
      <c r="Q346">
        <v>15624.294829234126</v>
      </c>
      <c r="R346">
        <v>32319.433044923084</v>
      </c>
    </row>
    <row r="347" spans="1:18" x14ac:dyDescent="0.25">
      <c r="A347">
        <v>5</v>
      </c>
      <c r="B347">
        <v>5502</v>
      </c>
      <c r="C347" t="s">
        <v>798</v>
      </c>
      <c r="D347" t="s">
        <v>1232</v>
      </c>
      <c r="E347">
        <v>2</v>
      </c>
      <c r="F347" t="s">
        <v>13804</v>
      </c>
      <c r="G347">
        <v>3</v>
      </c>
      <c r="H347" t="s">
        <v>13770</v>
      </c>
      <c r="I347">
        <v>1</v>
      </c>
      <c r="J347" t="s">
        <v>13801</v>
      </c>
      <c r="K347" t="s">
        <v>13806</v>
      </c>
      <c r="L347">
        <v>270107</v>
      </c>
      <c r="M347" t="s">
        <v>13588</v>
      </c>
      <c r="N347">
        <v>270107006</v>
      </c>
      <c r="O347" t="s">
        <v>13613</v>
      </c>
      <c r="P347">
        <v>709.5471589270262</v>
      </c>
      <c r="Q347">
        <v>0</v>
      </c>
      <c r="R347">
        <v>10467.075983347373</v>
      </c>
    </row>
    <row r="348" spans="1:18" x14ac:dyDescent="0.25">
      <c r="A348">
        <v>5</v>
      </c>
      <c r="B348">
        <v>5502</v>
      </c>
      <c r="C348" t="s">
        <v>798</v>
      </c>
      <c r="D348" t="s">
        <v>1232</v>
      </c>
      <c r="E348">
        <v>3</v>
      </c>
      <c r="F348" t="s">
        <v>13807</v>
      </c>
      <c r="G348">
        <v>1</v>
      </c>
      <c r="H348" t="s">
        <v>8278</v>
      </c>
      <c r="I348">
        <v>1</v>
      </c>
      <c r="J348" t="s">
        <v>13801</v>
      </c>
      <c r="K348" t="s">
        <v>13808</v>
      </c>
      <c r="L348">
        <v>270107</v>
      </c>
      <c r="M348" t="s">
        <v>13588</v>
      </c>
      <c r="N348">
        <v>270107006</v>
      </c>
      <c r="O348" t="s">
        <v>13613</v>
      </c>
      <c r="P348">
        <v>31279.684645707144</v>
      </c>
      <c r="Q348">
        <v>15624.294829234126</v>
      </c>
      <c r="R348">
        <v>40169.499676921398</v>
      </c>
    </row>
    <row r="349" spans="1:18" x14ac:dyDescent="0.25">
      <c r="A349">
        <v>5</v>
      </c>
      <c r="B349">
        <v>5502</v>
      </c>
      <c r="C349" t="s">
        <v>798</v>
      </c>
      <c r="D349" t="s">
        <v>1232</v>
      </c>
      <c r="E349">
        <v>3</v>
      </c>
      <c r="F349" t="s">
        <v>13807</v>
      </c>
      <c r="G349">
        <v>1</v>
      </c>
      <c r="H349" t="s">
        <v>8278</v>
      </c>
      <c r="I349">
        <v>1</v>
      </c>
      <c r="J349" t="s">
        <v>13801</v>
      </c>
      <c r="K349" t="s">
        <v>13809</v>
      </c>
      <c r="L349">
        <v>270107</v>
      </c>
      <c r="M349" t="s">
        <v>13588</v>
      </c>
      <c r="N349">
        <v>270107006</v>
      </c>
      <c r="O349" t="s">
        <v>13613</v>
      </c>
      <c r="P349">
        <v>0</v>
      </c>
      <c r="Q349">
        <v>0</v>
      </c>
      <c r="R349">
        <v>2617.0093513490738</v>
      </c>
    </row>
    <row r="350" spans="1:18" x14ac:dyDescent="0.25">
      <c r="A350">
        <v>5</v>
      </c>
      <c r="B350">
        <v>5502</v>
      </c>
      <c r="C350" t="s">
        <v>798</v>
      </c>
      <c r="D350" t="s">
        <v>1232</v>
      </c>
      <c r="E350">
        <v>4</v>
      </c>
      <c r="F350" t="s">
        <v>13810</v>
      </c>
      <c r="G350">
        <v>1</v>
      </c>
      <c r="H350" t="s">
        <v>8278</v>
      </c>
      <c r="I350">
        <v>1</v>
      </c>
      <c r="J350" t="s">
        <v>13801</v>
      </c>
      <c r="K350" t="s">
        <v>13811</v>
      </c>
      <c r="L350">
        <v>270107</v>
      </c>
      <c r="M350" t="s">
        <v>13588</v>
      </c>
      <c r="N350">
        <v>270107006</v>
      </c>
      <c r="O350" t="s">
        <v>13613</v>
      </c>
      <c r="P350">
        <v>30570.137486780117</v>
      </c>
      <c r="Q350">
        <v>15624.294829234126</v>
      </c>
      <c r="R350">
        <v>36611.299606013963</v>
      </c>
    </row>
    <row r="351" spans="1:18" x14ac:dyDescent="0.25">
      <c r="A351">
        <v>5</v>
      </c>
      <c r="B351">
        <v>5502</v>
      </c>
      <c r="C351" t="s">
        <v>798</v>
      </c>
      <c r="D351" t="s">
        <v>1232</v>
      </c>
      <c r="E351">
        <v>4</v>
      </c>
      <c r="F351" t="s">
        <v>13810</v>
      </c>
      <c r="G351">
        <v>1</v>
      </c>
      <c r="H351" t="s">
        <v>8278</v>
      </c>
      <c r="I351">
        <v>1</v>
      </c>
      <c r="J351" t="s">
        <v>13801</v>
      </c>
      <c r="K351" t="s">
        <v>13812</v>
      </c>
      <c r="L351">
        <v>270107</v>
      </c>
      <c r="M351" t="s">
        <v>13588</v>
      </c>
      <c r="N351">
        <v>270107006</v>
      </c>
      <c r="O351" t="s">
        <v>13613</v>
      </c>
      <c r="P351">
        <v>709.5471589270262</v>
      </c>
      <c r="Q351">
        <v>0</v>
      </c>
      <c r="R351">
        <v>6175.209422256502</v>
      </c>
    </row>
    <row r="352" spans="1:18" x14ac:dyDescent="0.25">
      <c r="A352">
        <v>5</v>
      </c>
      <c r="B352">
        <v>5502</v>
      </c>
      <c r="C352" t="s">
        <v>798</v>
      </c>
      <c r="D352" t="s">
        <v>1232</v>
      </c>
      <c r="E352">
        <v>7</v>
      </c>
      <c r="F352" t="s">
        <v>13813</v>
      </c>
      <c r="G352">
        <v>2</v>
      </c>
      <c r="H352" t="s">
        <v>13771</v>
      </c>
      <c r="I352">
        <v>3</v>
      </c>
      <c r="J352" t="s">
        <v>13814</v>
      </c>
      <c r="K352" t="s">
        <v>13771</v>
      </c>
      <c r="L352">
        <v>270107</v>
      </c>
      <c r="M352" t="s">
        <v>13588</v>
      </c>
      <c r="N352">
        <v>270107005</v>
      </c>
      <c r="O352" t="s">
        <v>13608</v>
      </c>
      <c r="P352">
        <v>5960.9652917988651</v>
      </c>
      <c r="Q352">
        <v>4593.2748396675906</v>
      </c>
      <c r="R352">
        <v>0</v>
      </c>
    </row>
    <row r="353" spans="1:18" x14ac:dyDescent="0.25">
      <c r="A353">
        <v>5</v>
      </c>
      <c r="B353">
        <v>5502</v>
      </c>
      <c r="C353" t="s">
        <v>798</v>
      </c>
      <c r="D353" t="s">
        <v>1232</v>
      </c>
      <c r="E353">
        <v>7</v>
      </c>
      <c r="F353" t="s">
        <v>13813</v>
      </c>
      <c r="G353">
        <v>3</v>
      </c>
      <c r="H353" t="s">
        <v>13770</v>
      </c>
      <c r="I353">
        <v>3</v>
      </c>
      <c r="J353" t="s">
        <v>13814</v>
      </c>
      <c r="K353" t="s">
        <v>13815</v>
      </c>
      <c r="L353">
        <v>270107</v>
      </c>
      <c r="M353" t="s">
        <v>13588</v>
      </c>
      <c r="N353">
        <v>270107005</v>
      </c>
      <c r="O353" t="s">
        <v>13608</v>
      </c>
      <c r="P353">
        <v>24609.172194981253</v>
      </c>
      <c r="Q353">
        <v>11031.019989566537</v>
      </c>
      <c r="R353">
        <v>42786.50902827047</v>
      </c>
    </row>
    <row r="354" spans="1:18" x14ac:dyDescent="0.25">
      <c r="A354">
        <v>5</v>
      </c>
      <c r="B354">
        <v>5502</v>
      </c>
      <c r="C354" t="s">
        <v>798</v>
      </c>
      <c r="D354" t="s">
        <v>1232</v>
      </c>
      <c r="E354">
        <v>7</v>
      </c>
      <c r="F354" t="s">
        <v>13813</v>
      </c>
      <c r="G354">
        <v>3</v>
      </c>
      <c r="H354" t="s">
        <v>13770</v>
      </c>
      <c r="I354">
        <v>3</v>
      </c>
      <c r="J354" t="s">
        <v>13814</v>
      </c>
      <c r="K354" t="s">
        <v>13816</v>
      </c>
      <c r="L354">
        <v>270107</v>
      </c>
      <c r="M354" t="s">
        <v>13588</v>
      </c>
      <c r="N354">
        <v>270107005</v>
      </c>
      <c r="O354" t="s">
        <v>13608</v>
      </c>
      <c r="P354">
        <v>709.5471589270262</v>
      </c>
      <c r="Q354">
        <v>0</v>
      </c>
      <c r="R354">
        <v>0</v>
      </c>
    </row>
    <row r="355" spans="1:18" x14ac:dyDescent="0.25">
      <c r="A355">
        <v>5</v>
      </c>
      <c r="B355">
        <v>5504</v>
      </c>
      <c r="C355" t="s">
        <v>798</v>
      </c>
      <c r="D355" t="s">
        <v>1238</v>
      </c>
      <c r="E355">
        <v>1</v>
      </c>
      <c r="F355" t="s">
        <v>13800</v>
      </c>
      <c r="G355">
        <v>1</v>
      </c>
      <c r="H355" t="s">
        <v>8278</v>
      </c>
      <c r="I355">
        <v>1</v>
      </c>
      <c r="J355" t="s">
        <v>13801</v>
      </c>
      <c r="K355" t="s">
        <v>13802</v>
      </c>
      <c r="L355">
        <v>270107</v>
      </c>
      <c r="M355" t="s">
        <v>13588</v>
      </c>
      <c r="N355">
        <v>270107006</v>
      </c>
      <c r="O355" t="s">
        <v>13613</v>
      </c>
      <c r="P355">
        <v>0</v>
      </c>
      <c r="Q355">
        <v>28753.520545686519</v>
      </c>
      <c r="R355">
        <v>124354.01745329118</v>
      </c>
    </row>
    <row r="356" spans="1:18" x14ac:dyDescent="0.25">
      <c r="A356">
        <v>5</v>
      </c>
      <c r="B356">
        <v>5504</v>
      </c>
      <c r="C356" t="s">
        <v>798</v>
      </c>
      <c r="D356" t="s">
        <v>1238</v>
      </c>
      <c r="E356">
        <v>2</v>
      </c>
      <c r="F356" t="s">
        <v>13804</v>
      </c>
      <c r="G356">
        <v>3</v>
      </c>
      <c r="H356" t="s">
        <v>13770</v>
      </c>
      <c r="I356">
        <v>1</v>
      </c>
      <c r="J356" t="s">
        <v>13801</v>
      </c>
      <c r="K356" t="s">
        <v>13805</v>
      </c>
      <c r="L356">
        <v>270107</v>
      </c>
      <c r="M356" t="s">
        <v>13588</v>
      </c>
      <c r="N356">
        <v>270107006</v>
      </c>
      <c r="O356" t="s">
        <v>13613</v>
      </c>
      <c r="P356">
        <v>0</v>
      </c>
      <c r="Q356">
        <v>28753.520545686519</v>
      </c>
      <c r="R356">
        <v>107329.16488561896</v>
      </c>
    </row>
    <row r="357" spans="1:18" x14ac:dyDescent="0.25">
      <c r="A357">
        <v>5</v>
      </c>
      <c r="B357">
        <v>5504</v>
      </c>
      <c r="C357" t="s">
        <v>798</v>
      </c>
      <c r="D357" t="s">
        <v>1238</v>
      </c>
      <c r="E357">
        <v>2</v>
      </c>
      <c r="F357" t="s">
        <v>13804</v>
      </c>
      <c r="G357">
        <v>3</v>
      </c>
      <c r="H357" t="s">
        <v>13770</v>
      </c>
      <c r="I357">
        <v>1</v>
      </c>
      <c r="J357" t="s">
        <v>13801</v>
      </c>
      <c r="K357" t="s">
        <v>13806</v>
      </c>
      <c r="L357">
        <v>270107</v>
      </c>
      <c r="M357" t="s">
        <v>13588</v>
      </c>
      <c r="N357">
        <v>270107006</v>
      </c>
      <c r="O357" t="s">
        <v>13613</v>
      </c>
      <c r="P357">
        <v>0</v>
      </c>
      <c r="Q357">
        <v>0</v>
      </c>
      <c r="R357">
        <v>17024.852567672235</v>
      </c>
    </row>
    <row r="358" spans="1:18" x14ac:dyDescent="0.25">
      <c r="A358">
        <v>5</v>
      </c>
      <c r="B358">
        <v>5504</v>
      </c>
      <c r="C358" t="s">
        <v>798</v>
      </c>
      <c r="D358" t="s">
        <v>1238</v>
      </c>
      <c r="E358">
        <v>3</v>
      </c>
      <c r="F358" t="s">
        <v>13807</v>
      </c>
      <c r="G358">
        <v>1</v>
      </c>
      <c r="H358" t="s">
        <v>8278</v>
      </c>
      <c r="I358">
        <v>1</v>
      </c>
      <c r="J358" t="s">
        <v>13801</v>
      </c>
      <c r="K358" t="s">
        <v>13808</v>
      </c>
      <c r="L358">
        <v>270107</v>
      </c>
      <c r="M358" t="s">
        <v>13588</v>
      </c>
      <c r="N358">
        <v>270107006</v>
      </c>
      <c r="O358" t="s">
        <v>13613</v>
      </c>
      <c r="P358">
        <v>0</v>
      </c>
      <c r="Q358">
        <v>28753.520545686519</v>
      </c>
      <c r="R358">
        <v>124354.01745329118</v>
      </c>
    </row>
    <row r="359" spans="1:18" x14ac:dyDescent="0.25">
      <c r="A359">
        <v>5</v>
      </c>
      <c r="B359">
        <v>5504</v>
      </c>
      <c r="C359" t="s">
        <v>798</v>
      </c>
      <c r="D359" t="s">
        <v>1238</v>
      </c>
      <c r="E359">
        <v>4</v>
      </c>
      <c r="F359" t="s">
        <v>13810</v>
      </c>
      <c r="G359">
        <v>1</v>
      </c>
      <c r="H359" t="s">
        <v>8278</v>
      </c>
      <c r="I359">
        <v>1</v>
      </c>
      <c r="J359" t="s">
        <v>13801</v>
      </c>
      <c r="K359" t="s">
        <v>13811</v>
      </c>
      <c r="L359">
        <v>270107</v>
      </c>
      <c r="M359" t="s">
        <v>13588</v>
      </c>
      <c r="N359">
        <v>270107006</v>
      </c>
      <c r="O359" t="s">
        <v>13613</v>
      </c>
      <c r="P359">
        <v>0</v>
      </c>
      <c r="Q359">
        <v>28753.520545686519</v>
      </c>
      <c r="R359">
        <v>124354.01745329118</v>
      </c>
    </row>
    <row r="360" spans="1:18" x14ac:dyDescent="0.25">
      <c r="A360">
        <v>5</v>
      </c>
      <c r="B360">
        <v>5504</v>
      </c>
      <c r="C360" t="s">
        <v>798</v>
      </c>
      <c r="D360" t="s">
        <v>1238</v>
      </c>
      <c r="E360">
        <v>7</v>
      </c>
      <c r="F360" t="s">
        <v>13813</v>
      </c>
      <c r="G360">
        <v>2</v>
      </c>
      <c r="H360" t="s">
        <v>13771</v>
      </c>
      <c r="I360">
        <v>3</v>
      </c>
      <c r="J360" t="s">
        <v>13814</v>
      </c>
      <c r="K360" t="s">
        <v>13771</v>
      </c>
      <c r="L360">
        <v>270107</v>
      </c>
      <c r="M360" t="s">
        <v>13588</v>
      </c>
      <c r="N360">
        <v>270107005</v>
      </c>
      <c r="O360" t="s">
        <v>13608</v>
      </c>
      <c r="P360">
        <v>0</v>
      </c>
      <c r="Q360">
        <v>7289.1294241168562</v>
      </c>
      <c r="R360">
        <v>0</v>
      </c>
    </row>
    <row r="361" spans="1:18" x14ac:dyDescent="0.25">
      <c r="A361">
        <v>5</v>
      </c>
      <c r="B361">
        <v>5504</v>
      </c>
      <c r="C361" t="s">
        <v>798</v>
      </c>
      <c r="D361" t="s">
        <v>1238</v>
      </c>
      <c r="E361">
        <v>7</v>
      </c>
      <c r="F361" t="s">
        <v>13813</v>
      </c>
      <c r="G361">
        <v>3</v>
      </c>
      <c r="H361" t="s">
        <v>13770</v>
      </c>
      <c r="I361">
        <v>3</v>
      </c>
      <c r="J361" t="s">
        <v>13814</v>
      </c>
      <c r="K361" t="s">
        <v>13815</v>
      </c>
      <c r="L361">
        <v>270107</v>
      </c>
      <c r="M361" t="s">
        <v>13588</v>
      </c>
      <c r="N361">
        <v>270107005</v>
      </c>
      <c r="O361" t="s">
        <v>13608</v>
      </c>
      <c r="P361">
        <v>0</v>
      </c>
      <c r="Q361">
        <v>21464.391121569661</v>
      </c>
      <c r="R361">
        <v>104642.73755985025</v>
      </c>
    </row>
    <row r="362" spans="1:18" x14ac:dyDescent="0.25">
      <c r="A362">
        <v>5</v>
      </c>
      <c r="B362">
        <v>5504</v>
      </c>
      <c r="C362" t="s">
        <v>798</v>
      </c>
      <c r="D362" t="s">
        <v>1238</v>
      </c>
      <c r="E362">
        <v>7</v>
      </c>
      <c r="F362" t="s">
        <v>13813</v>
      </c>
      <c r="G362">
        <v>3</v>
      </c>
      <c r="H362" t="s">
        <v>13770</v>
      </c>
      <c r="I362">
        <v>3</v>
      </c>
      <c r="J362" t="s">
        <v>13814</v>
      </c>
      <c r="K362" t="s">
        <v>13816</v>
      </c>
      <c r="L362">
        <v>270107</v>
      </c>
      <c r="M362" t="s">
        <v>13588</v>
      </c>
      <c r="N362">
        <v>270107005</v>
      </c>
      <c r="O362" t="s">
        <v>13608</v>
      </c>
      <c r="P362">
        <v>0</v>
      </c>
      <c r="Q362">
        <v>0</v>
      </c>
      <c r="R362">
        <v>19711.279893440947</v>
      </c>
    </row>
    <row r="363" spans="1:18" x14ac:dyDescent="0.25">
      <c r="A363">
        <v>5</v>
      </c>
      <c r="B363">
        <v>5506</v>
      </c>
      <c r="C363" t="s">
        <v>798</v>
      </c>
      <c r="D363" t="s">
        <v>1241</v>
      </c>
      <c r="E363">
        <v>1</v>
      </c>
      <c r="F363" t="s">
        <v>13800</v>
      </c>
      <c r="G363">
        <v>1</v>
      </c>
      <c r="H363" t="s">
        <v>8278</v>
      </c>
      <c r="I363">
        <v>1</v>
      </c>
      <c r="J363" t="s">
        <v>13801</v>
      </c>
      <c r="K363" t="s">
        <v>13802</v>
      </c>
      <c r="L363">
        <v>270107</v>
      </c>
      <c r="M363" t="s">
        <v>13588</v>
      </c>
      <c r="N363">
        <v>270107006</v>
      </c>
      <c r="O363" t="s">
        <v>13613</v>
      </c>
      <c r="P363">
        <v>0</v>
      </c>
      <c r="Q363">
        <v>18971.391548377724</v>
      </c>
      <c r="R363">
        <v>0</v>
      </c>
    </row>
    <row r="364" spans="1:18" x14ac:dyDescent="0.25">
      <c r="A364">
        <v>5</v>
      </c>
      <c r="B364">
        <v>5506</v>
      </c>
      <c r="C364" t="s">
        <v>798</v>
      </c>
      <c r="D364" t="s">
        <v>1241</v>
      </c>
      <c r="E364">
        <v>2</v>
      </c>
      <c r="F364" t="s">
        <v>13804</v>
      </c>
      <c r="G364">
        <v>3</v>
      </c>
      <c r="H364" t="s">
        <v>13770</v>
      </c>
      <c r="I364">
        <v>1</v>
      </c>
      <c r="J364" t="s">
        <v>13801</v>
      </c>
      <c r="K364" t="s">
        <v>13805</v>
      </c>
      <c r="L364">
        <v>270107</v>
      </c>
      <c r="M364" t="s">
        <v>13588</v>
      </c>
      <c r="N364">
        <v>270107006</v>
      </c>
      <c r="O364" t="s">
        <v>13613</v>
      </c>
      <c r="P364">
        <v>0</v>
      </c>
      <c r="Q364">
        <v>18971.391548377724</v>
      </c>
      <c r="R364">
        <v>0</v>
      </c>
    </row>
    <row r="365" spans="1:18" x14ac:dyDescent="0.25">
      <c r="A365">
        <v>5</v>
      </c>
      <c r="B365">
        <v>5506</v>
      </c>
      <c r="C365" t="s">
        <v>798</v>
      </c>
      <c r="D365" t="s">
        <v>1241</v>
      </c>
      <c r="E365">
        <v>3</v>
      </c>
      <c r="F365" t="s">
        <v>13807</v>
      </c>
      <c r="G365">
        <v>1</v>
      </c>
      <c r="H365" t="s">
        <v>8278</v>
      </c>
      <c r="I365">
        <v>1</v>
      </c>
      <c r="J365" t="s">
        <v>13801</v>
      </c>
      <c r="K365" t="s">
        <v>13808</v>
      </c>
      <c r="L365">
        <v>270107</v>
      </c>
      <c r="M365" t="s">
        <v>13588</v>
      </c>
      <c r="N365">
        <v>270107006</v>
      </c>
      <c r="O365" t="s">
        <v>13613</v>
      </c>
      <c r="P365">
        <v>0</v>
      </c>
      <c r="Q365">
        <v>18971.391548377724</v>
      </c>
      <c r="R365">
        <v>0</v>
      </c>
    </row>
    <row r="366" spans="1:18" x14ac:dyDescent="0.25">
      <c r="A366">
        <v>5</v>
      </c>
      <c r="B366">
        <v>5506</v>
      </c>
      <c r="C366" t="s">
        <v>798</v>
      </c>
      <c r="D366" t="s">
        <v>1241</v>
      </c>
      <c r="E366">
        <v>4</v>
      </c>
      <c r="F366" t="s">
        <v>13810</v>
      </c>
      <c r="G366">
        <v>1</v>
      </c>
      <c r="H366" t="s">
        <v>8278</v>
      </c>
      <c r="I366">
        <v>1</v>
      </c>
      <c r="J366" t="s">
        <v>13801</v>
      </c>
      <c r="K366" t="s">
        <v>13811</v>
      </c>
      <c r="L366">
        <v>270107</v>
      </c>
      <c r="M366" t="s">
        <v>13588</v>
      </c>
      <c r="N366">
        <v>270107006</v>
      </c>
      <c r="O366" t="s">
        <v>13613</v>
      </c>
      <c r="P366">
        <v>0</v>
      </c>
      <c r="Q366">
        <v>18971.391548377724</v>
      </c>
      <c r="R366">
        <v>0</v>
      </c>
    </row>
    <row r="367" spans="1:18" x14ac:dyDescent="0.25">
      <c r="A367">
        <v>5</v>
      </c>
      <c r="B367">
        <v>5506</v>
      </c>
      <c r="C367" t="s">
        <v>798</v>
      </c>
      <c r="D367" t="s">
        <v>1241</v>
      </c>
      <c r="E367">
        <v>7</v>
      </c>
      <c r="F367" t="s">
        <v>13813</v>
      </c>
      <c r="G367">
        <v>2</v>
      </c>
      <c r="H367" t="s">
        <v>13771</v>
      </c>
      <c r="I367">
        <v>3</v>
      </c>
      <c r="J367" t="s">
        <v>13814</v>
      </c>
      <c r="K367" t="s">
        <v>13771</v>
      </c>
      <c r="L367">
        <v>270107</v>
      </c>
      <c r="M367" t="s">
        <v>13588</v>
      </c>
      <c r="N367">
        <v>270107005</v>
      </c>
      <c r="O367" t="s">
        <v>13608</v>
      </c>
      <c r="P367">
        <v>0</v>
      </c>
      <c r="Q367">
        <v>3299.6148391148067</v>
      </c>
      <c r="R367">
        <v>0</v>
      </c>
    </row>
    <row r="368" spans="1:18" x14ac:dyDescent="0.25">
      <c r="A368">
        <v>5</v>
      </c>
      <c r="B368">
        <v>5506</v>
      </c>
      <c r="C368" t="s">
        <v>798</v>
      </c>
      <c r="D368" t="s">
        <v>1241</v>
      </c>
      <c r="E368">
        <v>7</v>
      </c>
      <c r="F368" t="s">
        <v>13813</v>
      </c>
      <c r="G368">
        <v>3</v>
      </c>
      <c r="H368" t="s">
        <v>13770</v>
      </c>
      <c r="I368">
        <v>3</v>
      </c>
      <c r="J368" t="s">
        <v>13814</v>
      </c>
      <c r="K368" t="s">
        <v>13815</v>
      </c>
      <c r="L368">
        <v>270107</v>
      </c>
      <c r="M368" t="s">
        <v>13588</v>
      </c>
      <c r="N368">
        <v>270107005</v>
      </c>
      <c r="O368" t="s">
        <v>13608</v>
      </c>
      <c r="P368">
        <v>0</v>
      </c>
      <c r="Q368">
        <v>15671.776709262916</v>
      </c>
      <c r="R368">
        <v>0</v>
      </c>
    </row>
    <row r="369" spans="1:18" x14ac:dyDescent="0.25">
      <c r="A369">
        <v>5</v>
      </c>
      <c r="B369">
        <v>5601</v>
      </c>
      <c r="C369" t="s">
        <v>798</v>
      </c>
      <c r="D369" t="s">
        <v>1244</v>
      </c>
      <c r="E369">
        <v>1</v>
      </c>
      <c r="F369" t="s">
        <v>13800</v>
      </c>
      <c r="G369">
        <v>1</v>
      </c>
      <c r="H369" t="s">
        <v>8278</v>
      </c>
      <c r="I369">
        <v>1</v>
      </c>
      <c r="J369" t="s">
        <v>13801</v>
      </c>
      <c r="K369" t="s">
        <v>13802</v>
      </c>
      <c r="L369">
        <v>270107</v>
      </c>
      <c r="M369" t="s">
        <v>13588</v>
      </c>
      <c r="N369">
        <v>270107006</v>
      </c>
      <c r="O369" t="s">
        <v>13613</v>
      </c>
      <c r="P369">
        <v>30553.23125740304</v>
      </c>
      <c r="Q369">
        <v>36375.62213058761</v>
      </c>
      <c r="R369">
        <v>40341.409031549796</v>
      </c>
    </row>
    <row r="370" spans="1:18" x14ac:dyDescent="0.25">
      <c r="A370">
        <v>5</v>
      </c>
      <c r="B370">
        <v>5601</v>
      </c>
      <c r="C370" t="s">
        <v>798</v>
      </c>
      <c r="D370" t="s">
        <v>1244</v>
      </c>
      <c r="E370">
        <v>1</v>
      </c>
      <c r="F370" t="s">
        <v>13800</v>
      </c>
      <c r="G370">
        <v>1</v>
      </c>
      <c r="H370" t="s">
        <v>8278</v>
      </c>
      <c r="I370">
        <v>1</v>
      </c>
      <c r="J370" t="s">
        <v>13801</v>
      </c>
      <c r="K370" t="s">
        <v>13803</v>
      </c>
      <c r="L370">
        <v>270107</v>
      </c>
      <c r="M370" t="s">
        <v>13588</v>
      </c>
      <c r="N370">
        <v>270107006</v>
      </c>
      <c r="O370" t="s">
        <v>13613</v>
      </c>
      <c r="P370">
        <v>195.60327309476978</v>
      </c>
      <c r="Q370">
        <v>4475.5980388001044</v>
      </c>
      <c r="R370">
        <v>7234.698854977034</v>
      </c>
    </row>
    <row r="371" spans="1:18" x14ac:dyDescent="0.25">
      <c r="A371">
        <v>5</v>
      </c>
      <c r="B371">
        <v>5601</v>
      </c>
      <c r="C371" t="s">
        <v>798</v>
      </c>
      <c r="D371" t="s">
        <v>1244</v>
      </c>
      <c r="E371">
        <v>2</v>
      </c>
      <c r="F371" t="s">
        <v>13804</v>
      </c>
      <c r="G371">
        <v>3</v>
      </c>
      <c r="H371" t="s">
        <v>13770</v>
      </c>
      <c r="I371">
        <v>1</v>
      </c>
      <c r="J371" t="s">
        <v>13801</v>
      </c>
      <c r="K371" t="s">
        <v>13805</v>
      </c>
      <c r="L371">
        <v>270107</v>
      </c>
      <c r="M371" t="s">
        <v>13588</v>
      </c>
      <c r="N371">
        <v>270107006</v>
      </c>
      <c r="O371" t="s">
        <v>13613</v>
      </c>
      <c r="P371">
        <v>25068.7328167958</v>
      </c>
      <c r="Q371">
        <v>35568.201861735091</v>
      </c>
      <c r="R371">
        <v>38370.702858608216</v>
      </c>
    </row>
    <row r="372" spans="1:18" x14ac:dyDescent="0.25">
      <c r="A372">
        <v>5</v>
      </c>
      <c r="B372">
        <v>5601</v>
      </c>
      <c r="C372" t="s">
        <v>798</v>
      </c>
      <c r="D372" t="s">
        <v>1244</v>
      </c>
      <c r="E372">
        <v>2</v>
      </c>
      <c r="F372" t="s">
        <v>13804</v>
      </c>
      <c r="G372">
        <v>3</v>
      </c>
      <c r="H372" t="s">
        <v>13770</v>
      </c>
      <c r="I372">
        <v>1</v>
      </c>
      <c r="J372" t="s">
        <v>13801</v>
      </c>
      <c r="K372" t="s">
        <v>13806</v>
      </c>
      <c r="L372">
        <v>270107</v>
      </c>
      <c r="M372" t="s">
        <v>13588</v>
      </c>
      <c r="N372">
        <v>270107006</v>
      </c>
      <c r="O372" t="s">
        <v>13613</v>
      </c>
      <c r="P372">
        <v>5680.101713702009</v>
      </c>
      <c r="Q372">
        <v>5283.0183076526328</v>
      </c>
      <c r="R372">
        <v>9205.4050279186122</v>
      </c>
    </row>
    <row r="373" spans="1:18" x14ac:dyDescent="0.25">
      <c r="A373">
        <v>5</v>
      </c>
      <c r="B373">
        <v>5601</v>
      </c>
      <c r="C373" t="s">
        <v>798</v>
      </c>
      <c r="D373" t="s">
        <v>1244</v>
      </c>
      <c r="E373">
        <v>3</v>
      </c>
      <c r="F373" t="s">
        <v>13807</v>
      </c>
      <c r="G373">
        <v>1</v>
      </c>
      <c r="H373" t="s">
        <v>8278</v>
      </c>
      <c r="I373">
        <v>1</v>
      </c>
      <c r="J373" t="s">
        <v>13801</v>
      </c>
      <c r="K373" t="s">
        <v>13808</v>
      </c>
      <c r="L373">
        <v>270107</v>
      </c>
      <c r="M373" t="s">
        <v>13588</v>
      </c>
      <c r="N373">
        <v>270107006</v>
      </c>
      <c r="O373" t="s">
        <v>13613</v>
      </c>
      <c r="P373">
        <v>30553.23125740304</v>
      </c>
      <c r="Q373">
        <v>39604.537112289661</v>
      </c>
      <c r="R373">
        <v>43463.148387616398</v>
      </c>
    </row>
    <row r="374" spans="1:18" x14ac:dyDescent="0.25">
      <c r="A374">
        <v>5</v>
      </c>
      <c r="B374">
        <v>5601</v>
      </c>
      <c r="C374" t="s">
        <v>798</v>
      </c>
      <c r="D374" t="s">
        <v>1244</v>
      </c>
      <c r="E374">
        <v>3</v>
      </c>
      <c r="F374" t="s">
        <v>13807</v>
      </c>
      <c r="G374">
        <v>1</v>
      </c>
      <c r="H374" t="s">
        <v>8278</v>
      </c>
      <c r="I374">
        <v>1</v>
      </c>
      <c r="J374" t="s">
        <v>13801</v>
      </c>
      <c r="K374" t="s">
        <v>13809</v>
      </c>
      <c r="L374">
        <v>270107</v>
      </c>
      <c r="M374" t="s">
        <v>13588</v>
      </c>
      <c r="N374">
        <v>270107006</v>
      </c>
      <c r="O374" t="s">
        <v>13613</v>
      </c>
      <c r="P374">
        <v>195.60327309476978</v>
      </c>
      <c r="Q374">
        <v>1246.6830570980458</v>
      </c>
      <c r="R374">
        <v>4112.9594989104489</v>
      </c>
    </row>
    <row r="375" spans="1:18" x14ac:dyDescent="0.25">
      <c r="A375">
        <v>5</v>
      </c>
      <c r="B375">
        <v>5601</v>
      </c>
      <c r="C375" t="s">
        <v>798</v>
      </c>
      <c r="D375" t="s">
        <v>1244</v>
      </c>
      <c r="E375">
        <v>4</v>
      </c>
      <c r="F375" t="s">
        <v>13810</v>
      </c>
      <c r="G375">
        <v>1</v>
      </c>
      <c r="H375" t="s">
        <v>8278</v>
      </c>
      <c r="I375">
        <v>1</v>
      </c>
      <c r="J375" t="s">
        <v>13801</v>
      </c>
      <c r="K375" t="s">
        <v>13811</v>
      </c>
      <c r="L375">
        <v>270107</v>
      </c>
      <c r="M375" t="s">
        <v>13588</v>
      </c>
      <c r="N375">
        <v>270107006</v>
      </c>
      <c r="O375" t="s">
        <v>13613</v>
      </c>
      <c r="P375">
        <v>30553.23125740304</v>
      </c>
      <c r="Q375">
        <v>37622.305187685655</v>
      </c>
      <c r="R375">
        <v>40341.409031549796</v>
      </c>
    </row>
    <row r="376" spans="1:18" x14ac:dyDescent="0.25">
      <c r="A376">
        <v>5</v>
      </c>
      <c r="B376">
        <v>5601</v>
      </c>
      <c r="C376" t="s">
        <v>798</v>
      </c>
      <c r="D376" t="s">
        <v>1244</v>
      </c>
      <c r="E376">
        <v>4</v>
      </c>
      <c r="F376" t="s">
        <v>13810</v>
      </c>
      <c r="G376">
        <v>1</v>
      </c>
      <c r="H376" t="s">
        <v>8278</v>
      </c>
      <c r="I376">
        <v>1</v>
      </c>
      <c r="J376" t="s">
        <v>13801</v>
      </c>
      <c r="K376" t="s">
        <v>13812</v>
      </c>
      <c r="L376">
        <v>270107</v>
      </c>
      <c r="M376" t="s">
        <v>13588</v>
      </c>
      <c r="N376">
        <v>270107006</v>
      </c>
      <c r="O376" t="s">
        <v>13613</v>
      </c>
      <c r="P376">
        <v>195.60327309476978</v>
      </c>
      <c r="Q376">
        <v>3228.914981702058</v>
      </c>
      <c r="R376">
        <v>7234.698854977034</v>
      </c>
    </row>
    <row r="377" spans="1:18" x14ac:dyDescent="0.25">
      <c r="A377">
        <v>5</v>
      </c>
      <c r="B377">
        <v>5601</v>
      </c>
      <c r="C377" t="s">
        <v>798</v>
      </c>
      <c r="D377" t="s">
        <v>1244</v>
      </c>
      <c r="E377">
        <v>7</v>
      </c>
      <c r="F377" t="s">
        <v>13813</v>
      </c>
      <c r="G377">
        <v>2</v>
      </c>
      <c r="H377" t="s">
        <v>13771</v>
      </c>
      <c r="I377">
        <v>3</v>
      </c>
      <c r="J377" t="s">
        <v>13814</v>
      </c>
      <c r="K377" t="s">
        <v>13771</v>
      </c>
      <c r="L377">
        <v>270107</v>
      </c>
      <c r="M377" t="s">
        <v>13588</v>
      </c>
      <c r="N377">
        <v>270107005</v>
      </c>
      <c r="O377" t="s">
        <v>13608</v>
      </c>
      <c r="P377">
        <v>13192.354085391695</v>
      </c>
      <c r="Q377">
        <v>16344.105186585171</v>
      </c>
      <c r="R377">
        <v>927.61828347446522</v>
      </c>
    </row>
    <row r="378" spans="1:18" x14ac:dyDescent="0.25">
      <c r="A378">
        <v>5</v>
      </c>
      <c r="B378">
        <v>5601</v>
      </c>
      <c r="C378" t="s">
        <v>798</v>
      </c>
      <c r="D378" t="s">
        <v>1244</v>
      </c>
      <c r="E378">
        <v>7</v>
      </c>
      <c r="F378" t="s">
        <v>13813</v>
      </c>
      <c r="G378">
        <v>3</v>
      </c>
      <c r="H378" t="s">
        <v>13770</v>
      </c>
      <c r="I378">
        <v>3</v>
      </c>
      <c r="J378" t="s">
        <v>13814</v>
      </c>
      <c r="K378" t="s">
        <v>13815</v>
      </c>
      <c r="L378">
        <v>270107</v>
      </c>
      <c r="M378" t="s">
        <v>13588</v>
      </c>
      <c r="N378">
        <v>270107005</v>
      </c>
      <c r="O378" t="s">
        <v>13608</v>
      </c>
      <c r="P378">
        <v>16968.583940971279</v>
      </c>
      <c r="Q378">
        <v>24507.114982802555</v>
      </c>
      <c r="R378">
        <v>38709.587364251413</v>
      </c>
    </row>
    <row r="379" spans="1:18" x14ac:dyDescent="0.25">
      <c r="A379">
        <v>5</v>
      </c>
      <c r="B379">
        <v>5601</v>
      </c>
      <c r="C379" t="s">
        <v>798</v>
      </c>
      <c r="D379" t="s">
        <v>1244</v>
      </c>
      <c r="E379">
        <v>7</v>
      </c>
      <c r="F379" t="s">
        <v>13813</v>
      </c>
      <c r="G379">
        <v>3</v>
      </c>
      <c r="H379" t="s">
        <v>13770</v>
      </c>
      <c r="I379">
        <v>3</v>
      </c>
      <c r="J379" t="s">
        <v>13814</v>
      </c>
      <c r="K379" t="s">
        <v>13816</v>
      </c>
      <c r="L379">
        <v>270107</v>
      </c>
      <c r="M379" t="s">
        <v>13588</v>
      </c>
      <c r="N379">
        <v>270107005</v>
      </c>
      <c r="O379" t="s">
        <v>13608</v>
      </c>
      <c r="P379">
        <v>587.89650413483582</v>
      </c>
      <c r="Q379">
        <v>0</v>
      </c>
      <c r="R379">
        <v>7938.9022388009571</v>
      </c>
    </row>
    <row r="380" spans="1:18" x14ac:dyDescent="0.25">
      <c r="A380">
        <v>5</v>
      </c>
      <c r="B380">
        <v>5602</v>
      </c>
      <c r="C380" t="s">
        <v>798</v>
      </c>
      <c r="D380" t="s">
        <v>1247</v>
      </c>
      <c r="E380">
        <v>1</v>
      </c>
      <c r="F380" t="s">
        <v>13800</v>
      </c>
      <c r="G380">
        <v>1</v>
      </c>
      <c r="H380" t="s">
        <v>8278</v>
      </c>
      <c r="I380">
        <v>1</v>
      </c>
      <c r="J380" t="s">
        <v>13801</v>
      </c>
      <c r="K380" t="s">
        <v>13802</v>
      </c>
      <c r="L380">
        <v>270107</v>
      </c>
      <c r="M380" t="s">
        <v>13588</v>
      </c>
      <c r="N380">
        <v>270107006</v>
      </c>
      <c r="O380" t="s">
        <v>13613</v>
      </c>
      <c r="P380">
        <v>0</v>
      </c>
      <c r="Q380">
        <v>58064.497204387175</v>
      </c>
      <c r="R380">
        <v>0</v>
      </c>
    </row>
    <row r="381" spans="1:18" x14ac:dyDescent="0.25">
      <c r="A381">
        <v>5</v>
      </c>
      <c r="B381">
        <v>5602</v>
      </c>
      <c r="C381" t="s">
        <v>798</v>
      </c>
      <c r="D381" t="s">
        <v>1247</v>
      </c>
      <c r="E381">
        <v>2</v>
      </c>
      <c r="F381" t="s">
        <v>13804</v>
      </c>
      <c r="G381">
        <v>3</v>
      </c>
      <c r="H381" t="s">
        <v>13770</v>
      </c>
      <c r="I381">
        <v>1</v>
      </c>
      <c r="J381" t="s">
        <v>13801</v>
      </c>
      <c r="K381" t="s">
        <v>13805</v>
      </c>
      <c r="L381">
        <v>270107</v>
      </c>
      <c r="M381" t="s">
        <v>13588</v>
      </c>
      <c r="N381">
        <v>270107006</v>
      </c>
      <c r="O381" t="s">
        <v>13613</v>
      </c>
      <c r="P381">
        <v>0</v>
      </c>
      <c r="Q381">
        <v>52706.828527782156</v>
      </c>
      <c r="R381">
        <v>0</v>
      </c>
    </row>
    <row r="382" spans="1:18" x14ac:dyDescent="0.25">
      <c r="A382">
        <v>5</v>
      </c>
      <c r="B382">
        <v>5602</v>
      </c>
      <c r="C382" t="s">
        <v>798</v>
      </c>
      <c r="D382" t="s">
        <v>1247</v>
      </c>
      <c r="E382">
        <v>2</v>
      </c>
      <c r="F382" t="s">
        <v>13804</v>
      </c>
      <c r="G382">
        <v>3</v>
      </c>
      <c r="H382" t="s">
        <v>13770</v>
      </c>
      <c r="I382">
        <v>1</v>
      </c>
      <c r="J382" t="s">
        <v>13801</v>
      </c>
      <c r="K382" t="s">
        <v>13806</v>
      </c>
      <c r="L382">
        <v>270107</v>
      </c>
      <c r="M382" t="s">
        <v>13588</v>
      </c>
      <c r="N382">
        <v>270107006</v>
      </c>
      <c r="O382" t="s">
        <v>13613</v>
      </c>
      <c r="P382">
        <v>0</v>
      </c>
      <c r="Q382">
        <v>5357.6686766050207</v>
      </c>
      <c r="R382">
        <v>0</v>
      </c>
    </row>
    <row r="383" spans="1:18" x14ac:dyDescent="0.25">
      <c r="A383">
        <v>5</v>
      </c>
      <c r="B383">
        <v>5602</v>
      </c>
      <c r="C383" t="s">
        <v>798</v>
      </c>
      <c r="D383" t="s">
        <v>1247</v>
      </c>
      <c r="E383">
        <v>3</v>
      </c>
      <c r="F383" t="s">
        <v>13807</v>
      </c>
      <c r="G383">
        <v>1</v>
      </c>
      <c r="H383" t="s">
        <v>8278</v>
      </c>
      <c r="I383">
        <v>1</v>
      </c>
      <c r="J383" t="s">
        <v>13801</v>
      </c>
      <c r="K383" t="s">
        <v>13808</v>
      </c>
      <c r="L383">
        <v>270107</v>
      </c>
      <c r="M383" t="s">
        <v>13588</v>
      </c>
      <c r="N383">
        <v>270107006</v>
      </c>
      <c r="O383" t="s">
        <v>13613</v>
      </c>
      <c r="P383">
        <v>0</v>
      </c>
      <c r="Q383">
        <v>58064.497204387175</v>
      </c>
      <c r="R383">
        <v>0</v>
      </c>
    </row>
    <row r="384" spans="1:18" x14ac:dyDescent="0.25">
      <c r="A384">
        <v>5</v>
      </c>
      <c r="B384">
        <v>5602</v>
      </c>
      <c r="C384" t="s">
        <v>798</v>
      </c>
      <c r="D384" t="s">
        <v>1247</v>
      </c>
      <c r="E384">
        <v>4</v>
      </c>
      <c r="F384" t="s">
        <v>13810</v>
      </c>
      <c r="G384">
        <v>1</v>
      </c>
      <c r="H384" t="s">
        <v>8278</v>
      </c>
      <c r="I384">
        <v>1</v>
      </c>
      <c r="J384" t="s">
        <v>13801</v>
      </c>
      <c r="K384" t="s">
        <v>13811</v>
      </c>
      <c r="L384">
        <v>270107</v>
      </c>
      <c r="M384" t="s">
        <v>13588</v>
      </c>
      <c r="N384">
        <v>270107006</v>
      </c>
      <c r="O384" t="s">
        <v>13613</v>
      </c>
      <c r="P384">
        <v>0</v>
      </c>
      <c r="Q384">
        <v>58064.497204387175</v>
      </c>
      <c r="R384">
        <v>0</v>
      </c>
    </row>
    <row r="385" spans="1:18" x14ac:dyDescent="0.25">
      <c r="A385">
        <v>5</v>
      </c>
      <c r="B385">
        <v>5602</v>
      </c>
      <c r="C385" t="s">
        <v>798</v>
      </c>
      <c r="D385" t="s">
        <v>1247</v>
      </c>
      <c r="E385">
        <v>7</v>
      </c>
      <c r="F385" t="s">
        <v>13813</v>
      </c>
      <c r="G385">
        <v>2</v>
      </c>
      <c r="H385" t="s">
        <v>13771</v>
      </c>
      <c r="I385">
        <v>3</v>
      </c>
      <c r="J385" t="s">
        <v>13814</v>
      </c>
      <c r="K385" t="s">
        <v>13771</v>
      </c>
      <c r="L385">
        <v>270107</v>
      </c>
      <c r="M385" t="s">
        <v>13588</v>
      </c>
      <c r="N385">
        <v>270107005</v>
      </c>
      <c r="O385" t="s">
        <v>13608</v>
      </c>
      <c r="P385">
        <v>0</v>
      </c>
      <c r="Q385">
        <v>10715.337353210041</v>
      </c>
      <c r="R385">
        <v>0</v>
      </c>
    </row>
    <row r="386" spans="1:18" x14ac:dyDescent="0.25">
      <c r="A386">
        <v>5</v>
      </c>
      <c r="B386">
        <v>5602</v>
      </c>
      <c r="C386" t="s">
        <v>798</v>
      </c>
      <c r="D386" t="s">
        <v>1247</v>
      </c>
      <c r="E386">
        <v>7</v>
      </c>
      <c r="F386" t="s">
        <v>13813</v>
      </c>
      <c r="G386">
        <v>3</v>
      </c>
      <c r="H386" t="s">
        <v>13770</v>
      </c>
      <c r="I386">
        <v>3</v>
      </c>
      <c r="J386" t="s">
        <v>13814</v>
      </c>
      <c r="K386" t="s">
        <v>13815</v>
      </c>
      <c r="L386">
        <v>270107</v>
      </c>
      <c r="M386" t="s">
        <v>13588</v>
      </c>
      <c r="N386">
        <v>270107005</v>
      </c>
      <c r="O386" t="s">
        <v>13608</v>
      </c>
      <c r="P386">
        <v>0</v>
      </c>
      <c r="Q386">
        <v>41991.491174572111</v>
      </c>
      <c r="R386">
        <v>0</v>
      </c>
    </row>
    <row r="387" spans="1:18" x14ac:dyDescent="0.25">
      <c r="A387">
        <v>5</v>
      </c>
      <c r="B387">
        <v>5602</v>
      </c>
      <c r="C387" t="s">
        <v>798</v>
      </c>
      <c r="D387" t="s">
        <v>1247</v>
      </c>
      <c r="E387">
        <v>7</v>
      </c>
      <c r="F387" t="s">
        <v>13813</v>
      </c>
      <c r="G387">
        <v>3</v>
      </c>
      <c r="H387" t="s">
        <v>13770</v>
      </c>
      <c r="I387">
        <v>3</v>
      </c>
      <c r="J387" t="s">
        <v>13814</v>
      </c>
      <c r="K387" t="s">
        <v>13816</v>
      </c>
      <c r="L387">
        <v>270107</v>
      </c>
      <c r="M387" t="s">
        <v>13588</v>
      </c>
      <c r="N387">
        <v>270107005</v>
      </c>
      <c r="O387" t="s">
        <v>13608</v>
      </c>
      <c r="P387">
        <v>0</v>
      </c>
      <c r="Q387">
        <v>5357.6686766050207</v>
      </c>
      <c r="R387">
        <v>0</v>
      </c>
    </row>
    <row r="388" spans="1:18" x14ac:dyDescent="0.25">
      <c r="A388">
        <v>5</v>
      </c>
      <c r="B388">
        <v>5603</v>
      </c>
      <c r="C388" t="s">
        <v>798</v>
      </c>
      <c r="D388" t="s">
        <v>1250</v>
      </c>
      <c r="E388">
        <v>1</v>
      </c>
      <c r="F388" t="s">
        <v>13800</v>
      </c>
      <c r="G388">
        <v>1</v>
      </c>
      <c r="H388" t="s">
        <v>8278</v>
      </c>
      <c r="I388">
        <v>1</v>
      </c>
      <c r="J388" t="s">
        <v>13801</v>
      </c>
      <c r="K388" t="s">
        <v>13802</v>
      </c>
      <c r="L388">
        <v>270107</v>
      </c>
      <c r="M388" t="s">
        <v>13588</v>
      </c>
      <c r="N388">
        <v>270107006</v>
      </c>
      <c r="O388" t="s">
        <v>13613</v>
      </c>
      <c r="P388">
        <v>0</v>
      </c>
      <c r="Q388">
        <v>68693.394297444553</v>
      </c>
      <c r="R388">
        <v>0</v>
      </c>
    </row>
    <row r="389" spans="1:18" x14ac:dyDescent="0.25">
      <c r="A389">
        <v>5</v>
      </c>
      <c r="B389">
        <v>5603</v>
      </c>
      <c r="C389" t="s">
        <v>798</v>
      </c>
      <c r="D389" t="s">
        <v>1250</v>
      </c>
      <c r="E389">
        <v>2</v>
      </c>
      <c r="F389" t="s">
        <v>13804</v>
      </c>
      <c r="G389">
        <v>3</v>
      </c>
      <c r="H389" t="s">
        <v>13770</v>
      </c>
      <c r="I389">
        <v>1</v>
      </c>
      <c r="J389" t="s">
        <v>13801</v>
      </c>
      <c r="K389" t="s">
        <v>13805</v>
      </c>
      <c r="L389">
        <v>270107</v>
      </c>
      <c r="M389" t="s">
        <v>13588</v>
      </c>
      <c r="N389">
        <v>270107006</v>
      </c>
      <c r="O389" t="s">
        <v>13613</v>
      </c>
      <c r="P389">
        <v>0</v>
      </c>
      <c r="Q389">
        <v>68693.394297444553</v>
      </c>
      <c r="R389">
        <v>0</v>
      </c>
    </row>
    <row r="390" spans="1:18" x14ac:dyDescent="0.25">
      <c r="A390">
        <v>5</v>
      </c>
      <c r="B390">
        <v>5603</v>
      </c>
      <c r="C390" t="s">
        <v>798</v>
      </c>
      <c r="D390" t="s">
        <v>1250</v>
      </c>
      <c r="E390">
        <v>3</v>
      </c>
      <c r="F390" t="s">
        <v>13807</v>
      </c>
      <c r="G390">
        <v>1</v>
      </c>
      <c r="H390" t="s">
        <v>8278</v>
      </c>
      <c r="I390">
        <v>1</v>
      </c>
      <c r="J390" t="s">
        <v>13801</v>
      </c>
      <c r="K390" t="s">
        <v>13808</v>
      </c>
      <c r="L390">
        <v>270107</v>
      </c>
      <c r="M390" t="s">
        <v>13588</v>
      </c>
      <c r="N390">
        <v>270107006</v>
      </c>
      <c r="O390" t="s">
        <v>13613</v>
      </c>
      <c r="P390">
        <v>0</v>
      </c>
      <c r="Q390">
        <v>68693.394297444553</v>
      </c>
      <c r="R390">
        <v>0</v>
      </c>
    </row>
    <row r="391" spans="1:18" x14ac:dyDescent="0.25">
      <c r="A391">
        <v>5</v>
      </c>
      <c r="B391">
        <v>5603</v>
      </c>
      <c r="C391" t="s">
        <v>798</v>
      </c>
      <c r="D391" t="s">
        <v>1250</v>
      </c>
      <c r="E391">
        <v>4</v>
      </c>
      <c r="F391" t="s">
        <v>13810</v>
      </c>
      <c r="G391">
        <v>1</v>
      </c>
      <c r="H391" t="s">
        <v>8278</v>
      </c>
      <c r="I391">
        <v>1</v>
      </c>
      <c r="J391" t="s">
        <v>13801</v>
      </c>
      <c r="K391" t="s">
        <v>13811</v>
      </c>
      <c r="L391">
        <v>270107</v>
      </c>
      <c r="M391" t="s">
        <v>13588</v>
      </c>
      <c r="N391">
        <v>270107006</v>
      </c>
      <c r="O391" t="s">
        <v>13613</v>
      </c>
      <c r="P391">
        <v>0</v>
      </c>
      <c r="Q391">
        <v>68693.394297444553</v>
      </c>
      <c r="R391">
        <v>0</v>
      </c>
    </row>
    <row r="392" spans="1:18" x14ac:dyDescent="0.25">
      <c r="A392">
        <v>5</v>
      </c>
      <c r="B392">
        <v>5603</v>
      </c>
      <c r="C392" t="s">
        <v>798</v>
      </c>
      <c r="D392" t="s">
        <v>1250</v>
      </c>
      <c r="E392">
        <v>7</v>
      </c>
      <c r="F392" t="s">
        <v>13813</v>
      </c>
      <c r="G392">
        <v>2</v>
      </c>
      <c r="H392" t="s">
        <v>13771</v>
      </c>
      <c r="I392">
        <v>3</v>
      </c>
      <c r="J392" t="s">
        <v>13814</v>
      </c>
      <c r="K392" t="s">
        <v>13771</v>
      </c>
      <c r="L392">
        <v>270107</v>
      </c>
      <c r="M392" t="s">
        <v>13588</v>
      </c>
      <c r="N392">
        <v>270107005</v>
      </c>
      <c r="O392" t="s">
        <v>13608</v>
      </c>
      <c r="P392">
        <v>0</v>
      </c>
      <c r="Q392">
        <v>21612.09533488506</v>
      </c>
      <c r="R392">
        <v>0</v>
      </c>
    </row>
    <row r="393" spans="1:18" x14ac:dyDescent="0.25">
      <c r="A393">
        <v>5</v>
      </c>
      <c r="B393">
        <v>5603</v>
      </c>
      <c r="C393" t="s">
        <v>798</v>
      </c>
      <c r="D393" t="s">
        <v>1250</v>
      </c>
      <c r="E393">
        <v>7</v>
      </c>
      <c r="F393" t="s">
        <v>13813</v>
      </c>
      <c r="G393">
        <v>3</v>
      </c>
      <c r="H393" t="s">
        <v>13770</v>
      </c>
      <c r="I393">
        <v>3</v>
      </c>
      <c r="J393" t="s">
        <v>13814</v>
      </c>
      <c r="K393" t="s">
        <v>13815</v>
      </c>
      <c r="L393">
        <v>270107</v>
      </c>
      <c r="M393" t="s">
        <v>13588</v>
      </c>
      <c r="N393">
        <v>270107005</v>
      </c>
      <c r="O393" t="s">
        <v>13608</v>
      </c>
      <c r="P393">
        <v>0</v>
      </c>
      <c r="Q393">
        <v>40019.160288737679</v>
      </c>
      <c r="R393">
        <v>0</v>
      </c>
    </row>
    <row r="394" spans="1:18" x14ac:dyDescent="0.25">
      <c r="A394">
        <v>5</v>
      </c>
      <c r="B394">
        <v>5603</v>
      </c>
      <c r="C394" t="s">
        <v>798</v>
      </c>
      <c r="D394" t="s">
        <v>1250</v>
      </c>
      <c r="E394">
        <v>7</v>
      </c>
      <c r="F394" t="s">
        <v>13813</v>
      </c>
      <c r="G394">
        <v>3</v>
      </c>
      <c r="H394" t="s">
        <v>13770</v>
      </c>
      <c r="I394">
        <v>3</v>
      </c>
      <c r="J394" t="s">
        <v>13814</v>
      </c>
      <c r="K394" t="s">
        <v>13816</v>
      </c>
      <c r="L394">
        <v>270107</v>
      </c>
      <c r="M394" t="s">
        <v>13588</v>
      </c>
      <c r="N394">
        <v>270107005</v>
      </c>
      <c r="O394" t="s">
        <v>13608</v>
      </c>
      <c r="P394">
        <v>0</v>
      </c>
      <c r="Q394">
        <v>7062.1386738218116</v>
      </c>
      <c r="R394">
        <v>0</v>
      </c>
    </row>
    <row r="395" spans="1:18" x14ac:dyDescent="0.25">
      <c r="A395">
        <v>5</v>
      </c>
      <c r="B395">
        <v>5604</v>
      </c>
      <c r="C395" t="s">
        <v>798</v>
      </c>
      <c r="D395" t="s">
        <v>1253</v>
      </c>
      <c r="E395">
        <v>1</v>
      </c>
      <c r="F395" t="s">
        <v>13800</v>
      </c>
      <c r="G395">
        <v>1</v>
      </c>
      <c r="H395" t="s">
        <v>8278</v>
      </c>
      <c r="I395">
        <v>1</v>
      </c>
      <c r="J395" t="s">
        <v>13801</v>
      </c>
      <c r="K395" t="s">
        <v>13802</v>
      </c>
      <c r="L395">
        <v>270107</v>
      </c>
      <c r="M395" t="s">
        <v>13588</v>
      </c>
      <c r="N395">
        <v>270107006</v>
      </c>
      <c r="O395" t="s">
        <v>13613</v>
      </c>
      <c r="P395">
        <v>0</v>
      </c>
      <c r="Q395">
        <v>23789.031335810243</v>
      </c>
      <c r="R395">
        <v>0</v>
      </c>
    </row>
    <row r="396" spans="1:18" x14ac:dyDescent="0.25">
      <c r="A396">
        <v>5</v>
      </c>
      <c r="B396">
        <v>5604</v>
      </c>
      <c r="C396" t="s">
        <v>798</v>
      </c>
      <c r="D396" t="s">
        <v>1253</v>
      </c>
      <c r="E396">
        <v>2</v>
      </c>
      <c r="F396" t="s">
        <v>13804</v>
      </c>
      <c r="G396">
        <v>3</v>
      </c>
      <c r="H396" t="s">
        <v>13770</v>
      </c>
      <c r="I396">
        <v>1</v>
      </c>
      <c r="J396" t="s">
        <v>13801</v>
      </c>
      <c r="K396" t="s">
        <v>13805</v>
      </c>
      <c r="L396">
        <v>270107</v>
      </c>
      <c r="M396" t="s">
        <v>13588</v>
      </c>
      <c r="N396">
        <v>270107006</v>
      </c>
      <c r="O396" t="s">
        <v>13613</v>
      </c>
      <c r="P396">
        <v>0</v>
      </c>
      <c r="Q396">
        <v>23789.031335810243</v>
      </c>
      <c r="R396">
        <v>0</v>
      </c>
    </row>
    <row r="397" spans="1:18" x14ac:dyDescent="0.25">
      <c r="A397">
        <v>5</v>
      </c>
      <c r="B397">
        <v>5604</v>
      </c>
      <c r="C397" t="s">
        <v>798</v>
      </c>
      <c r="D397" t="s">
        <v>1253</v>
      </c>
      <c r="E397">
        <v>3</v>
      </c>
      <c r="F397" t="s">
        <v>13807</v>
      </c>
      <c r="G397">
        <v>1</v>
      </c>
      <c r="H397" t="s">
        <v>8278</v>
      </c>
      <c r="I397">
        <v>1</v>
      </c>
      <c r="J397" t="s">
        <v>13801</v>
      </c>
      <c r="K397" t="s">
        <v>13808</v>
      </c>
      <c r="L397">
        <v>270107</v>
      </c>
      <c r="M397" t="s">
        <v>13588</v>
      </c>
      <c r="N397">
        <v>270107006</v>
      </c>
      <c r="O397" t="s">
        <v>13613</v>
      </c>
      <c r="P397">
        <v>0</v>
      </c>
      <c r="Q397">
        <v>23789.031335810243</v>
      </c>
      <c r="R397">
        <v>0</v>
      </c>
    </row>
    <row r="398" spans="1:18" x14ac:dyDescent="0.25">
      <c r="A398">
        <v>5</v>
      </c>
      <c r="B398">
        <v>5604</v>
      </c>
      <c r="C398" t="s">
        <v>798</v>
      </c>
      <c r="D398" t="s">
        <v>1253</v>
      </c>
      <c r="E398">
        <v>4</v>
      </c>
      <c r="F398" t="s">
        <v>13810</v>
      </c>
      <c r="G398">
        <v>1</v>
      </c>
      <c r="H398" t="s">
        <v>8278</v>
      </c>
      <c r="I398">
        <v>1</v>
      </c>
      <c r="J398" t="s">
        <v>13801</v>
      </c>
      <c r="K398" t="s">
        <v>13811</v>
      </c>
      <c r="L398">
        <v>270107</v>
      </c>
      <c r="M398" t="s">
        <v>13588</v>
      </c>
      <c r="N398">
        <v>270107006</v>
      </c>
      <c r="O398" t="s">
        <v>13613</v>
      </c>
      <c r="P398">
        <v>0</v>
      </c>
      <c r="Q398">
        <v>23789.031335810243</v>
      </c>
      <c r="R398">
        <v>0</v>
      </c>
    </row>
    <row r="399" spans="1:18" x14ac:dyDescent="0.25">
      <c r="A399">
        <v>5</v>
      </c>
      <c r="B399">
        <v>5604</v>
      </c>
      <c r="C399" t="s">
        <v>798</v>
      </c>
      <c r="D399" t="s">
        <v>1253</v>
      </c>
      <c r="E399">
        <v>7</v>
      </c>
      <c r="F399" t="s">
        <v>13813</v>
      </c>
      <c r="G399">
        <v>2</v>
      </c>
      <c r="H399" t="s">
        <v>13771</v>
      </c>
      <c r="I399">
        <v>3</v>
      </c>
      <c r="J399" t="s">
        <v>13814</v>
      </c>
      <c r="K399" t="s">
        <v>13771</v>
      </c>
      <c r="L399">
        <v>270107</v>
      </c>
      <c r="M399" t="s">
        <v>13588</v>
      </c>
      <c r="N399">
        <v>270107005</v>
      </c>
      <c r="O399" t="s">
        <v>13608</v>
      </c>
      <c r="P399">
        <v>0</v>
      </c>
      <c r="Q399">
        <v>23789.031335810243</v>
      </c>
      <c r="R399">
        <v>0</v>
      </c>
    </row>
    <row r="400" spans="1:18" x14ac:dyDescent="0.25">
      <c r="A400">
        <v>5</v>
      </c>
      <c r="B400">
        <v>5605</v>
      </c>
      <c r="C400" t="s">
        <v>798</v>
      </c>
      <c r="D400" t="s">
        <v>1256</v>
      </c>
      <c r="E400">
        <v>1</v>
      </c>
      <c r="F400" t="s">
        <v>13800</v>
      </c>
      <c r="G400">
        <v>1</v>
      </c>
      <c r="H400" t="s">
        <v>8278</v>
      </c>
      <c r="I400">
        <v>1</v>
      </c>
      <c r="J400" t="s">
        <v>13801</v>
      </c>
      <c r="K400" t="s">
        <v>13802</v>
      </c>
      <c r="L400">
        <v>270107</v>
      </c>
      <c r="M400" t="s">
        <v>13588</v>
      </c>
      <c r="N400">
        <v>270107006</v>
      </c>
      <c r="O400" t="s">
        <v>13613</v>
      </c>
      <c r="P400">
        <v>0</v>
      </c>
      <c r="Q400">
        <v>81731.145425699171</v>
      </c>
      <c r="R400">
        <v>0</v>
      </c>
    </row>
    <row r="401" spans="1:18" x14ac:dyDescent="0.25">
      <c r="A401">
        <v>5</v>
      </c>
      <c r="B401">
        <v>5605</v>
      </c>
      <c r="C401" t="s">
        <v>798</v>
      </c>
      <c r="D401" t="s">
        <v>1256</v>
      </c>
      <c r="E401">
        <v>2</v>
      </c>
      <c r="F401" t="s">
        <v>13804</v>
      </c>
      <c r="G401">
        <v>3</v>
      </c>
      <c r="H401" t="s">
        <v>13770</v>
      </c>
      <c r="I401">
        <v>1</v>
      </c>
      <c r="J401" t="s">
        <v>13801</v>
      </c>
      <c r="K401" t="s">
        <v>13805</v>
      </c>
      <c r="L401">
        <v>270107</v>
      </c>
      <c r="M401" t="s">
        <v>13588</v>
      </c>
      <c r="N401">
        <v>270107006</v>
      </c>
      <c r="O401" t="s">
        <v>13613</v>
      </c>
      <c r="P401">
        <v>0</v>
      </c>
      <c r="Q401">
        <v>81731.145425699171</v>
      </c>
      <c r="R401">
        <v>0</v>
      </c>
    </row>
    <row r="402" spans="1:18" x14ac:dyDescent="0.25">
      <c r="A402">
        <v>5</v>
      </c>
      <c r="B402">
        <v>5605</v>
      </c>
      <c r="C402" t="s">
        <v>798</v>
      </c>
      <c r="D402" t="s">
        <v>1256</v>
      </c>
      <c r="E402">
        <v>3</v>
      </c>
      <c r="F402" t="s">
        <v>13807</v>
      </c>
      <c r="G402">
        <v>1</v>
      </c>
      <c r="H402" t="s">
        <v>8278</v>
      </c>
      <c r="I402">
        <v>1</v>
      </c>
      <c r="J402" t="s">
        <v>13801</v>
      </c>
      <c r="K402" t="s">
        <v>13808</v>
      </c>
      <c r="L402">
        <v>270107</v>
      </c>
      <c r="M402" t="s">
        <v>13588</v>
      </c>
      <c r="N402">
        <v>270107006</v>
      </c>
      <c r="O402" t="s">
        <v>13613</v>
      </c>
      <c r="P402">
        <v>0</v>
      </c>
      <c r="Q402">
        <v>81731.145425699171</v>
      </c>
      <c r="R402">
        <v>0</v>
      </c>
    </row>
    <row r="403" spans="1:18" x14ac:dyDescent="0.25">
      <c r="A403">
        <v>5</v>
      </c>
      <c r="B403">
        <v>5605</v>
      </c>
      <c r="C403" t="s">
        <v>798</v>
      </c>
      <c r="D403" t="s">
        <v>1256</v>
      </c>
      <c r="E403">
        <v>4</v>
      </c>
      <c r="F403" t="s">
        <v>13810</v>
      </c>
      <c r="G403">
        <v>1</v>
      </c>
      <c r="H403" t="s">
        <v>8278</v>
      </c>
      <c r="I403">
        <v>1</v>
      </c>
      <c r="J403" t="s">
        <v>13801</v>
      </c>
      <c r="K403" t="s">
        <v>13811</v>
      </c>
      <c r="L403">
        <v>270107</v>
      </c>
      <c r="M403" t="s">
        <v>13588</v>
      </c>
      <c r="N403">
        <v>270107006</v>
      </c>
      <c r="O403" t="s">
        <v>13613</v>
      </c>
      <c r="P403">
        <v>0</v>
      </c>
      <c r="Q403">
        <v>81731.145425699171</v>
      </c>
      <c r="R403">
        <v>0</v>
      </c>
    </row>
    <row r="404" spans="1:18" x14ac:dyDescent="0.25">
      <c r="A404">
        <v>5</v>
      </c>
      <c r="B404">
        <v>5605</v>
      </c>
      <c r="C404" t="s">
        <v>798</v>
      </c>
      <c r="D404" t="s">
        <v>1256</v>
      </c>
      <c r="E404">
        <v>7</v>
      </c>
      <c r="F404" t="s">
        <v>13813</v>
      </c>
      <c r="G404">
        <v>2</v>
      </c>
      <c r="H404" t="s">
        <v>13771</v>
      </c>
      <c r="I404">
        <v>3</v>
      </c>
      <c r="J404" t="s">
        <v>13814</v>
      </c>
      <c r="K404" t="s">
        <v>13771</v>
      </c>
      <c r="L404">
        <v>270107</v>
      </c>
      <c r="M404" t="s">
        <v>13588</v>
      </c>
      <c r="N404">
        <v>270107005</v>
      </c>
      <c r="O404" t="s">
        <v>13608</v>
      </c>
      <c r="P404">
        <v>0</v>
      </c>
      <c r="Q404">
        <v>35768.983738146359</v>
      </c>
      <c r="R404">
        <v>0</v>
      </c>
    </row>
    <row r="405" spans="1:18" x14ac:dyDescent="0.25">
      <c r="A405">
        <v>5</v>
      </c>
      <c r="B405">
        <v>5605</v>
      </c>
      <c r="C405" t="s">
        <v>798</v>
      </c>
      <c r="D405" t="s">
        <v>1256</v>
      </c>
      <c r="E405">
        <v>7</v>
      </c>
      <c r="F405" t="s">
        <v>13813</v>
      </c>
      <c r="G405">
        <v>3</v>
      </c>
      <c r="H405" t="s">
        <v>13770</v>
      </c>
      <c r="I405">
        <v>3</v>
      </c>
      <c r="J405" t="s">
        <v>13814</v>
      </c>
      <c r="K405" t="s">
        <v>13815</v>
      </c>
      <c r="L405">
        <v>270107</v>
      </c>
      <c r="M405" t="s">
        <v>13588</v>
      </c>
      <c r="N405">
        <v>270107005</v>
      </c>
      <c r="O405" t="s">
        <v>13608</v>
      </c>
      <c r="P405">
        <v>0</v>
      </c>
      <c r="Q405">
        <v>37186.837205977405</v>
      </c>
      <c r="R405">
        <v>0</v>
      </c>
    </row>
    <row r="406" spans="1:18" x14ac:dyDescent="0.25">
      <c r="A406">
        <v>5</v>
      </c>
      <c r="B406">
        <v>5605</v>
      </c>
      <c r="C406" t="s">
        <v>798</v>
      </c>
      <c r="D406" t="s">
        <v>1256</v>
      </c>
      <c r="E406">
        <v>7</v>
      </c>
      <c r="F406" t="s">
        <v>13813</v>
      </c>
      <c r="G406">
        <v>3</v>
      </c>
      <c r="H406" t="s">
        <v>13770</v>
      </c>
      <c r="I406">
        <v>3</v>
      </c>
      <c r="J406" t="s">
        <v>13814</v>
      </c>
      <c r="K406" t="s">
        <v>13816</v>
      </c>
      <c r="L406">
        <v>270107</v>
      </c>
      <c r="M406" t="s">
        <v>13588</v>
      </c>
      <c r="N406">
        <v>270107005</v>
      </c>
      <c r="O406" t="s">
        <v>13608</v>
      </c>
      <c r="P406">
        <v>0</v>
      </c>
      <c r="Q406">
        <v>8775.3244815754133</v>
      </c>
      <c r="R406">
        <v>0</v>
      </c>
    </row>
    <row r="407" spans="1:18" x14ac:dyDescent="0.25">
      <c r="A407">
        <v>5</v>
      </c>
      <c r="B407">
        <v>5606</v>
      </c>
      <c r="C407" t="s">
        <v>798</v>
      </c>
      <c r="D407" t="s">
        <v>1259</v>
      </c>
      <c r="E407">
        <v>1</v>
      </c>
      <c r="F407" t="s">
        <v>13800</v>
      </c>
      <c r="G407">
        <v>1</v>
      </c>
      <c r="H407" t="s">
        <v>8278</v>
      </c>
      <c r="I407">
        <v>1</v>
      </c>
      <c r="J407" t="s">
        <v>13801</v>
      </c>
      <c r="K407" t="s">
        <v>13802</v>
      </c>
      <c r="L407">
        <v>270107</v>
      </c>
      <c r="M407" t="s">
        <v>13588</v>
      </c>
      <c r="N407">
        <v>270107006</v>
      </c>
      <c r="O407" t="s">
        <v>13613</v>
      </c>
      <c r="P407">
        <v>0</v>
      </c>
      <c r="Q407">
        <v>63041.663527461773</v>
      </c>
      <c r="R407">
        <v>0</v>
      </c>
    </row>
    <row r="408" spans="1:18" x14ac:dyDescent="0.25">
      <c r="A408">
        <v>5</v>
      </c>
      <c r="B408">
        <v>5606</v>
      </c>
      <c r="C408" t="s">
        <v>798</v>
      </c>
      <c r="D408" t="s">
        <v>1259</v>
      </c>
      <c r="E408">
        <v>2</v>
      </c>
      <c r="F408" t="s">
        <v>13804</v>
      </c>
      <c r="G408">
        <v>3</v>
      </c>
      <c r="H408" t="s">
        <v>13770</v>
      </c>
      <c r="I408">
        <v>1</v>
      </c>
      <c r="J408" t="s">
        <v>13801</v>
      </c>
      <c r="K408" t="s">
        <v>13805</v>
      </c>
      <c r="L408">
        <v>270107</v>
      </c>
      <c r="M408" t="s">
        <v>13588</v>
      </c>
      <c r="N408">
        <v>270107006</v>
      </c>
      <c r="O408" t="s">
        <v>13613</v>
      </c>
      <c r="P408">
        <v>0</v>
      </c>
      <c r="Q408">
        <v>63041.663527461773</v>
      </c>
      <c r="R408">
        <v>0</v>
      </c>
    </row>
    <row r="409" spans="1:18" x14ac:dyDescent="0.25">
      <c r="A409">
        <v>5</v>
      </c>
      <c r="B409">
        <v>5606</v>
      </c>
      <c r="C409" t="s">
        <v>798</v>
      </c>
      <c r="D409" t="s">
        <v>1259</v>
      </c>
      <c r="E409">
        <v>3</v>
      </c>
      <c r="F409" t="s">
        <v>13807</v>
      </c>
      <c r="G409">
        <v>1</v>
      </c>
      <c r="H409" t="s">
        <v>8278</v>
      </c>
      <c r="I409">
        <v>1</v>
      </c>
      <c r="J409" t="s">
        <v>13801</v>
      </c>
      <c r="K409" t="s">
        <v>13808</v>
      </c>
      <c r="L409">
        <v>270107</v>
      </c>
      <c r="M409" t="s">
        <v>13588</v>
      </c>
      <c r="N409">
        <v>270107006</v>
      </c>
      <c r="O409" t="s">
        <v>13613</v>
      </c>
      <c r="P409">
        <v>0</v>
      </c>
      <c r="Q409">
        <v>63041.663527461773</v>
      </c>
      <c r="R409">
        <v>0</v>
      </c>
    </row>
    <row r="410" spans="1:18" x14ac:dyDescent="0.25">
      <c r="A410">
        <v>5</v>
      </c>
      <c r="B410">
        <v>5606</v>
      </c>
      <c r="C410" t="s">
        <v>798</v>
      </c>
      <c r="D410" t="s">
        <v>1259</v>
      </c>
      <c r="E410">
        <v>4</v>
      </c>
      <c r="F410" t="s">
        <v>13810</v>
      </c>
      <c r="G410">
        <v>1</v>
      </c>
      <c r="H410" t="s">
        <v>8278</v>
      </c>
      <c r="I410">
        <v>1</v>
      </c>
      <c r="J410" t="s">
        <v>13801</v>
      </c>
      <c r="K410" t="s">
        <v>13811</v>
      </c>
      <c r="L410">
        <v>270107</v>
      </c>
      <c r="M410" t="s">
        <v>13588</v>
      </c>
      <c r="N410">
        <v>270107006</v>
      </c>
      <c r="O410" t="s">
        <v>13613</v>
      </c>
      <c r="P410">
        <v>0</v>
      </c>
      <c r="Q410">
        <v>63041.663527461773</v>
      </c>
      <c r="R410">
        <v>0</v>
      </c>
    </row>
    <row r="411" spans="1:18" x14ac:dyDescent="0.25">
      <c r="A411">
        <v>5</v>
      </c>
      <c r="B411">
        <v>5606</v>
      </c>
      <c r="C411" t="s">
        <v>798</v>
      </c>
      <c r="D411" t="s">
        <v>1259</v>
      </c>
      <c r="E411">
        <v>7</v>
      </c>
      <c r="F411" t="s">
        <v>13813</v>
      </c>
      <c r="G411">
        <v>3</v>
      </c>
      <c r="H411" t="s">
        <v>13770</v>
      </c>
      <c r="I411">
        <v>3</v>
      </c>
      <c r="J411" t="s">
        <v>13814</v>
      </c>
      <c r="K411" t="s">
        <v>13815</v>
      </c>
      <c r="L411">
        <v>270107</v>
      </c>
      <c r="M411" t="s">
        <v>13588</v>
      </c>
      <c r="N411">
        <v>270107005</v>
      </c>
      <c r="O411" t="s">
        <v>13608</v>
      </c>
      <c r="P411">
        <v>0</v>
      </c>
      <c r="Q411">
        <v>63041.663527461773</v>
      </c>
      <c r="R411">
        <v>0</v>
      </c>
    </row>
    <row r="412" spans="1:18" x14ac:dyDescent="0.25">
      <c r="A412">
        <v>5</v>
      </c>
      <c r="B412">
        <v>5701</v>
      </c>
      <c r="C412" t="s">
        <v>798</v>
      </c>
      <c r="D412" t="s">
        <v>1262</v>
      </c>
      <c r="E412">
        <v>1</v>
      </c>
      <c r="F412" t="s">
        <v>13800</v>
      </c>
      <c r="G412">
        <v>1</v>
      </c>
      <c r="H412" t="s">
        <v>8278</v>
      </c>
      <c r="I412">
        <v>1</v>
      </c>
      <c r="J412" t="s">
        <v>13801</v>
      </c>
      <c r="K412" t="s">
        <v>13802</v>
      </c>
      <c r="L412">
        <v>270107</v>
      </c>
      <c r="M412" t="s">
        <v>13588</v>
      </c>
      <c r="N412">
        <v>270107006</v>
      </c>
      <c r="O412" t="s">
        <v>13613</v>
      </c>
      <c r="P412">
        <v>24295.685700990492</v>
      </c>
      <c r="Q412">
        <v>51318.058649344763</v>
      </c>
      <c r="R412">
        <v>58149.19484356969</v>
      </c>
    </row>
    <row r="413" spans="1:18" x14ac:dyDescent="0.25">
      <c r="A413">
        <v>5</v>
      </c>
      <c r="B413">
        <v>5701</v>
      </c>
      <c r="C413" t="s">
        <v>798</v>
      </c>
      <c r="D413" t="s">
        <v>1262</v>
      </c>
      <c r="E413">
        <v>1</v>
      </c>
      <c r="F413" t="s">
        <v>13800</v>
      </c>
      <c r="G413">
        <v>1</v>
      </c>
      <c r="H413" t="s">
        <v>8278</v>
      </c>
      <c r="I413">
        <v>1</v>
      </c>
      <c r="J413" t="s">
        <v>13801</v>
      </c>
      <c r="K413" t="s">
        <v>13803</v>
      </c>
      <c r="L413">
        <v>270107</v>
      </c>
      <c r="M413" t="s">
        <v>13588</v>
      </c>
      <c r="N413">
        <v>270107006</v>
      </c>
      <c r="O413" t="s">
        <v>13613</v>
      </c>
      <c r="P413">
        <v>1757.6281326862993</v>
      </c>
      <c r="Q413">
        <v>0</v>
      </c>
      <c r="R413">
        <v>1679.7392405220519</v>
      </c>
    </row>
    <row r="414" spans="1:18" x14ac:dyDescent="0.25">
      <c r="A414">
        <v>5</v>
      </c>
      <c r="B414">
        <v>5701</v>
      </c>
      <c r="C414" t="s">
        <v>798</v>
      </c>
      <c r="D414" t="s">
        <v>1262</v>
      </c>
      <c r="E414">
        <v>2</v>
      </c>
      <c r="F414" t="s">
        <v>13804</v>
      </c>
      <c r="G414">
        <v>3</v>
      </c>
      <c r="H414" t="s">
        <v>13770</v>
      </c>
      <c r="I414">
        <v>1</v>
      </c>
      <c r="J414" t="s">
        <v>13801</v>
      </c>
      <c r="K414" t="s">
        <v>13805</v>
      </c>
      <c r="L414">
        <v>270107</v>
      </c>
      <c r="M414" t="s">
        <v>13588</v>
      </c>
      <c r="N414">
        <v>270107006</v>
      </c>
      <c r="O414" t="s">
        <v>13613</v>
      </c>
      <c r="P414">
        <v>24295.685700990492</v>
      </c>
      <c r="Q414">
        <v>46469.859996251384</v>
      </c>
      <c r="R414">
        <v>55136.143050488943</v>
      </c>
    </row>
    <row r="415" spans="1:18" x14ac:dyDescent="0.25">
      <c r="A415">
        <v>5</v>
      </c>
      <c r="B415">
        <v>5701</v>
      </c>
      <c r="C415" t="s">
        <v>798</v>
      </c>
      <c r="D415" t="s">
        <v>1262</v>
      </c>
      <c r="E415">
        <v>2</v>
      </c>
      <c r="F415" t="s">
        <v>13804</v>
      </c>
      <c r="G415">
        <v>3</v>
      </c>
      <c r="H415" t="s">
        <v>13770</v>
      </c>
      <c r="I415">
        <v>1</v>
      </c>
      <c r="J415" t="s">
        <v>13801</v>
      </c>
      <c r="K415" t="s">
        <v>13806</v>
      </c>
      <c r="L415">
        <v>270107</v>
      </c>
      <c r="M415" t="s">
        <v>13588</v>
      </c>
      <c r="N415">
        <v>270107006</v>
      </c>
      <c r="O415" t="s">
        <v>13613</v>
      </c>
      <c r="P415">
        <v>1757.6281326862993</v>
      </c>
      <c r="Q415">
        <v>4848.1986530933827</v>
      </c>
      <c r="R415">
        <v>4692.7910336027908</v>
      </c>
    </row>
    <row r="416" spans="1:18" x14ac:dyDescent="0.25">
      <c r="A416">
        <v>5</v>
      </c>
      <c r="B416">
        <v>5701</v>
      </c>
      <c r="C416" t="s">
        <v>798</v>
      </c>
      <c r="D416" t="s">
        <v>1262</v>
      </c>
      <c r="E416">
        <v>3</v>
      </c>
      <c r="F416" t="s">
        <v>13807</v>
      </c>
      <c r="G416">
        <v>1</v>
      </c>
      <c r="H416" t="s">
        <v>8278</v>
      </c>
      <c r="I416">
        <v>1</v>
      </c>
      <c r="J416" t="s">
        <v>13801</v>
      </c>
      <c r="K416" t="s">
        <v>13808</v>
      </c>
      <c r="L416">
        <v>270107</v>
      </c>
      <c r="M416" t="s">
        <v>13588</v>
      </c>
      <c r="N416">
        <v>270107006</v>
      </c>
      <c r="O416" t="s">
        <v>13613</v>
      </c>
      <c r="P416">
        <v>24295.685700990492</v>
      </c>
      <c r="Q416">
        <v>51318.058649344763</v>
      </c>
      <c r="R416">
        <v>59828.934084091743</v>
      </c>
    </row>
    <row r="417" spans="1:18" x14ac:dyDescent="0.25">
      <c r="A417">
        <v>5</v>
      </c>
      <c r="B417">
        <v>5701</v>
      </c>
      <c r="C417" t="s">
        <v>798</v>
      </c>
      <c r="D417" t="s">
        <v>1262</v>
      </c>
      <c r="E417">
        <v>3</v>
      </c>
      <c r="F417" t="s">
        <v>13807</v>
      </c>
      <c r="G417">
        <v>1</v>
      </c>
      <c r="H417" t="s">
        <v>8278</v>
      </c>
      <c r="I417">
        <v>1</v>
      </c>
      <c r="J417" t="s">
        <v>13801</v>
      </c>
      <c r="K417" t="s">
        <v>13809</v>
      </c>
      <c r="L417">
        <v>270107</v>
      </c>
      <c r="M417" t="s">
        <v>13588</v>
      </c>
      <c r="N417">
        <v>270107006</v>
      </c>
      <c r="O417" t="s">
        <v>13613</v>
      </c>
      <c r="P417">
        <v>1757.6281326862993</v>
      </c>
      <c r="Q417">
        <v>0</v>
      </c>
      <c r="R417">
        <v>0</v>
      </c>
    </row>
    <row r="418" spans="1:18" x14ac:dyDescent="0.25">
      <c r="A418">
        <v>5</v>
      </c>
      <c r="B418">
        <v>5701</v>
      </c>
      <c r="C418" t="s">
        <v>798</v>
      </c>
      <c r="D418" t="s">
        <v>1262</v>
      </c>
      <c r="E418">
        <v>4</v>
      </c>
      <c r="F418" t="s">
        <v>13810</v>
      </c>
      <c r="G418">
        <v>1</v>
      </c>
      <c r="H418" t="s">
        <v>8278</v>
      </c>
      <c r="I418">
        <v>1</v>
      </c>
      <c r="J418" t="s">
        <v>13801</v>
      </c>
      <c r="K418" t="s">
        <v>13811</v>
      </c>
      <c r="L418">
        <v>270107</v>
      </c>
      <c r="M418" t="s">
        <v>13588</v>
      </c>
      <c r="N418">
        <v>270107006</v>
      </c>
      <c r="O418" t="s">
        <v>13613</v>
      </c>
      <c r="P418">
        <v>24295.685700990492</v>
      </c>
      <c r="Q418">
        <v>51318.058649344763</v>
      </c>
      <c r="R418">
        <v>58149.19484356969</v>
      </c>
    </row>
    <row r="419" spans="1:18" x14ac:dyDescent="0.25">
      <c r="A419">
        <v>5</v>
      </c>
      <c r="B419">
        <v>5701</v>
      </c>
      <c r="C419" t="s">
        <v>798</v>
      </c>
      <c r="D419" t="s">
        <v>1262</v>
      </c>
      <c r="E419">
        <v>4</v>
      </c>
      <c r="F419" t="s">
        <v>13810</v>
      </c>
      <c r="G419">
        <v>1</v>
      </c>
      <c r="H419" t="s">
        <v>8278</v>
      </c>
      <c r="I419">
        <v>1</v>
      </c>
      <c r="J419" t="s">
        <v>13801</v>
      </c>
      <c r="K419" t="s">
        <v>13812</v>
      </c>
      <c r="L419">
        <v>270107</v>
      </c>
      <c r="M419" t="s">
        <v>13588</v>
      </c>
      <c r="N419">
        <v>270107006</v>
      </c>
      <c r="O419" t="s">
        <v>13613</v>
      </c>
      <c r="P419">
        <v>1757.6281326862993</v>
      </c>
      <c r="Q419">
        <v>0</v>
      </c>
      <c r="R419">
        <v>1679.7392405220519</v>
      </c>
    </row>
    <row r="420" spans="1:18" x14ac:dyDescent="0.25">
      <c r="A420">
        <v>5</v>
      </c>
      <c r="B420">
        <v>5701</v>
      </c>
      <c r="C420" t="s">
        <v>798</v>
      </c>
      <c r="D420" t="s">
        <v>1262</v>
      </c>
      <c r="E420">
        <v>7</v>
      </c>
      <c r="F420" t="s">
        <v>13813</v>
      </c>
      <c r="G420">
        <v>2</v>
      </c>
      <c r="H420" t="s">
        <v>13771</v>
      </c>
      <c r="I420">
        <v>3</v>
      </c>
      <c r="J420" t="s">
        <v>13814</v>
      </c>
      <c r="K420" t="s">
        <v>13771</v>
      </c>
      <c r="L420">
        <v>270107</v>
      </c>
      <c r="M420" t="s">
        <v>13588</v>
      </c>
      <c r="N420">
        <v>270107005</v>
      </c>
      <c r="O420" t="s">
        <v>13608</v>
      </c>
      <c r="P420">
        <v>6945.42312038822</v>
      </c>
      <c r="Q420">
        <v>13814.71882005619</v>
      </c>
      <c r="R420">
        <v>0</v>
      </c>
    </row>
    <row r="421" spans="1:18" x14ac:dyDescent="0.25">
      <c r="A421">
        <v>5</v>
      </c>
      <c r="B421">
        <v>5701</v>
      </c>
      <c r="C421" t="s">
        <v>798</v>
      </c>
      <c r="D421" t="s">
        <v>1262</v>
      </c>
      <c r="E421">
        <v>7</v>
      </c>
      <c r="F421" t="s">
        <v>13813</v>
      </c>
      <c r="G421">
        <v>3</v>
      </c>
      <c r="H421" t="s">
        <v>13770</v>
      </c>
      <c r="I421">
        <v>3</v>
      </c>
      <c r="J421" t="s">
        <v>13814</v>
      </c>
      <c r="K421" t="s">
        <v>13815</v>
      </c>
      <c r="L421">
        <v>270107</v>
      </c>
      <c r="M421" t="s">
        <v>13588</v>
      </c>
      <c r="N421">
        <v>270107005</v>
      </c>
      <c r="O421" t="s">
        <v>13608</v>
      </c>
      <c r="P421">
        <v>17820.9133816393</v>
      </c>
      <c r="Q421">
        <v>30750.331070852186</v>
      </c>
      <c r="R421">
        <v>56211.157694981637</v>
      </c>
    </row>
    <row r="422" spans="1:18" x14ac:dyDescent="0.25">
      <c r="A422">
        <v>5</v>
      </c>
      <c r="B422">
        <v>5701</v>
      </c>
      <c r="C422" t="s">
        <v>798</v>
      </c>
      <c r="D422" t="s">
        <v>1262</v>
      </c>
      <c r="E422">
        <v>7</v>
      </c>
      <c r="F422" t="s">
        <v>13813</v>
      </c>
      <c r="G422">
        <v>3</v>
      </c>
      <c r="H422" t="s">
        <v>13770</v>
      </c>
      <c r="I422">
        <v>3</v>
      </c>
      <c r="J422" t="s">
        <v>13814</v>
      </c>
      <c r="K422" t="s">
        <v>13816</v>
      </c>
      <c r="L422">
        <v>270107</v>
      </c>
      <c r="M422" t="s">
        <v>13588</v>
      </c>
      <c r="N422">
        <v>270107005</v>
      </c>
      <c r="O422" t="s">
        <v>13608</v>
      </c>
      <c r="P422">
        <v>1286.9773316492722</v>
      </c>
      <c r="Q422">
        <v>6753.0087584364019</v>
      </c>
      <c r="R422">
        <v>3617.7763891100994</v>
      </c>
    </row>
    <row r="423" spans="1:18" x14ac:dyDescent="0.25">
      <c r="A423">
        <v>5</v>
      </c>
      <c r="B423">
        <v>5703</v>
      </c>
      <c r="C423" t="s">
        <v>798</v>
      </c>
      <c r="D423" t="s">
        <v>1268</v>
      </c>
      <c r="E423">
        <v>1</v>
      </c>
      <c r="F423" t="s">
        <v>13800</v>
      </c>
      <c r="G423">
        <v>1</v>
      </c>
      <c r="H423" t="s">
        <v>8278</v>
      </c>
      <c r="I423">
        <v>1</v>
      </c>
      <c r="J423" t="s">
        <v>13801</v>
      </c>
      <c r="K423" t="s">
        <v>13802</v>
      </c>
      <c r="L423">
        <v>270107</v>
      </c>
      <c r="M423" t="s">
        <v>13588</v>
      </c>
      <c r="N423">
        <v>270107006</v>
      </c>
      <c r="O423" t="s">
        <v>13613</v>
      </c>
      <c r="P423">
        <v>0</v>
      </c>
      <c r="Q423">
        <v>79052.302649352539</v>
      </c>
      <c r="R423">
        <v>0</v>
      </c>
    </row>
    <row r="424" spans="1:18" x14ac:dyDescent="0.25">
      <c r="A424">
        <v>5</v>
      </c>
      <c r="B424">
        <v>5703</v>
      </c>
      <c r="C424" t="s">
        <v>798</v>
      </c>
      <c r="D424" t="s">
        <v>1268</v>
      </c>
      <c r="E424">
        <v>1</v>
      </c>
      <c r="F424" t="s">
        <v>13800</v>
      </c>
      <c r="G424">
        <v>1</v>
      </c>
      <c r="H424" t="s">
        <v>8278</v>
      </c>
      <c r="I424">
        <v>1</v>
      </c>
      <c r="J424" t="s">
        <v>13801</v>
      </c>
      <c r="K424" t="s">
        <v>13803</v>
      </c>
      <c r="L424">
        <v>270107</v>
      </c>
      <c r="M424" t="s">
        <v>13588</v>
      </c>
      <c r="N424">
        <v>270107006</v>
      </c>
      <c r="O424" t="s">
        <v>13613</v>
      </c>
      <c r="P424">
        <v>0</v>
      </c>
      <c r="Q424">
        <v>11066.30285347214</v>
      </c>
      <c r="R424">
        <v>0</v>
      </c>
    </row>
    <row r="425" spans="1:18" x14ac:dyDescent="0.25">
      <c r="A425">
        <v>5</v>
      </c>
      <c r="B425">
        <v>5703</v>
      </c>
      <c r="C425" t="s">
        <v>798</v>
      </c>
      <c r="D425" t="s">
        <v>1268</v>
      </c>
      <c r="E425">
        <v>2</v>
      </c>
      <c r="F425" t="s">
        <v>13804</v>
      </c>
      <c r="G425">
        <v>2</v>
      </c>
      <c r="H425" t="s">
        <v>13771</v>
      </c>
      <c r="I425">
        <v>1</v>
      </c>
      <c r="J425" t="s">
        <v>13801</v>
      </c>
      <c r="K425" t="s">
        <v>13771</v>
      </c>
      <c r="L425">
        <v>270107</v>
      </c>
      <c r="M425" t="s">
        <v>13588</v>
      </c>
      <c r="N425">
        <v>270107006</v>
      </c>
      <c r="O425" t="s">
        <v>13613</v>
      </c>
      <c r="P425">
        <v>0</v>
      </c>
      <c r="Q425">
        <v>6475.5746867664475</v>
      </c>
      <c r="R425">
        <v>0</v>
      </c>
    </row>
    <row r="426" spans="1:18" x14ac:dyDescent="0.25">
      <c r="A426">
        <v>5</v>
      </c>
      <c r="B426">
        <v>5703</v>
      </c>
      <c r="C426" t="s">
        <v>798</v>
      </c>
      <c r="D426" t="s">
        <v>1268</v>
      </c>
      <c r="E426">
        <v>2</v>
      </c>
      <c r="F426" t="s">
        <v>13804</v>
      </c>
      <c r="G426">
        <v>3</v>
      </c>
      <c r="H426" t="s">
        <v>13770</v>
      </c>
      <c r="I426">
        <v>1</v>
      </c>
      <c r="J426" t="s">
        <v>13801</v>
      </c>
      <c r="K426" t="s">
        <v>13805</v>
      </c>
      <c r="L426">
        <v>270107</v>
      </c>
      <c r="M426" t="s">
        <v>13588</v>
      </c>
      <c r="N426">
        <v>270107006</v>
      </c>
      <c r="O426" t="s">
        <v>13613</v>
      </c>
      <c r="P426">
        <v>0</v>
      </c>
      <c r="Q426">
        <v>72576.727962586083</v>
      </c>
      <c r="R426">
        <v>0</v>
      </c>
    </row>
    <row r="427" spans="1:18" x14ac:dyDescent="0.25">
      <c r="A427">
        <v>5</v>
      </c>
      <c r="B427">
        <v>5703</v>
      </c>
      <c r="C427" t="s">
        <v>798</v>
      </c>
      <c r="D427" t="s">
        <v>1268</v>
      </c>
      <c r="E427">
        <v>2</v>
      </c>
      <c r="F427" t="s">
        <v>13804</v>
      </c>
      <c r="G427">
        <v>3</v>
      </c>
      <c r="H427" t="s">
        <v>13770</v>
      </c>
      <c r="I427">
        <v>1</v>
      </c>
      <c r="J427" t="s">
        <v>13801</v>
      </c>
      <c r="K427" t="s">
        <v>13806</v>
      </c>
      <c r="L427">
        <v>270107</v>
      </c>
      <c r="M427" t="s">
        <v>13588</v>
      </c>
      <c r="N427">
        <v>270107006</v>
      </c>
      <c r="O427" t="s">
        <v>13613</v>
      </c>
      <c r="P427">
        <v>0</v>
      </c>
      <c r="Q427">
        <v>11066.30285347214</v>
      </c>
      <c r="R427">
        <v>0</v>
      </c>
    </row>
    <row r="428" spans="1:18" x14ac:dyDescent="0.25">
      <c r="A428">
        <v>5</v>
      </c>
      <c r="B428">
        <v>5703</v>
      </c>
      <c r="C428" t="s">
        <v>798</v>
      </c>
      <c r="D428" t="s">
        <v>1268</v>
      </c>
      <c r="E428">
        <v>3</v>
      </c>
      <c r="F428" t="s">
        <v>13807</v>
      </c>
      <c r="G428">
        <v>1</v>
      </c>
      <c r="H428" t="s">
        <v>8278</v>
      </c>
      <c r="I428">
        <v>1</v>
      </c>
      <c r="J428" t="s">
        <v>13801</v>
      </c>
      <c r="K428" t="s">
        <v>13808</v>
      </c>
      <c r="L428">
        <v>270107</v>
      </c>
      <c r="M428" t="s">
        <v>13588</v>
      </c>
      <c r="N428">
        <v>270107006</v>
      </c>
      <c r="O428" t="s">
        <v>13613</v>
      </c>
      <c r="P428">
        <v>0</v>
      </c>
      <c r="Q428">
        <v>79052.302649352539</v>
      </c>
      <c r="R428">
        <v>0</v>
      </c>
    </row>
    <row r="429" spans="1:18" x14ac:dyDescent="0.25">
      <c r="A429">
        <v>5</v>
      </c>
      <c r="B429">
        <v>5703</v>
      </c>
      <c r="C429" t="s">
        <v>798</v>
      </c>
      <c r="D429" t="s">
        <v>1268</v>
      </c>
      <c r="E429">
        <v>3</v>
      </c>
      <c r="F429" t="s">
        <v>13807</v>
      </c>
      <c r="G429">
        <v>1</v>
      </c>
      <c r="H429" t="s">
        <v>8278</v>
      </c>
      <c r="I429">
        <v>1</v>
      </c>
      <c r="J429" t="s">
        <v>13801</v>
      </c>
      <c r="K429" t="s">
        <v>13809</v>
      </c>
      <c r="L429">
        <v>270107</v>
      </c>
      <c r="M429" t="s">
        <v>13588</v>
      </c>
      <c r="N429">
        <v>270107006</v>
      </c>
      <c r="O429" t="s">
        <v>13613</v>
      </c>
      <c r="P429">
        <v>0</v>
      </c>
      <c r="Q429">
        <v>11066.30285347214</v>
      </c>
      <c r="R429">
        <v>0</v>
      </c>
    </row>
    <row r="430" spans="1:18" x14ac:dyDescent="0.25">
      <c r="A430">
        <v>5</v>
      </c>
      <c r="B430">
        <v>5703</v>
      </c>
      <c r="C430" t="s">
        <v>798</v>
      </c>
      <c r="D430" t="s">
        <v>1268</v>
      </c>
      <c r="E430">
        <v>4</v>
      </c>
      <c r="F430" t="s">
        <v>13810</v>
      </c>
      <c r="G430">
        <v>1</v>
      </c>
      <c r="H430" t="s">
        <v>8278</v>
      </c>
      <c r="I430">
        <v>1</v>
      </c>
      <c r="J430" t="s">
        <v>13801</v>
      </c>
      <c r="K430" t="s">
        <v>13811</v>
      </c>
      <c r="L430">
        <v>270107</v>
      </c>
      <c r="M430" t="s">
        <v>13588</v>
      </c>
      <c r="N430">
        <v>270107006</v>
      </c>
      <c r="O430" t="s">
        <v>13613</v>
      </c>
      <c r="P430">
        <v>0</v>
      </c>
      <c r="Q430">
        <v>90118.605502824692</v>
      </c>
      <c r="R430">
        <v>0</v>
      </c>
    </row>
    <row r="431" spans="1:18" x14ac:dyDescent="0.25">
      <c r="A431">
        <v>5</v>
      </c>
      <c r="B431">
        <v>5703</v>
      </c>
      <c r="C431" t="s">
        <v>798</v>
      </c>
      <c r="D431" t="s">
        <v>1268</v>
      </c>
      <c r="E431">
        <v>7</v>
      </c>
      <c r="F431" t="s">
        <v>13813</v>
      </c>
      <c r="G431">
        <v>2</v>
      </c>
      <c r="H431" t="s">
        <v>13771</v>
      </c>
      <c r="I431">
        <v>3</v>
      </c>
      <c r="J431" t="s">
        <v>13814</v>
      </c>
      <c r="K431" t="s">
        <v>13771</v>
      </c>
      <c r="L431">
        <v>270107</v>
      </c>
      <c r="M431" t="s">
        <v>13588</v>
      </c>
      <c r="N431">
        <v>270107005</v>
      </c>
      <c r="O431" t="s">
        <v>13608</v>
      </c>
      <c r="P431">
        <v>0</v>
      </c>
      <c r="Q431">
        <v>31316.73160472036</v>
      </c>
      <c r="R431">
        <v>0</v>
      </c>
    </row>
    <row r="432" spans="1:18" x14ac:dyDescent="0.25">
      <c r="A432">
        <v>5</v>
      </c>
      <c r="B432">
        <v>5703</v>
      </c>
      <c r="C432" t="s">
        <v>798</v>
      </c>
      <c r="D432" t="s">
        <v>1268</v>
      </c>
      <c r="E432">
        <v>7</v>
      </c>
      <c r="F432" t="s">
        <v>13813</v>
      </c>
      <c r="G432">
        <v>3</v>
      </c>
      <c r="H432" t="s">
        <v>13770</v>
      </c>
      <c r="I432">
        <v>3</v>
      </c>
      <c r="J432" t="s">
        <v>13814</v>
      </c>
      <c r="K432" t="s">
        <v>13815</v>
      </c>
      <c r="L432">
        <v>270107</v>
      </c>
      <c r="M432" t="s">
        <v>13588</v>
      </c>
      <c r="N432">
        <v>270107005</v>
      </c>
      <c r="O432" t="s">
        <v>13608</v>
      </c>
      <c r="P432">
        <v>0</v>
      </c>
      <c r="Q432">
        <v>47735.571044632175</v>
      </c>
      <c r="R432">
        <v>0</v>
      </c>
    </row>
    <row r="433" spans="1:18" x14ac:dyDescent="0.25">
      <c r="A433">
        <v>5</v>
      </c>
      <c r="B433">
        <v>5703</v>
      </c>
      <c r="C433" t="s">
        <v>798</v>
      </c>
      <c r="D433" t="s">
        <v>1268</v>
      </c>
      <c r="E433">
        <v>7</v>
      </c>
      <c r="F433" t="s">
        <v>13813</v>
      </c>
      <c r="G433">
        <v>3</v>
      </c>
      <c r="H433" t="s">
        <v>13770</v>
      </c>
      <c r="I433">
        <v>3</v>
      </c>
      <c r="J433" t="s">
        <v>13814</v>
      </c>
      <c r="K433" t="s">
        <v>13816</v>
      </c>
      <c r="L433">
        <v>270107</v>
      </c>
      <c r="M433" t="s">
        <v>13588</v>
      </c>
      <c r="N433">
        <v>270107005</v>
      </c>
      <c r="O433" t="s">
        <v>13608</v>
      </c>
      <c r="P433">
        <v>0</v>
      </c>
      <c r="Q433">
        <v>11066.30285347214</v>
      </c>
      <c r="R433">
        <v>0</v>
      </c>
    </row>
    <row r="434" spans="1:18" x14ac:dyDescent="0.25">
      <c r="A434">
        <v>5</v>
      </c>
      <c r="B434">
        <v>5706</v>
      </c>
      <c r="C434" t="s">
        <v>798</v>
      </c>
      <c r="D434" t="s">
        <v>1277</v>
      </c>
      <c r="E434">
        <v>1</v>
      </c>
      <c r="F434" t="s">
        <v>13800</v>
      </c>
      <c r="G434">
        <v>1</v>
      </c>
      <c r="H434" t="s">
        <v>8278</v>
      </c>
      <c r="I434">
        <v>1</v>
      </c>
      <c r="J434" t="s">
        <v>13801</v>
      </c>
      <c r="K434" t="s">
        <v>13802</v>
      </c>
      <c r="L434">
        <v>270107</v>
      </c>
      <c r="M434" t="s">
        <v>13588</v>
      </c>
      <c r="N434">
        <v>270107006</v>
      </c>
      <c r="O434" t="s">
        <v>13613</v>
      </c>
      <c r="P434">
        <v>0</v>
      </c>
      <c r="Q434">
        <v>27874.039338482438</v>
      </c>
      <c r="R434">
        <v>0</v>
      </c>
    </row>
    <row r="435" spans="1:18" x14ac:dyDescent="0.25">
      <c r="A435">
        <v>5</v>
      </c>
      <c r="B435">
        <v>5706</v>
      </c>
      <c r="C435" t="s">
        <v>798</v>
      </c>
      <c r="D435" t="s">
        <v>1277</v>
      </c>
      <c r="E435">
        <v>2</v>
      </c>
      <c r="F435" t="s">
        <v>13804</v>
      </c>
      <c r="G435">
        <v>3</v>
      </c>
      <c r="H435" t="s">
        <v>13770</v>
      </c>
      <c r="I435">
        <v>1</v>
      </c>
      <c r="J435" t="s">
        <v>13801</v>
      </c>
      <c r="K435" t="s">
        <v>13805</v>
      </c>
      <c r="L435">
        <v>270107</v>
      </c>
      <c r="M435" t="s">
        <v>13588</v>
      </c>
      <c r="N435">
        <v>270107006</v>
      </c>
      <c r="O435" t="s">
        <v>13613</v>
      </c>
      <c r="P435">
        <v>0</v>
      </c>
      <c r="Q435">
        <v>23026.02417877259</v>
      </c>
      <c r="R435">
        <v>0</v>
      </c>
    </row>
    <row r="436" spans="1:18" x14ac:dyDescent="0.25">
      <c r="A436">
        <v>5</v>
      </c>
      <c r="B436">
        <v>5706</v>
      </c>
      <c r="C436" t="s">
        <v>798</v>
      </c>
      <c r="D436" t="s">
        <v>1277</v>
      </c>
      <c r="E436">
        <v>2</v>
      </c>
      <c r="F436" t="s">
        <v>13804</v>
      </c>
      <c r="G436">
        <v>3</v>
      </c>
      <c r="H436" t="s">
        <v>13770</v>
      </c>
      <c r="I436">
        <v>1</v>
      </c>
      <c r="J436" t="s">
        <v>13801</v>
      </c>
      <c r="K436" t="s">
        <v>13806</v>
      </c>
      <c r="L436">
        <v>270107</v>
      </c>
      <c r="M436" t="s">
        <v>13588</v>
      </c>
      <c r="N436">
        <v>270107006</v>
      </c>
      <c r="O436" t="s">
        <v>13613</v>
      </c>
      <c r="P436">
        <v>0</v>
      </c>
      <c r="Q436">
        <v>4848.0151597098502</v>
      </c>
      <c r="R436">
        <v>0</v>
      </c>
    </row>
    <row r="437" spans="1:18" x14ac:dyDescent="0.25">
      <c r="A437">
        <v>5</v>
      </c>
      <c r="B437">
        <v>5706</v>
      </c>
      <c r="C437" t="s">
        <v>798</v>
      </c>
      <c r="D437" t="s">
        <v>1277</v>
      </c>
      <c r="E437">
        <v>3</v>
      </c>
      <c r="F437" t="s">
        <v>13807</v>
      </c>
      <c r="G437">
        <v>1</v>
      </c>
      <c r="H437" t="s">
        <v>8278</v>
      </c>
      <c r="I437">
        <v>1</v>
      </c>
      <c r="J437" t="s">
        <v>13801</v>
      </c>
      <c r="K437" t="s">
        <v>13808</v>
      </c>
      <c r="L437">
        <v>270107</v>
      </c>
      <c r="M437" t="s">
        <v>13588</v>
      </c>
      <c r="N437">
        <v>270107006</v>
      </c>
      <c r="O437" t="s">
        <v>13613</v>
      </c>
      <c r="P437">
        <v>0</v>
      </c>
      <c r="Q437">
        <v>27874.039338482438</v>
      </c>
      <c r="R437">
        <v>0</v>
      </c>
    </row>
    <row r="438" spans="1:18" x14ac:dyDescent="0.25">
      <c r="A438">
        <v>5</v>
      </c>
      <c r="B438">
        <v>5706</v>
      </c>
      <c r="C438" t="s">
        <v>798</v>
      </c>
      <c r="D438" t="s">
        <v>1277</v>
      </c>
      <c r="E438">
        <v>4</v>
      </c>
      <c r="F438" t="s">
        <v>13810</v>
      </c>
      <c r="G438">
        <v>1</v>
      </c>
      <c r="H438" t="s">
        <v>8278</v>
      </c>
      <c r="I438">
        <v>1</v>
      </c>
      <c r="J438" t="s">
        <v>13801</v>
      </c>
      <c r="K438" t="s">
        <v>13811</v>
      </c>
      <c r="L438">
        <v>270107</v>
      </c>
      <c r="M438" t="s">
        <v>13588</v>
      </c>
      <c r="N438">
        <v>270107006</v>
      </c>
      <c r="O438" t="s">
        <v>13613</v>
      </c>
      <c r="P438">
        <v>0</v>
      </c>
      <c r="Q438">
        <v>27874.039338482438</v>
      </c>
      <c r="R438">
        <v>0</v>
      </c>
    </row>
    <row r="439" spans="1:18" x14ac:dyDescent="0.25">
      <c r="A439">
        <v>5</v>
      </c>
      <c r="B439">
        <v>5706</v>
      </c>
      <c r="C439" t="s">
        <v>798</v>
      </c>
      <c r="D439" t="s">
        <v>1277</v>
      </c>
      <c r="E439">
        <v>7</v>
      </c>
      <c r="F439" t="s">
        <v>13813</v>
      </c>
      <c r="G439">
        <v>2</v>
      </c>
      <c r="H439" t="s">
        <v>13771</v>
      </c>
      <c r="I439">
        <v>3</v>
      </c>
      <c r="J439" t="s">
        <v>13814</v>
      </c>
      <c r="K439" t="s">
        <v>13771</v>
      </c>
      <c r="L439">
        <v>270107</v>
      </c>
      <c r="M439" t="s">
        <v>13588</v>
      </c>
      <c r="N439">
        <v>270107005</v>
      </c>
      <c r="O439" t="s">
        <v>13608</v>
      </c>
      <c r="P439">
        <v>0</v>
      </c>
      <c r="Q439">
        <v>9696.0303194197004</v>
      </c>
      <c r="R439">
        <v>0</v>
      </c>
    </row>
    <row r="440" spans="1:18" x14ac:dyDescent="0.25">
      <c r="A440">
        <v>5</v>
      </c>
      <c r="B440">
        <v>5706</v>
      </c>
      <c r="C440" t="s">
        <v>798</v>
      </c>
      <c r="D440" t="s">
        <v>1277</v>
      </c>
      <c r="E440">
        <v>7</v>
      </c>
      <c r="F440" t="s">
        <v>13813</v>
      </c>
      <c r="G440">
        <v>3</v>
      </c>
      <c r="H440" t="s">
        <v>13770</v>
      </c>
      <c r="I440">
        <v>3</v>
      </c>
      <c r="J440" t="s">
        <v>13814</v>
      </c>
      <c r="K440" t="s">
        <v>13815</v>
      </c>
      <c r="L440">
        <v>270107</v>
      </c>
      <c r="M440" t="s">
        <v>13588</v>
      </c>
      <c r="N440">
        <v>270107005</v>
      </c>
      <c r="O440" t="s">
        <v>13608</v>
      </c>
      <c r="P440">
        <v>0</v>
      </c>
      <c r="Q440">
        <v>18178.009019062738</v>
      </c>
      <c r="R440">
        <v>0</v>
      </c>
    </row>
    <row r="441" spans="1:18" x14ac:dyDescent="0.25">
      <c r="A441">
        <v>5</v>
      </c>
      <c r="B441">
        <v>5801</v>
      </c>
      <c r="C441" t="s">
        <v>798</v>
      </c>
      <c r="D441" t="s">
        <v>1280</v>
      </c>
      <c r="E441">
        <v>1</v>
      </c>
      <c r="F441" t="s">
        <v>13800</v>
      </c>
      <c r="G441">
        <v>1</v>
      </c>
      <c r="H441" t="s">
        <v>8278</v>
      </c>
      <c r="I441">
        <v>1</v>
      </c>
      <c r="J441" t="s">
        <v>13801</v>
      </c>
      <c r="K441" t="s">
        <v>13802</v>
      </c>
      <c r="L441">
        <v>270107</v>
      </c>
      <c r="M441" t="s">
        <v>13588</v>
      </c>
      <c r="N441">
        <v>270107006</v>
      </c>
      <c r="O441" t="s">
        <v>13613</v>
      </c>
      <c r="P441">
        <v>26582.001893701126</v>
      </c>
      <c r="Q441">
        <v>32844.876461223175</v>
      </c>
      <c r="R441">
        <v>21740.634338485575</v>
      </c>
    </row>
    <row r="442" spans="1:18" x14ac:dyDescent="0.25">
      <c r="A442">
        <v>5</v>
      </c>
      <c r="B442">
        <v>5801</v>
      </c>
      <c r="C442" t="s">
        <v>798</v>
      </c>
      <c r="D442" t="s">
        <v>1280</v>
      </c>
      <c r="E442">
        <v>1</v>
      </c>
      <c r="F442" t="s">
        <v>13800</v>
      </c>
      <c r="G442">
        <v>1</v>
      </c>
      <c r="H442" t="s">
        <v>8278</v>
      </c>
      <c r="I442">
        <v>1</v>
      </c>
      <c r="J442" t="s">
        <v>13801</v>
      </c>
      <c r="K442" t="s">
        <v>13803</v>
      </c>
      <c r="L442">
        <v>270107</v>
      </c>
      <c r="M442" t="s">
        <v>13588</v>
      </c>
      <c r="N442">
        <v>270107006</v>
      </c>
      <c r="O442" t="s">
        <v>13613</v>
      </c>
      <c r="P442">
        <v>2856.4428876955776</v>
      </c>
      <c r="Q442">
        <v>0</v>
      </c>
      <c r="R442">
        <v>0</v>
      </c>
    </row>
    <row r="443" spans="1:18" x14ac:dyDescent="0.25">
      <c r="A443">
        <v>5</v>
      </c>
      <c r="B443">
        <v>5801</v>
      </c>
      <c r="C443" t="s">
        <v>798</v>
      </c>
      <c r="D443" t="s">
        <v>1280</v>
      </c>
      <c r="E443">
        <v>2</v>
      </c>
      <c r="F443" t="s">
        <v>13804</v>
      </c>
      <c r="G443">
        <v>3</v>
      </c>
      <c r="H443" t="s">
        <v>13770</v>
      </c>
      <c r="I443">
        <v>1</v>
      </c>
      <c r="J443" t="s">
        <v>13801</v>
      </c>
      <c r="K443" t="s">
        <v>13805</v>
      </c>
      <c r="L443">
        <v>270107</v>
      </c>
      <c r="M443" t="s">
        <v>13588</v>
      </c>
      <c r="N443">
        <v>270107006</v>
      </c>
      <c r="O443" t="s">
        <v>13613</v>
      </c>
      <c r="P443">
        <v>24645.262105451344</v>
      </c>
      <c r="Q443">
        <v>30284.623837063216</v>
      </c>
      <c r="R443">
        <v>19827.866748772118</v>
      </c>
    </row>
    <row r="444" spans="1:18" x14ac:dyDescent="0.25">
      <c r="A444">
        <v>5</v>
      </c>
      <c r="B444">
        <v>5801</v>
      </c>
      <c r="C444" t="s">
        <v>798</v>
      </c>
      <c r="D444" t="s">
        <v>1280</v>
      </c>
      <c r="E444">
        <v>2</v>
      </c>
      <c r="F444" t="s">
        <v>13804</v>
      </c>
      <c r="G444">
        <v>3</v>
      </c>
      <c r="H444" t="s">
        <v>13770</v>
      </c>
      <c r="I444">
        <v>1</v>
      </c>
      <c r="J444" t="s">
        <v>13801</v>
      </c>
      <c r="K444" t="s">
        <v>13806</v>
      </c>
      <c r="L444">
        <v>270107</v>
      </c>
      <c r="M444" t="s">
        <v>13588</v>
      </c>
      <c r="N444">
        <v>270107006</v>
      </c>
      <c r="O444" t="s">
        <v>13613</v>
      </c>
      <c r="P444">
        <v>4793.1826759453606</v>
      </c>
      <c r="Q444">
        <v>2560.2526241599589</v>
      </c>
      <c r="R444">
        <v>1912.7675897134557</v>
      </c>
    </row>
    <row r="445" spans="1:18" x14ac:dyDescent="0.25">
      <c r="A445">
        <v>5</v>
      </c>
      <c r="B445">
        <v>5801</v>
      </c>
      <c r="C445" t="s">
        <v>798</v>
      </c>
      <c r="D445" t="s">
        <v>1280</v>
      </c>
      <c r="E445">
        <v>3</v>
      </c>
      <c r="F445" t="s">
        <v>13807</v>
      </c>
      <c r="G445">
        <v>1</v>
      </c>
      <c r="H445" t="s">
        <v>8278</v>
      </c>
      <c r="I445">
        <v>1</v>
      </c>
      <c r="J445" t="s">
        <v>13801</v>
      </c>
      <c r="K445" t="s">
        <v>13808</v>
      </c>
      <c r="L445">
        <v>270107</v>
      </c>
      <c r="M445" t="s">
        <v>13588</v>
      </c>
      <c r="N445">
        <v>270107006</v>
      </c>
      <c r="O445" t="s">
        <v>13613</v>
      </c>
      <c r="P445">
        <v>28175.756652783941</v>
      </c>
      <c r="Q445">
        <v>32844.876461223175</v>
      </c>
      <c r="R445">
        <v>21740.634338485575</v>
      </c>
    </row>
    <row r="446" spans="1:18" x14ac:dyDescent="0.25">
      <c r="A446">
        <v>5</v>
      </c>
      <c r="B446">
        <v>5801</v>
      </c>
      <c r="C446" t="s">
        <v>798</v>
      </c>
      <c r="D446" t="s">
        <v>1280</v>
      </c>
      <c r="E446">
        <v>3</v>
      </c>
      <c r="F446" t="s">
        <v>13807</v>
      </c>
      <c r="G446">
        <v>1</v>
      </c>
      <c r="H446" t="s">
        <v>8278</v>
      </c>
      <c r="I446">
        <v>1</v>
      </c>
      <c r="J446" t="s">
        <v>13801</v>
      </c>
      <c r="K446" t="s">
        <v>13809</v>
      </c>
      <c r="L446">
        <v>270107</v>
      </c>
      <c r="M446" t="s">
        <v>13588</v>
      </c>
      <c r="N446">
        <v>270107006</v>
      </c>
      <c r="O446" t="s">
        <v>13613</v>
      </c>
      <c r="P446">
        <v>1262.6881286127646</v>
      </c>
      <c r="Q446">
        <v>0</v>
      </c>
      <c r="R446">
        <v>0</v>
      </c>
    </row>
    <row r="447" spans="1:18" x14ac:dyDescent="0.25">
      <c r="A447">
        <v>5</v>
      </c>
      <c r="B447">
        <v>5801</v>
      </c>
      <c r="C447" t="s">
        <v>798</v>
      </c>
      <c r="D447" t="s">
        <v>1280</v>
      </c>
      <c r="E447">
        <v>4</v>
      </c>
      <c r="F447" t="s">
        <v>13810</v>
      </c>
      <c r="G447">
        <v>1</v>
      </c>
      <c r="H447" t="s">
        <v>8278</v>
      </c>
      <c r="I447">
        <v>1</v>
      </c>
      <c r="J447" t="s">
        <v>13801</v>
      </c>
      <c r="K447" t="s">
        <v>13811</v>
      </c>
      <c r="L447">
        <v>270107</v>
      </c>
      <c r="M447" t="s">
        <v>13588</v>
      </c>
      <c r="N447">
        <v>270107006</v>
      </c>
      <c r="O447" t="s">
        <v>13613</v>
      </c>
      <c r="P447">
        <v>26582.001893701126</v>
      </c>
      <c r="Q447">
        <v>32844.876461223175</v>
      </c>
      <c r="R447">
        <v>21740.634338485575</v>
      </c>
    </row>
    <row r="448" spans="1:18" x14ac:dyDescent="0.25">
      <c r="A448">
        <v>5</v>
      </c>
      <c r="B448">
        <v>5801</v>
      </c>
      <c r="C448" t="s">
        <v>798</v>
      </c>
      <c r="D448" t="s">
        <v>1280</v>
      </c>
      <c r="E448">
        <v>4</v>
      </c>
      <c r="F448" t="s">
        <v>13810</v>
      </c>
      <c r="G448">
        <v>1</v>
      </c>
      <c r="H448" t="s">
        <v>8278</v>
      </c>
      <c r="I448">
        <v>1</v>
      </c>
      <c r="J448" t="s">
        <v>13801</v>
      </c>
      <c r="K448" t="s">
        <v>13812</v>
      </c>
      <c r="L448">
        <v>270107</v>
      </c>
      <c r="M448" t="s">
        <v>13588</v>
      </c>
      <c r="N448">
        <v>270107006</v>
      </c>
      <c r="O448" t="s">
        <v>13613</v>
      </c>
      <c r="P448">
        <v>2856.4428876955776</v>
      </c>
      <c r="Q448">
        <v>0</v>
      </c>
      <c r="R448">
        <v>0</v>
      </c>
    </row>
    <row r="449" spans="1:18" x14ac:dyDescent="0.25">
      <c r="A449">
        <v>5</v>
      </c>
      <c r="B449">
        <v>5801</v>
      </c>
      <c r="C449" t="s">
        <v>798</v>
      </c>
      <c r="D449" t="s">
        <v>1280</v>
      </c>
      <c r="E449">
        <v>7</v>
      </c>
      <c r="F449" t="s">
        <v>13813</v>
      </c>
      <c r="G449">
        <v>2</v>
      </c>
      <c r="H449" t="s">
        <v>13771</v>
      </c>
      <c r="I449">
        <v>3</v>
      </c>
      <c r="J449" t="s">
        <v>13814</v>
      </c>
      <c r="K449" t="s">
        <v>13771</v>
      </c>
      <c r="L449">
        <v>270107</v>
      </c>
      <c r="M449" t="s">
        <v>13588</v>
      </c>
      <c r="N449">
        <v>270107005</v>
      </c>
      <c r="O449" t="s">
        <v>13608</v>
      </c>
      <c r="P449">
        <v>8913.6379587755837</v>
      </c>
      <c r="Q449">
        <v>16166.151832570718</v>
      </c>
      <c r="R449">
        <v>0</v>
      </c>
    </row>
    <row r="450" spans="1:18" x14ac:dyDescent="0.25">
      <c r="A450">
        <v>5</v>
      </c>
      <c r="B450">
        <v>5801</v>
      </c>
      <c r="C450" t="s">
        <v>798</v>
      </c>
      <c r="D450" t="s">
        <v>1280</v>
      </c>
      <c r="E450">
        <v>7</v>
      </c>
      <c r="F450" t="s">
        <v>13813</v>
      </c>
      <c r="G450">
        <v>3</v>
      </c>
      <c r="H450" t="s">
        <v>13770</v>
      </c>
      <c r="I450">
        <v>3</v>
      </c>
      <c r="J450" t="s">
        <v>13814</v>
      </c>
      <c r="K450" t="s">
        <v>13815</v>
      </c>
      <c r="L450">
        <v>270107</v>
      </c>
      <c r="M450" t="s">
        <v>13588</v>
      </c>
      <c r="N450">
        <v>270107005</v>
      </c>
      <c r="O450" t="s">
        <v>13608</v>
      </c>
      <c r="P450">
        <v>19682.573314705318</v>
      </c>
      <c r="Q450">
        <v>15629.828868440301</v>
      </c>
      <c r="R450">
        <v>21740.634338485575</v>
      </c>
    </row>
    <row r="451" spans="1:18" x14ac:dyDescent="0.25">
      <c r="A451">
        <v>5</v>
      </c>
      <c r="B451">
        <v>5801</v>
      </c>
      <c r="C451" t="s">
        <v>798</v>
      </c>
      <c r="D451" t="s">
        <v>1280</v>
      </c>
      <c r="E451">
        <v>7</v>
      </c>
      <c r="F451" t="s">
        <v>13813</v>
      </c>
      <c r="G451">
        <v>3</v>
      </c>
      <c r="H451" t="s">
        <v>13770</v>
      </c>
      <c r="I451">
        <v>3</v>
      </c>
      <c r="J451" t="s">
        <v>13814</v>
      </c>
      <c r="K451" t="s">
        <v>13816</v>
      </c>
      <c r="L451">
        <v>270107</v>
      </c>
      <c r="M451" t="s">
        <v>13588</v>
      </c>
      <c r="N451">
        <v>270107005</v>
      </c>
      <c r="O451" t="s">
        <v>13608</v>
      </c>
      <c r="P451">
        <v>842.2335079158031</v>
      </c>
      <c r="Q451">
        <v>1048.8957602121591</v>
      </c>
      <c r="R451">
        <v>0</v>
      </c>
    </row>
    <row r="452" spans="1:18" x14ac:dyDescent="0.25">
      <c r="A452">
        <v>5</v>
      </c>
      <c r="B452">
        <v>5802</v>
      </c>
      <c r="C452" t="s">
        <v>798</v>
      </c>
      <c r="D452" t="s">
        <v>1283</v>
      </c>
      <c r="E452">
        <v>1</v>
      </c>
      <c r="F452" t="s">
        <v>13800</v>
      </c>
      <c r="G452">
        <v>1</v>
      </c>
      <c r="H452" t="s">
        <v>8278</v>
      </c>
      <c r="I452">
        <v>1</v>
      </c>
      <c r="J452" t="s">
        <v>13801</v>
      </c>
      <c r="K452" t="s">
        <v>13802</v>
      </c>
      <c r="L452">
        <v>270107</v>
      </c>
      <c r="M452" t="s">
        <v>13588</v>
      </c>
      <c r="N452">
        <v>270107006</v>
      </c>
      <c r="O452" t="s">
        <v>13613</v>
      </c>
      <c r="P452">
        <v>24143.014301430143</v>
      </c>
      <c r="Q452">
        <v>16438.563123109943</v>
      </c>
      <c r="R452">
        <v>27236.9400075134</v>
      </c>
    </row>
    <row r="453" spans="1:18" x14ac:dyDescent="0.25">
      <c r="A453">
        <v>5</v>
      </c>
      <c r="B453">
        <v>5802</v>
      </c>
      <c r="C453" t="s">
        <v>798</v>
      </c>
      <c r="D453" t="s">
        <v>1283</v>
      </c>
      <c r="E453">
        <v>1</v>
      </c>
      <c r="F453" t="s">
        <v>13800</v>
      </c>
      <c r="G453">
        <v>1</v>
      </c>
      <c r="H453" t="s">
        <v>8278</v>
      </c>
      <c r="I453">
        <v>1</v>
      </c>
      <c r="J453" t="s">
        <v>13801</v>
      </c>
      <c r="K453" t="s">
        <v>13803</v>
      </c>
      <c r="L453">
        <v>270107</v>
      </c>
      <c r="M453" t="s">
        <v>13588</v>
      </c>
      <c r="N453">
        <v>270107006</v>
      </c>
      <c r="O453" t="s">
        <v>13613</v>
      </c>
      <c r="P453">
        <v>1403.7403740374039</v>
      </c>
      <c r="Q453">
        <v>0</v>
      </c>
      <c r="R453">
        <v>3240.7617248645233</v>
      </c>
    </row>
    <row r="454" spans="1:18" x14ac:dyDescent="0.25">
      <c r="A454">
        <v>5</v>
      </c>
      <c r="B454">
        <v>5802</v>
      </c>
      <c r="C454" t="s">
        <v>798</v>
      </c>
      <c r="D454" t="s">
        <v>1283</v>
      </c>
      <c r="E454">
        <v>2</v>
      </c>
      <c r="F454" t="s">
        <v>13804</v>
      </c>
      <c r="G454">
        <v>3</v>
      </c>
      <c r="H454" t="s">
        <v>13770</v>
      </c>
      <c r="I454">
        <v>1</v>
      </c>
      <c r="J454" t="s">
        <v>13801</v>
      </c>
      <c r="K454" t="s">
        <v>13805</v>
      </c>
      <c r="L454">
        <v>270107</v>
      </c>
      <c r="M454" t="s">
        <v>13588</v>
      </c>
      <c r="N454">
        <v>270107006</v>
      </c>
      <c r="O454" t="s">
        <v>13613</v>
      </c>
      <c r="P454">
        <v>24143.014301430143</v>
      </c>
      <c r="Q454">
        <v>16438.563123109943</v>
      </c>
      <c r="R454">
        <v>24428.100846508249</v>
      </c>
    </row>
    <row r="455" spans="1:18" x14ac:dyDescent="0.25">
      <c r="A455">
        <v>5</v>
      </c>
      <c r="B455">
        <v>5802</v>
      </c>
      <c r="C455" t="s">
        <v>798</v>
      </c>
      <c r="D455" t="s">
        <v>1283</v>
      </c>
      <c r="E455">
        <v>2</v>
      </c>
      <c r="F455" t="s">
        <v>13804</v>
      </c>
      <c r="G455">
        <v>3</v>
      </c>
      <c r="H455" t="s">
        <v>13770</v>
      </c>
      <c r="I455">
        <v>1</v>
      </c>
      <c r="J455" t="s">
        <v>13801</v>
      </c>
      <c r="K455" t="s">
        <v>13806</v>
      </c>
      <c r="L455">
        <v>270107</v>
      </c>
      <c r="M455" t="s">
        <v>13588</v>
      </c>
      <c r="N455">
        <v>270107006</v>
      </c>
      <c r="O455" t="s">
        <v>13613</v>
      </c>
      <c r="P455">
        <v>1403.7403740374039</v>
      </c>
      <c r="Q455">
        <v>0</v>
      </c>
      <c r="R455">
        <v>6049.6008858696732</v>
      </c>
    </row>
    <row r="456" spans="1:18" x14ac:dyDescent="0.25">
      <c r="A456">
        <v>5</v>
      </c>
      <c r="B456">
        <v>5802</v>
      </c>
      <c r="C456" t="s">
        <v>798</v>
      </c>
      <c r="D456" t="s">
        <v>1283</v>
      </c>
      <c r="E456">
        <v>3</v>
      </c>
      <c r="F456" t="s">
        <v>13807</v>
      </c>
      <c r="G456">
        <v>1</v>
      </c>
      <c r="H456" t="s">
        <v>8278</v>
      </c>
      <c r="I456">
        <v>1</v>
      </c>
      <c r="J456" t="s">
        <v>13801</v>
      </c>
      <c r="K456" t="s">
        <v>13808</v>
      </c>
      <c r="L456">
        <v>270107</v>
      </c>
      <c r="M456" t="s">
        <v>13588</v>
      </c>
      <c r="N456">
        <v>270107006</v>
      </c>
      <c r="O456" t="s">
        <v>13613</v>
      </c>
      <c r="P456">
        <v>24143.014301430143</v>
      </c>
      <c r="Q456">
        <v>16438.563123109943</v>
      </c>
      <c r="R456">
        <v>27236.9400075134</v>
      </c>
    </row>
    <row r="457" spans="1:18" x14ac:dyDescent="0.25">
      <c r="A457">
        <v>5</v>
      </c>
      <c r="B457">
        <v>5802</v>
      </c>
      <c r="C457" t="s">
        <v>798</v>
      </c>
      <c r="D457" t="s">
        <v>1283</v>
      </c>
      <c r="E457">
        <v>3</v>
      </c>
      <c r="F457" t="s">
        <v>13807</v>
      </c>
      <c r="G457">
        <v>1</v>
      </c>
      <c r="H457" t="s">
        <v>8278</v>
      </c>
      <c r="I457">
        <v>1</v>
      </c>
      <c r="J457" t="s">
        <v>13801</v>
      </c>
      <c r="K457" t="s">
        <v>13809</v>
      </c>
      <c r="L457">
        <v>270107</v>
      </c>
      <c r="M457" t="s">
        <v>13588</v>
      </c>
      <c r="N457">
        <v>270107006</v>
      </c>
      <c r="O457" t="s">
        <v>13613</v>
      </c>
      <c r="P457">
        <v>1403.7403740374039</v>
      </c>
      <c r="Q457">
        <v>0</v>
      </c>
      <c r="R457">
        <v>3240.7617248645233</v>
      </c>
    </row>
    <row r="458" spans="1:18" x14ac:dyDescent="0.25">
      <c r="A458">
        <v>5</v>
      </c>
      <c r="B458">
        <v>5802</v>
      </c>
      <c r="C458" t="s">
        <v>798</v>
      </c>
      <c r="D458" t="s">
        <v>1283</v>
      </c>
      <c r="E458">
        <v>4</v>
      </c>
      <c r="F458" t="s">
        <v>13810</v>
      </c>
      <c r="G458">
        <v>1</v>
      </c>
      <c r="H458" t="s">
        <v>8278</v>
      </c>
      <c r="I458">
        <v>1</v>
      </c>
      <c r="J458" t="s">
        <v>13801</v>
      </c>
      <c r="K458" t="s">
        <v>13811</v>
      </c>
      <c r="L458">
        <v>270107</v>
      </c>
      <c r="M458" t="s">
        <v>13588</v>
      </c>
      <c r="N458">
        <v>270107006</v>
      </c>
      <c r="O458" t="s">
        <v>13613</v>
      </c>
      <c r="P458">
        <v>24143.014301430143</v>
      </c>
      <c r="Q458">
        <v>16438.563123109943</v>
      </c>
      <c r="R458">
        <v>30477.701732377922</v>
      </c>
    </row>
    <row r="459" spans="1:18" x14ac:dyDescent="0.25">
      <c r="A459">
        <v>5</v>
      </c>
      <c r="B459">
        <v>5802</v>
      </c>
      <c r="C459" t="s">
        <v>798</v>
      </c>
      <c r="D459" t="s">
        <v>1283</v>
      </c>
      <c r="E459">
        <v>4</v>
      </c>
      <c r="F459" t="s">
        <v>13810</v>
      </c>
      <c r="G459">
        <v>1</v>
      </c>
      <c r="H459" t="s">
        <v>8278</v>
      </c>
      <c r="I459">
        <v>1</v>
      </c>
      <c r="J459" t="s">
        <v>13801</v>
      </c>
      <c r="K459" t="s">
        <v>13812</v>
      </c>
      <c r="L459">
        <v>270107</v>
      </c>
      <c r="M459" t="s">
        <v>13588</v>
      </c>
      <c r="N459">
        <v>270107006</v>
      </c>
      <c r="O459" t="s">
        <v>13613</v>
      </c>
      <c r="P459">
        <v>1403.7403740374039</v>
      </c>
      <c r="Q459">
        <v>0</v>
      </c>
      <c r="R459">
        <v>0</v>
      </c>
    </row>
    <row r="460" spans="1:18" x14ac:dyDescent="0.25">
      <c r="A460">
        <v>5</v>
      </c>
      <c r="B460">
        <v>5802</v>
      </c>
      <c r="C460" t="s">
        <v>798</v>
      </c>
      <c r="D460" t="s">
        <v>1283</v>
      </c>
      <c r="E460">
        <v>7</v>
      </c>
      <c r="F460" t="s">
        <v>13813</v>
      </c>
      <c r="G460">
        <v>2</v>
      </c>
      <c r="H460" t="s">
        <v>13771</v>
      </c>
      <c r="I460">
        <v>3</v>
      </c>
      <c r="J460" t="s">
        <v>13814</v>
      </c>
      <c r="K460" t="s">
        <v>13771</v>
      </c>
      <c r="L460">
        <v>270107</v>
      </c>
      <c r="M460" t="s">
        <v>13588</v>
      </c>
      <c r="N460">
        <v>270107005</v>
      </c>
      <c r="O460" t="s">
        <v>13608</v>
      </c>
      <c r="P460">
        <v>10008.800880088009</v>
      </c>
      <c r="Q460">
        <v>7936.7701670868146</v>
      </c>
      <c r="R460">
        <v>0</v>
      </c>
    </row>
    <row r="461" spans="1:18" x14ac:dyDescent="0.25">
      <c r="A461">
        <v>5</v>
      </c>
      <c r="B461">
        <v>5802</v>
      </c>
      <c r="C461" t="s">
        <v>798</v>
      </c>
      <c r="D461" t="s">
        <v>1283</v>
      </c>
      <c r="E461">
        <v>7</v>
      </c>
      <c r="F461" t="s">
        <v>13813</v>
      </c>
      <c r="G461">
        <v>3</v>
      </c>
      <c r="H461" t="s">
        <v>13770</v>
      </c>
      <c r="I461">
        <v>3</v>
      </c>
      <c r="J461" t="s">
        <v>13814</v>
      </c>
      <c r="K461" t="s">
        <v>13815</v>
      </c>
      <c r="L461">
        <v>270107</v>
      </c>
      <c r="M461" t="s">
        <v>13588</v>
      </c>
      <c r="N461">
        <v>270107005</v>
      </c>
      <c r="O461" t="s">
        <v>13608</v>
      </c>
      <c r="P461">
        <v>15537.953795379539</v>
      </c>
      <c r="Q461">
        <v>8501.792956023126</v>
      </c>
      <c r="R461">
        <v>27236.9400075134</v>
      </c>
    </row>
    <row r="462" spans="1:18" x14ac:dyDescent="0.25">
      <c r="A462">
        <v>5</v>
      </c>
      <c r="B462">
        <v>5802</v>
      </c>
      <c r="C462" t="s">
        <v>798</v>
      </c>
      <c r="D462" t="s">
        <v>1283</v>
      </c>
      <c r="E462">
        <v>7</v>
      </c>
      <c r="F462" t="s">
        <v>13813</v>
      </c>
      <c r="G462">
        <v>3</v>
      </c>
      <c r="H462" t="s">
        <v>13770</v>
      </c>
      <c r="I462">
        <v>3</v>
      </c>
      <c r="J462" t="s">
        <v>13814</v>
      </c>
      <c r="K462" t="s">
        <v>13816</v>
      </c>
      <c r="L462">
        <v>270107</v>
      </c>
      <c r="M462" t="s">
        <v>13588</v>
      </c>
      <c r="N462">
        <v>270107005</v>
      </c>
      <c r="O462" t="s">
        <v>13608</v>
      </c>
      <c r="P462">
        <v>0</v>
      </c>
      <c r="Q462">
        <v>0</v>
      </c>
      <c r="R462">
        <v>3240.7617248645233</v>
      </c>
    </row>
    <row r="463" spans="1:18" x14ac:dyDescent="0.25">
      <c r="A463">
        <v>5</v>
      </c>
      <c r="B463">
        <v>5803</v>
      </c>
      <c r="C463" t="s">
        <v>798</v>
      </c>
      <c r="D463" t="s">
        <v>1286</v>
      </c>
      <c r="E463">
        <v>1</v>
      </c>
      <c r="F463" t="s">
        <v>13800</v>
      </c>
      <c r="G463">
        <v>1</v>
      </c>
      <c r="H463" t="s">
        <v>8278</v>
      </c>
      <c r="I463">
        <v>1</v>
      </c>
      <c r="J463" t="s">
        <v>13801</v>
      </c>
      <c r="K463" t="s">
        <v>13802</v>
      </c>
      <c r="L463">
        <v>270107</v>
      </c>
      <c r="M463" t="s">
        <v>13588</v>
      </c>
      <c r="N463">
        <v>270107006</v>
      </c>
      <c r="O463" t="s">
        <v>13613</v>
      </c>
      <c r="P463">
        <v>0</v>
      </c>
      <c r="Q463">
        <v>33644.683825670698</v>
      </c>
      <c r="R463">
        <v>0</v>
      </c>
    </row>
    <row r="464" spans="1:18" x14ac:dyDescent="0.25">
      <c r="A464">
        <v>5</v>
      </c>
      <c r="B464">
        <v>5803</v>
      </c>
      <c r="C464" t="s">
        <v>798</v>
      </c>
      <c r="D464" t="s">
        <v>1286</v>
      </c>
      <c r="E464">
        <v>2</v>
      </c>
      <c r="F464" t="s">
        <v>13804</v>
      </c>
      <c r="G464">
        <v>3</v>
      </c>
      <c r="H464" t="s">
        <v>13770</v>
      </c>
      <c r="I464">
        <v>1</v>
      </c>
      <c r="J464" t="s">
        <v>13801</v>
      </c>
      <c r="K464" t="s">
        <v>13805</v>
      </c>
      <c r="L464">
        <v>270107</v>
      </c>
      <c r="M464" t="s">
        <v>13588</v>
      </c>
      <c r="N464">
        <v>270107006</v>
      </c>
      <c r="O464" t="s">
        <v>13613</v>
      </c>
      <c r="P464">
        <v>0</v>
      </c>
      <c r="Q464">
        <v>33644.683825670698</v>
      </c>
      <c r="R464">
        <v>0</v>
      </c>
    </row>
    <row r="465" spans="1:18" x14ac:dyDescent="0.25">
      <c r="A465">
        <v>5</v>
      </c>
      <c r="B465">
        <v>5803</v>
      </c>
      <c r="C465" t="s">
        <v>798</v>
      </c>
      <c r="D465" t="s">
        <v>1286</v>
      </c>
      <c r="E465">
        <v>3</v>
      </c>
      <c r="F465" t="s">
        <v>13807</v>
      </c>
      <c r="G465">
        <v>1</v>
      </c>
      <c r="H465" t="s">
        <v>8278</v>
      </c>
      <c r="I465">
        <v>1</v>
      </c>
      <c r="J465" t="s">
        <v>13801</v>
      </c>
      <c r="K465" t="s">
        <v>13808</v>
      </c>
      <c r="L465">
        <v>270107</v>
      </c>
      <c r="M465" t="s">
        <v>13588</v>
      </c>
      <c r="N465">
        <v>270107006</v>
      </c>
      <c r="O465" t="s">
        <v>13613</v>
      </c>
      <c r="P465">
        <v>0</v>
      </c>
      <c r="Q465">
        <v>33644.683825670698</v>
      </c>
      <c r="R465">
        <v>0</v>
      </c>
    </row>
    <row r="466" spans="1:18" x14ac:dyDescent="0.25">
      <c r="A466">
        <v>5</v>
      </c>
      <c r="B466">
        <v>5803</v>
      </c>
      <c r="C466" t="s">
        <v>798</v>
      </c>
      <c r="D466" t="s">
        <v>1286</v>
      </c>
      <c r="E466">
        <v>4</v>
      </c>
      <c r="F466" t="s">
        <v>13810</v>
      </c>
      <c r="G466">
        <v>1</v>
      </c>
      <c r="H466" t="s">
        <v>8278</v>
      </c>
      <c r="I466">
        <v>1</v>
      </c>
      <c r="J466" t="s">
        <v>13801</v>
      </c>
      <c r="K466" t="s">
        <v>13811</v>
      </c>
      <c r="L466">
        <v>270107</v>
      </c>
      <c r="M466" t="s">
        <v>13588</v>
      </c>
      <c r="N466">
        <v>270107006</v>
      </c>
      <c r="O466" t="s">
        <v>13613</v>
      </c>
      <c r="P466">
        <v>0</v>
      </c>
      <c r="Q466">
        <v>33644.683825670698</v>
      </c>
      <c r="R466">
        <v>0</v>
      </c>
    </row>
    <row r="467" spans="1:18" x14ac:dyDescent="0.25">
      <c r="A467">
        <v>5</v>
      </c>
      <c r="B467">
        <v>5803</v>
      </c>
      <c r="C467" t="s">
        <v>798</v>
      </c>
      <c r="D467" t="s">
        <v>1286</v>
      </c>
      <c r="E467">
        <v>7</v>
      </c>
      <c r="F467" t="s">
        <v>13813</v>
      </c>
      <c r="G467">
        <v>3</v>
      </c>
      <c r="H467" t="s">
        <v>13770</v>
      </c>
      <c r="I467">
        <v>3</v>
      </c>
      <c r="J467" t="s">
        <v>13814</v>
      </c>
      <c r="K467" t="s">
        <v>13815</v>
      </c>
      <c r="L467">
        <v>270107</v>
      </c>
      <c r="M467" t="s">
        <v>13588</v>
      </c>
      <c r="N467">
        <v>270107005</v>
      </c>
      <c r="O467" t="s">
        <v>13608</v>
      </c>
      <c r="P467">
        <v>0</v>
      </c>
      <c r="Q467">
        <v>33644.683825670698</v>
      </c>
      <c r="R467">
        <v>0</v>
      </c>
    </row>
    <row r="468" spans="1:18" x14ac:dyDescent="0.25">
      <c r="A468">
        <v>5</v>
      </c>
      <c r="B468">
        <v>5804</v>
      </c>
      <c r="C468" t="s">
        <v>798</v>
      </c>
      <c r="D468" t="s">
        <v>1289</v>
      </c>
      <c r="E468">
        <v>1</v>
      </c>
      <c r="F468" t="s">
        <v>13800</v>
      </c>
      <c r="G468">
        <v>1</v>
      </c>
      <c r="H468" t="s">
        <v>8278</v>
      </c>
      <c r="I468">
        <v>1</v>
      </c>
      <c r="J468" t="s">
        <v>13801</v>
      </c>
      <c r="K468" t="s">
        <v>13802</v>
      </c>
      <c r="L468">
        <v>270107</v>
      </c>
      <c r="M468" t="s">
        <v>13588</v>
      </c>
      <c r="N468">
        <v>270107006</v>
      </c>
      <c r="O468" t="s">
        <v>13613</v>
      </c>
      <c r="P468">
        <v>27344.255764155172</v>
      </c>
      <c r="Q468">
        <v>19460.559208179548</v>
      </c>
      <c r="R468">
        <v>29901.346594000996</v>
      </c>
    </row>
    <row r="469" spans="1:18" x14ac:dyDescent="0.25">
      <c r="A469">
        <v>5</v>
      </c>
      <c r="B469">
        <v>5804</v>
      </c>
      <c r="C469" t="s">
        <v>798</v>
      </c>
      <c r="D469" t="s">
        <v>1289</v>
      </c>
      <c r="E469">
        <v>1</v>
      </c>
      <c r="F469" t="s">
        <v>13800</v>
      </c>
      <c r="G469">
        <v>1</v>
      </c>
      <c r="H469" t="s">
        <v>8278</v>
      </c>
      <c r="I469">
        <v>1</v>
      </c>
      <c r="J469" t="s">
        <v>13801</v>
      </c>
      <c r="K469" t="s">
        <v>13803</v>
      </c>
      <c r="L469">
        <v>270107</v>
      </c>
      <c r="M469" t="s">
        <v>13588</v>
      </c>
      <c r="N469">
        <v>270107006</v>
      </c>
      <c r="O469" t="s">
        <v>13613</v>
      </c>
      <c r="P469">
        <v>0</v>
      </c>
      <c r="Q469">
        <v>1277.4705782368637</v>
      </c>
      <c r="R469">
        <v>0</v>
      </c>
    </row>
    <row r="470" spans="1:18" x14ac:dyDescent="0.25">
      <c r="A470">
        <v>5</v>
      </c>
      <c r="B470">
        <v>5804</v>
      </c>
      <c r="C470" t="s">
        <v>798</v>
      </c>
      <c r="D470" t="s">
        <v>1289</v>
      </c>
      <c r="E470">
        <v>2</v>
      </c>
      <c r="F470" t="s">
        <v>13804</v>
      </c>
      <c r="G470">
        <v>3</v>
      </c>
      <c r="H470" t="s">
        <v>13770</v>
      </c>
      <c r="I470">
        <v>1</v>
      </c>
      <c r="J470" t="s">
        <v>13801</v>
      </c>
      <c r="K470" t="s">
        <v>13805</v>
      </c>
      <c r="L470">
        <v>270107</v>
      </c>
      <c r="M470" t="s">
        <v>13588</v>
      </c>
      <c r="N470">
        <v>270107006</v>
      </c>
      <c r="O470" t="s">
        <v>13613</v>
      </c>
      <c r="P470">
        <v>25192.138505718507</v>
      </c>
      <c r="Q470">
        <v>17619.848243231874</v>
      </c>
      <c r="R470">
        <v>28739.804180073705</v>
      </c>
    </row>
    <row r="471" spans="1:18" x14ac:dyDescent="0.25">
      <c r="A471">
        <v>5</v>
      </c>
      <c r="B471">
        <v>5804</v>
      </c>
      <c r="C471" t="s">
        <v>798</v>
      </c>
      <c r="D471" t="s">
        <v>1289</v>
      </c>
      <c r="E471">
        <v>2</v>
      </c>
      <c r="F471" t="s">
        <v>13804</v>
      </c>
      <c r="G471">
        <v>3</v>
      </c>
      <c r="H471" t="s">
        <v>13770</v>
      </c>
      <c r="I471">
        <v>1</v>
      </c>
      <c r="J471" t="s">
        <v>13801</v>
      </c>
      <c r="K471" t="s">
        <v>13806</v>
      </c>
      <c r="L471">
        <v>270107</v>
      </c>
      <c r="M471" t="s">
        <v>13588</v>
      </c>
      <c r="N471">
        <v>270107006</v>
      </c>
      <c r="O471" t="s">
        <v>13613</v>
      </c>
      <c r="P471">
        <v>2152.117258436665</v>
      </c>
      <c r="Q471">
        <v>3118.1815431845394</v>
      </c>
      <c r="R471">
        <v>1161.5424139272882</v>
      </c>
    </row>
    <row r="472" spans="1:18" x14ac:dyDescent="0.25">
      <c r="A472">
        <v>5</v>
      </c>
      <c r="B472">
        <v>5804</v>
      </c>
      <c r="C472" t="s">
        <v>798</v>
      </c>
      <c r="D472" t="s">
        <v>1289</v>
      </c>
      <c r="E472">
        <v>3</v>
      </c>
      <c r="F472" t="s">
        <v>13807</v>
      </c>
      <c r="G472">
        <v>1</v>
      </c>
      <c r="H472" t="s">
        <v>8278</v>
      </c>
      <c r="I472">
        <v>1</v>
      </c>
      <c r="J472" t="s">
        <v>13801</v>
      </c>
      <c r="K472" t="s">
        <v>13808</v>
      </c>
      <c r="L472">
        <v>270107</v>
      </c>
      <c r="M472" t="s">
        <v>13588</v>
      </c>
      <c r="N472">
        <v>270107006</v>
      </c>
      <c r="O472" t="s">
        <v>13613</v>
      </c>
      <c r="P472">
        <v>27344.255764155172</v>
      </c>
      <c r="Q472">
        <v>20738.029786416413</v>
      </c>
      <c r="R472">
        <v>29901.346594000996</v>
      </c>
    </row>
    <row r="473" spans="1:18" x14ac:dyDescent="0.25">
      <c r="A473">
        <v>5</v>
      </c>
      <c r="B473">
        <v>5804</v>
      </c>
      <c r="C473" t="s">
        <v>798</v>
      </c>
      <c r="D473" t="s">
        <v>1289</v>
      </c>
      <c r="E473">
        <v>4</v>
      </c>
      <c r="F473" t="s">
        <v>13810</v>
      </c>
      <c r="G473">
        <v>1</v>
      </c>
      <c r="H473" t="s">
        <v>8278</v>
      </c>
      <c r="I473">
        <v>1</v>
      </c>
      <c r="J473" t="s">
        <v>13801</v>
      </c>
      <c r="K473" t="s">
        <v>13811</v>
      </c>
      <c r="L473">
        <v>270107</v>
      </c>
      <c r="M473" t="s">
        <v>13588</v>
      </c>
      <c r="N473">
        <v>270107006</v>
      </c>
      <c r="O473" t="s">
        <v>13613</v>
      </c>
      <c r="P473">
        <v>27344.255764155172</v>
      </c>
      <c r="Q473">
        <v>19460.559208179548</v>
      </c>
      <c r="R473">
        <v>29901.346594000996</v>
      </c>
    </row>
    <row r="474" spans="1:18" x14ac:dyDescent="0.25">
      <c r="A474">
        <v>5</v>
      </c>
      <c r="B474">
        <v>5804</v>
      </c>
      <c r="C474" t="s">
        <v>798</v>
      </c>
      <c r="D474" t="s">
        <v>1289</v>
      </c>
      <c r="E474">
        <v>4</v>
      </c>
      <c r="F474" t="s">
        <v>13810</v>
      </c>
      <c r="G474">
        <v>1</v>
      </c>
      <c r="H474" t="s">
        <v>8278</v>
      </c>
      <c r="I474">
        <v>1</v>
      </c>
      <c r="J474" t="s">
        <v>13801</v>
      </c>
      <c r="K474" t="s">
        <v>13812</v>
      </c>
      <c r="L474">
        <v>270107</v>
      </c>
      <c r="M474" t="s">
        <v>13588</v>
      </c>
      <c r="N474">
        <v>270107006</v>
      </c>
      <c r="O474" t="s">
        <v>13613</v>
      </c>
      <c r="P474">
        <v>0</v>
      </c>
      <c r="Q474">
        <v>1277.4705782368637</v>
      </c>
      <c r="R474">
        <v>0</v>
      </c>
    </row>
    <row r="475" spans="1:18" x14ac:dyDescent="0.25">
      <c r="A475">
        <v>5</v>
      </c>
      <c r="B475">
        <v>5804</v>
      </c>
      <c r="C475" t="s">
        <v>798</v>
      </c>
      <c r="D475" t="s">
        <v>1289</v>
      </c>
      <c r="E475">
        <v>7</v>
      </c>
      <c r="F475" t="s">
        <v>13813</v>
      </c>
      <c r="G475">
        <v>2</v>
      </c>
      <c r="H475" t="s">
        <v>13771</v>
      </c>
      <c r="I475">
        <v>3</v>
      </c>
      <c r="J475" t="s">
        <v>13814</v>
      </c>
      <c r="K475" t="s">
        <v>13771</v>
      </c>
      <c r="L475">
        <v>270107</v>
      </c>
      <c r="M475" t="s">
        <v>13588</v>
      </c>
      <c r="N475">
        <v>270107005</v>
      </c>
      <c r="O475" t="s">
        <v>13608</v>
      </c>
      <c r="P475">
        <v>4180.5686967780493</v>
      </c>
      <c r="Q475">
        <v>6683.9105495265767</v>
      </c>
      <c r="R475">
        <v>0</v>
      </c>
    </row>
    <row r="476" spans="1:18" x14ac:dyDescent="0.25">
      <c r="A476">
        <v>5</v>
      </c>
      <c r="B476">
        <v>5804</v>
      </c>
      <c r="C476" t="s">
        <v>798</v>
      </c>
      <c r="D476" t="s">
        <v>1289</v>
      </c>
      <c r="E476">
        <v>7</v>
      </c>
      <c r="F476" t="s">
        <v>13813</v>
      </c>
      <c r="G476">
        <v>3</v>
      </c>
      <c r="H476" t="s">
        <v>13770</v>
      </c>
      <c r="I476">
        <v>3</v>
      </c>
      <c r="J476" t="s">
        <v>13814</v>
      </c>
      <c r="K476" t="s">
        <v>13815</v>
      </c>
      <c r="L476">
        <v>270107</v>
      </c>
      <c r="M476" t="s">
        <v>13588</v>
      </c>
      <c r="N476">
        <v>270107005</v>
      </c>
      <c r="O476" t="s">
        <v>13608</v>
      </c>
      <c r="P476">
        <v>23163.687067377123</v>
      </c>
      <c r="Q476">
        <v>13474.910711605524</v>
      </c>
      <c r="R476">
        <v>29901.346594000996</v>
      </c>
    </row>
    <row r="477" spans="1:18" x14ac:dyDescent="0.25">
      <c r="A477">
        <v>5</v>
      </c>
      <c r="B477">
        <v>5804</v>
      </c>
      <c r="C477" t="s">
        <v>798</v>
      </c>
      <c r="D477" t="s">
        <v>1289</v>
      </c>
      <c r="E477">
        <v>7</v>
      </c>
      <c r="F477" t="s">
        <v>13813</v>
      </c>
      <c r="G477">
        <v>3</v>
      </c>
      <c r="H477" t="s">
        <v>13770</v>
      </c>
      <c r="I477">
        <v>3</v>
      </c>
      <c r="J477" t="s">
        <v>13814</v>
      </c>
      <c r="K477" t="s">
        <v>13816</v>
      </c>
      <c r="L477">
        <v>270107</v>
      </c>
      <c r="M477" t="s">
        <v>13588</v>
      </c>
      <c r="N477">
        <v>270107005</v>
      </c>
      <c r="O477" t="s">
        <v>13608</v>
      </c>
      <c r="P477">
        <v>0</v>
      </c>
      <c r="Q477">
        <v>579.20852528431556</v>
      </c>
      <c r="R477">
        <v>0</v>
      </c>
    </row>
    <row r="478" spans="1:18" x14ac:dyDescent="0.25">
      <c r="A478">
        <v>6</v>
      </c>
      <c r="B478">
        <v>6101</v>
      </c>
      <c r="C478" t="s">
        <v>1781</v>
      </c>
      <c r="D478" t="s">
        <v>1292</v>
      </c>
      <c r="E478">
        <v>1</v>
      </c>
      <c r="F478" t="s">
        <v>13800</v>
      </c>
      <c r="G478">
        <v>1</v>
      </c>
      <c r="H478" t="s">
        <v>8278</v>
      </c>
      <c r="I478">
        <v>1</v>
      </c>
      <c r="J478" t="s">
        <v>13801</v>
      </c>
      <c r="K478" t="s">
        <v>13802</v>
      </c>
      <c r="L478">
        <v>270107</v>
      </c>
      <c r="M478" t="s">
        <v>13588</v>
      </c>
      <c r="N478">
        <v>270107006</v>
      </c>
      <c r="O478" t="s">
        <v>13613</v>
      </c>
      <c r="P478">
        <v>28598.133926471255</v>
      </c>
      <c r="Q478">
        <v>27978.365080279582</v>
      </c>
      <c r="R478">
        <v>33232.807897878709</v>
      </c>
    </row>
    <row r="479" spans="1:18" x14ac:dyDescent="0.25">
      <c r="A479">
        <v>6</v>
      </c>
      <c r="B479">
        <v>6101</v>
      </c>
      <c r="C479" t="s">
        <v>1781</v>
      </c>
      <c r="D479" t="s">
        <v>1292</v>
      </c>
      <c r="E479">
        <v>1</v>
      </c>
      <c r="F479" t="s">
        <v>13800</v>
      </c>
      <c r="G479">
        <v>1</v>
      </c>
      <c r="H479" t="s">
        <v>8278</v>
      </c>
      <c r="I479">
        <v>1</v>
      </c>
      <c r="J479" t="s">
        <v>13801</v>
      </c>
      <c r="K479" t="s">
        <v>13803</v>
      </c>
      <c r="L479">
        <v>270107</v>
      </c>
      <c r="M479" t="s">
        <v>13588</v>
      </c>
      <c r="N479">
        <v>270107006</v>
      </c>
      <c r="O479" t="s">
        <v>13613</v>
      </c>
      <c r="P479">
        <v>765.90722453544174</v>
      </c>
      <c r="Q479">
        <v>1427.2503682628328</v>
      </c>
      <c r="R479">
        <v>1726.6055275036802</v>
      </c>
    </row>
    <row r="480" spans="1:18" x14ac:dyDescent="0.25">
      <c r="A480">
        <v>6</v>
      </c>
      <c r="B480">
        <v>6101</v>
      </c>
      <c r="C480" t="s">
        <v>1781</v>
      </c>
      <c r="D480" t="s">
        <v>1292</v>
      </c>
      <c r="E480">
        <v>2</v>
      </c>
      <c r="F480" t="s">
        <v>13804</v>
      </c>
      <c r="G480">
        <v>3</v>
      </c>
      <c r="H480" t="s">
        <v>13770</v>
      </c>
      <c r="I480">
        <v>1</v>
      </c>
      <c r="J480" t="s">
        <v>13801</v>
      </c>
      <c r="K480" t="s">
        <v>13805</v>
      </c>
      <c r="L480">
        <v>270107</v>
      </c>
      <c r="M480" t="s">
        <v>13588</v>
      </c>
      <c r="N480">
        <v>270107006</v>
      </c>
      <c r="O480" t="s">
        <v>13613</v>
      </c>
      <c r="P480">
        <v>23345.727054764844</v>
      </c>
      <c r="Q480">
        <v>19883.913777278198</v>
      </c>
      <c r="R480">
        <v>26695.059458686243</v>
      </c>
    </row>
    <row r="481" spans="1:18" x14ac:dyDescent="0.25">
      <c r="A481">
        <v>6</v>
      </c>
      <c r="B481">
        <v>6101</v>
      </c>
      <c r="C481" t="s">
        <v>1781</v>
      </c>
      <c r="D481" t="s">
        <v>1292</v>
      </c>
      <c r="E481">
        <v>2</v>
      </c>
      <c r="F481" t="s">
        <v>13804</v>
      </c>
      <c r="G481">
        <v>3</v>
      </c>
      <c r="H481" t="s">
        <v>13770</v>
      </c>
      <c r="I481">
        <v>1</v>
      </c>
      <c r="J481" t="s">
        <v>13801</v>
      </c>
      <c r="K481" t="s">
        <v>13806</v>
      </c>
      <c r="L481">
        <v>270107</v>
      </c>
      <c r="M481" t="s">
        <v>13588</v>
      </c>
      <c r="N481">
        <v>270107006</v>
      </c>
      <c r="O481" t="s">
        <v>13613</v>
      </c>
      <c r="P481">
        <v>6018.3140962418547</v>
      </c>
      <c r="Q481">
        <v>9521.701671264218</v>
      </c>
      <c r="R481">
        <v>8264.3539666961551</v>
      </c>
    </row>
    <row r="482" spans="1:18" x14ac:dyDescent="0.25">
      <c r="A482">
        <v>6</v>
      </c>
      <c r="B482">
        <v>6101</v>
      </c>
      <c r="C482" t="s">
        <v>1781</v>
      </c>
      <c r="D482" t="s">
        <v>1292</v>
      </c>
      <c r="E482">
        <v>3</v>
      </c>
      <c r="F482" t="s">
        <v>13807</v>
      </c>
      <c r="G482">
        <v>1</v>
      </c>
      <c r="H482" t="s">
        <v>8278</v>
      </c>
      <c r="I482">
        <v>1</v>
      </c>
      <c r="J482" t="s">
        <v>13801</v>
      </c>
      <c r="K482" t="s">
        <v>13808</v>
      </c>
      <c r="L482">
        <v>270107</v>
      </c>
      <c r="M482" t="s">
        <v>13588</v>
      </c>
      <c r="N482">
        <v>270107006</v>
      </c>
      <c r="O482" t="s">
        <v>13613</v>
      </c>
      <c r="P482">
        <v>29319.060608186457</v>
      </c>
      <c r="Q482">
        <v>29134.050082031888</v>
      </c>
      <c r="R482">
        <v>34033.727396797156</v>
      </c>
    </row>
    <row r="483" spans="1:18" x14ac:dyDescent="0.25">
      <c r="A483">
        <v>6</v>
      </c>
      <c r="B483">
        <v>6101</v>
      </c>
      <c r="C483" t="s">
        <v>1781</v>
      </c>
      <c r="D483" t="s">
        <v>1292</v>
      </c>
      <c r="E483">
        <v>3</v>
      </c>
      <c r="F483" t="s">
        <v>13807</v>
      </c>
      <c r="G483">
        <v>1</v>
      </c>
      <c r="H483" t="s">
        <v>8278</v>
      </c>
      <c r="I483">
        <v>1</v>
      </c>
      <c r="J483" t="s">
        <v>13801</v>
      </c>
      <c r="K483" t="s">
        <v>13809</v>
      </c>
      <c r="L483">
        <v>270107</v>
      </c>
      <c r="M483" t="s">
        <v>13588</v>
      </c>
      <c r="N483">
        <v>270107006</v>
      </c>
      <c r="O483" t="s">
        <v>13613</v>
      </c>
      <c r="P483">
        <v>44.980542820238767</v>
      </c>
      <c r="Q483">
        <v>271.56536651052511</v>
      </c>
      <c r="R483">
        <v>925.68602858522968</v>
      </c>
    </row>
    <row r="484" spans="1:18" x14ac:dyDescent="0.25">
      <c r="A484">
        <v>6</v>
      </c>
      <c r="B484">
        <v>6101</v>
      </c>
      <c r="C484" t="s">
        <v>1781</v>
      </c>
      <c r="D484" t="s">
        <v>1292</v>
      </c>
      <c r="E484">
        <v>4</v>
      </c>
      <c r="F484" t="s">
        <v>13810</v>
      </c>
      <c r="G484">
        <v>1</v>
      </c>
      <c r="H484" t="s">
        <v>8278</v>
      </c>
      <c r="I484">
        <v>1</v>
      </c>
      <c r="J484" t="s">
        <v>13801</v>
      </c>
      <c r="K484" t="s">
        <v>13811</v>
      </c>
      <c r="L484">
        <v>270107</v>
      </c>
      <c r="M484" t="s">
        <v>13588</v>
      </c>
      <c r="N484">
        <v>270107006</v>
      </c>
      <c r="O484" t="s">
        <v>13613</v>
      </c>
      <c r="P484">
        <v>28598.133926471255</v>
      </c>
      <c r="Q484">
        <v>27978.365080279582</v>
      </c>
      <c r="R484">
        <v>33505.858069594469</v>
      </c>
    </row>
    <row r="485" spans="1:18" x14ac:dyDescent="0.25">
      <c r="A485">
        <v>6</v>
      </c>
      <c r="B485">
        <v>6101</v>
      </c>
      <c r="C485" t="s">
        <v>1781</v>
      </c>
      <c r="D485" t="s">
        <v>1292</v>
      </c>
      <c r="E485">
        <v>4</v>
      </c>
      <c r="F485" t="s">
        <v>13810</v>
      </c>
      <c r="G485">
        <v>1</v>
      </c>
      <c r="H485" t="s">
        <v>8278</v>
      </c>
      <c r="I485">
        <v>1</v>
      </c>
      <c r="J485" t="s">
        <v>13801</v>
      </c>
      <c r="K485" t="s">
        <v>13812</v>
      </c>
      <c r="L485">
        <v>270107</v>
      </c>
      <c r="M485" t="s">
        <v>13588</v>
      </c>
      <c r="N485">
        <v>270107006</v>
      </c>
      <c r="O485" t="s">
        <v>13613</v>
      </c>
      <c r="P485">
        <v>765.90722453544174</v>
      </c>
      <c r="Q485">
        <v>1427.2503682628328</v>
      </c>
      <c r="R485">
        <v>1453.555355787918</v>
      </c>
    </row>
    <row r="486" spans="1:18" x14ac:dyDescent="0.25">
      <c r="A486">
        <v>6</v>
      </c>
      <c r="B486">
        <v>6101</v>
      </c>
      <c r="C486" t="s">
        <v>1781</v>
      </c>
      <c r="D486" t="s">
        <v>1292</v>
      </c>
      <c r="E486">
        <v>7</v>
      </c>
      <c r="F486" t="s">
        <v>13813</v>
      </c>
      <c r="G486">
        <v>2</v>
      </c>
      <c r="H486" t="s">
        <v>13771</v>
      </c>
      <c r="I486">
        <v>3</v>
      </c>
      <c r="J486" t="s">
        <v>13814</v>
      </c>
      <c r="K486" t="s">
        <v>13771</v>
      </c>
      <c r="L486">
        <v>270107</v>
      </c>
      <c r="M486" t="s">
        <v>13588</v>
      </c>
      <c r="N486">
        <v>270107005</v>
      </c>
      <c r="O486" t="s">
        <v>13608</v>
      </c>
      <c r="P486">
        <v>7040.8992807239802</v>
      </c>
      <c r="Q486">
        <v>8734.5232184373381</v>
      </c>
      <c r="R486">
        <v>0</v>
      </c>
    </row>
    <row r="487" spans="1:18" x14ac:dyDescent="0.25">
      <c r="A487">
        <v>6</v>
      </c>
      <c r="B487">
        <v>6101</v>
      </c>
      <c r="C487" t="s">
        <v>1781</v>
      </c>
      <c r="D487" t="s">
        <v>1292</v>
      </c>
      <c r="E487">
        <v>7</v>
      </c>
      <c r="F487" t="s">
        <v>13813</v>
      </c>
      <c r="G487">
        <v>3</v>
      </c>
      <c r="H487" t="s">
        <v>13770</v>
      </c>
      <c r="I487">
        <v>3</v>
      </c>
      <c r="J487" t="s">
        <v>13814</v>
      </c>
      <c r="K487" t="s">
        <v>13815</v>
      </c>
      <c r="L487">
        <v>270107</v>
      </c>
      <c r="M487" t="s">
        <v>13588</v>
      </c>
      <c r="N487">
        <v>270107005</v>
      </c>
      <c r="O487" t="s">
        <v>13608</v>
      </c>
      <c r="P487">
        <v>19541.363529445749</v>
      </c>
      <c r="Q487">
        <v>18060.272842650469</v>
      </c>
      <c r="R487">
        <v>32478.130151662306</v>
      </c>
    </row>
    <row r="488" spans="1:18" x14ac:dyDescent="0.25">
      <c r="A488">
        <v>6</v>
      </c>
      <c r="B488">
        <v>6101</v>
      </c>
      <c r="C488" t="s">
        <v>1781</v>
      </c>
      <c r="D488" t="s">
        <v>1292</v>
      </c>
      <c r="E488">
        <v>7</v>
      </c>
      <c r="F488" t="s">
        <v>13813</v>
      </c>
      <c r="G488">
        <v>3</v>
      </c>
      <c r="H488" t="s">
        <v>13770</v>
      </c>
      <c r="I488">
        <v>3</v>
      </c>
      <c r="J488" t="s">
        <v>13814</v>
      </c>
      <c r="K488" t="s">
        <v>13816</v>
      </c>
      <c r="L488">
        <v>270107</v>
      </c>
      <c r="M488" t="s">
        <v>13588</v>
      </c>
      <c r="N488">
        <v>270107005</v>
      </c>
      <c r="O488" t="s">
        <v>13608</v>
      </c>
      <c r="P488">
        <v>2781.7783408369683</v>
      </c>
      <c r="Q488">
        <v>2610.8193874546132</v>
      </c>
      <c r="R488">
        <v>2481.2832737200797</v>
      </c>
    </row>
    <row r="489" spans="1:18" x14ac:dyDescent="0.25">
      <c r="A489">
        <v>6</v>
      </c>
      <c r="B489">
        <v>6102</v>
      </c>
      <c r="C489" t="s">
        <v>1781</v>
      </c>
      <c r="D489" t="s">
        <v>1295</v>
      </c>
      <c r="E489">
        <v>1</v>
      </c>
      <c r="F489" t="s">
        <v>13800</v>
      </c>
      <c r="G489">
        <v>1</v>
      </c>
      <c r="H489" t="s">
        <v>8278</v>
      </c>
      <c r="I489">
        <v>1</v>
      </c>
      <c r="J489" t="s">
        <v>13801</v>
      </c>
      <c r="K489" t="s">
        <v>13802</v>
      </c>
      <c r="L489">
        <v>270107</v>
      </c>
      <c r="M489" t="s">
        <v>13588</v>
      </c>
      <c r="N489">
        <v>270107006</v>
      </c>
      <c r="O489" t="s">
        <v>13613</v>
      </c>
      <c r="P489">
        <v>0</v>
      </c>
      <c r="Q489">
        <v>14531.813673253411</v>
      </c>
      <c r="R489">
        <v>19481.472520132975</v>
      </c>
    </row>
    <row r="490" spans="1:18" x14ac:dyDescent="0.25">
      <c r="A490">
        <v>6</v>
      </c>
      <c r="B490">
        <v>6102</v>
      </c>
      <c r="C490" t="s">
        <v>1781</v>
      </c>
      <c r="D490" t="s">
        <v>1295</v>
      </c>
      <c r="E490">
        <v>2</v>
      </c>
      <c r="F490" t="s">
        <v>13804</v>
      </c>
      <c r="G490">
        <v>3</v>
      </c>
      <c r="H490" t="s">
        <v>13770</v>
      </c>
      <c r="I490">
        <v>1</v>
      </c>
      <c r="J490" t="s">
        <v>13801</v>
      </c>
      <c r="K490" t="s">
        <v>13805</v>
      </c>
      <c r="L490">
        <v>270107</v>
      </c>
      <c r="M490" t="s">
        <v>13588</v>
      </c>
      <c r="N490">
        <v>270107006</v>
      </c>
      <c r="O490" t="s">
        <v>13613</v>
      </c>
      <c r="P490">
        <v>0</v>
      </c>
      <c r="Q490">
        <v>6681.5715609045992</v>
      </c>
      <c r="R490">
        <v>17179.734499041948</v>
      </c>
    </row>
    <row r="491" spans="1:18" x14ac:dyDescent="0.25">
      <c r="A491">
        <v>6</v>
      </c>
      <c r="B491">
        <v>6102</v>
      </c>
      <c r="C491" t="s">
        <v>1781</v>
      </c>
      <c r="D491" t="s">
        <v>1295</v>
      </c>
      <c r="E491">
        <v>2</v>
      </c>
      <c r="F491" t="s">
        <v>13804</v>
      </c>
      <c r="G491">
        <v>3</v>
      </c>
      <c r="H491" t="s">
        <v>13770</v>
      </c>
      <c r="I491">
        <v>1</v>
      </c>
      <c r="J491" t="s">
        <v>13801</v>
      </c>
      <c r="K491" t="s">
        <v>13806</v>
      </c>
      <c r="L491">
        <v>270107</v>
      </c>
      <c r="M491" t="s">
        <v>13588</v>
      </c>
      <c r="N491">
        <v>270107006</v>
      </c>
      <c r="O491" t="s">
        <v>13613</v>
      </c>
      <c r="P491">
        <v>0</v>
      </c>
      <c r="Q491">
        <v>7850.2421123488148</v>
      </c>
      <c r="R491">
        <v>2301.7380210910296</v>
      </c>
    </row>
    <row r="492" spans="1:18" x14ac:dyDescent="0.25">
      <c r="A492">
        <v>6</v>
      </c>
      <c r="B492">
        <v>6102</v>
      </c>
      <c r="C492" t="s">
        <v>1781</v>
      </c>
      <c r="D492" t="s">
        <v>1295</v>
      </c>
      <c r="E492">
        <v>3</v>
      </c>
      <c r="F492" t="s">
        <v>13807</v>
      </c>
      <c r="G492">
        <v>1</v>
      </c>
      <c r="H492" t="s">
        <v>8278</v>
      </c>
      <c r="I492">
        <v>1</v>
      </c>
      <c r="J492" t="s">
        <v>13801</v>
      </c>
      <c r="K492" t="s">
        <v>13808</v>
      </c>
      <c r="L492">
        <v>270107</v>
      </c>
      <c r="M492" t="s">
        <v>13588</v>
      </c>
      <c r="N492">
        <v>270107006</v>
      </c>
      <c r="O492" t="s">
        <v>13613</v>
      </c>
      <c r="P492">
        <v>0</v>
      </c>
      <c r="Q492">
        <v>14531.813673253411</v>
      </c>
      <c r="R492">
        <v>19481.472520132975</v>
      </c>
    </row>
    <row r="493" spans="1:18" x14ac:dyDescent="0.25">
      <c r="A493">
        <v>6</v>
      </c>
      <c r="B493">
        <v>6102</v>
      </c>
      <c r="C493" t="s">
        <v>1781</v>
      </c>
      <c r="D493" t="s">
        <v>1295</v>
      </c>
      <c r="E493">
        <v>4</v>
      </c>
      <c r="F493" t="s">
        <v>13810</v>
      </c>
      <c r="G493">
        <v>1</v>
      </c>
      <c r="H493" t="s">
        <v>8278</v>
      </c>
      <c r="I493">
        <v>1</v>
      </c>
      <c r="J493" t="s">
        <v>13801</v>
      </c>
      <c r="K493" t="s">
        <v>13811</v>
      </c>
      <c r="L493">
        <v>270107</v>
      </c>
      <c r="M493" t="s">
        <v>13588</v>
      </c>
      <c r="N493">
        <v>270107006</v>
      </c>
      <c r="O493" t="s">
        <v>13613</v>
      </c>
      <c r="P493">
        <v>0</v>
      </c>
      <c r="Q493">
        <v>14531.813673253411</v>
      </c>
      <c r="R493">
        <v>19481.472520132975</v>
      </c>
    </row>
    <row r="494" spans="1:18" x14ac:dyDescent="0.25">
      <c r="A494">
        <v>6</v>
      </c>
      <c r="B494">
        <v>6102</v>
      </c>
      <c r="C494" t="s">
        <v>1781</v>
      </c>
      <c r="D494" t="s">
        <v>1295</v>
      </c>
      <c r="E494">
        <v>7</v>
      </c>
      <c r="F494" t="s">
        <v>13813</v>
      </c>
      <c r="G494">
        <v>2</v>
      </c>
      <c r="H494" t="s">
        <v>13771</v>
      </c>
      <c r="I494">
        <v>3</v>
      </c>
      <c r="J494" t="s">
        <v>13814</v>
      </c>
      <c r="K494" t="s">
        <v>13771</v>
      </c>
      <c r="L494">
        <v>270107</v>
      </c>
      <c r="M494" t="s">
        <v>13588</v>
      </c>
      <c r="N494">
        <v>270107005</v>
      </c>
      <c r="O494" t="s">
        <v>13608</v>
      </c>
      <c r="P494">
        <v>0</v>
      </c>
      <c r="Q494">
        <v>11191.027892801114</v>
      </c>
      <c r="R494">
        <v>0</v>
      </c>
    </row>
    <row r="495" spans="1:18" x14ac:dyDescent="0.25">
      <c r="A495">
        <v>6</v>
      </c>
      <c r="B495">
        <v>6102</v>
      </c>
      <c r="C495" t="s">
        <v>1781</v>
      </c>
      <c r="D495" t="s">
        <v>1295</v>
      </c>
      <c r="E495">
        <v>7</v>
      </c>
      <c r="F495" t="s">
        <v>13813</v>
      </c>
      <c r="G495">
        <v>3</v>
      </c>
      <c r="H495" t="s">
        <v>13770</v>
      </c>
      <c r="I495">
        <v>3</v>
      </c>
      <c r="J495" t="s">
        <v>13814</v>
      </c>
      <c r="K495" t="s">
        <v>13815</v>
      </c>
      <c r="L495">
        <v>270107</v>
      </c>
      <c r="M495" t="s">
        <v>13588</v>
      </c>
      <c r="N495">
        <v>270107005</v>
      </c>
      <c r="O495" t="s">
        <v>13608</v>
      </c>
      <c r="P495">
        <v>0</v>
      </c>
      <c r="Q495">
        <v>3340.7857804522996</v>
      </c>
      <c r="R495">
        <v>19481.472520132975</v>
      </c>
    </row>
    <row r="496" spans="1:18" x14ac:dyDescent="0.25">
      <c r="A496">
        <v>6</v>
      </c>
      <c r="B496">
        <v>6103</v>
      </c>
      <c r="C496" t="s">
        <v>1781</v>
      </c>
      <c r="D496" t="s">
        <v>1298</v>
      </c>
      <c r="E496">
        <v>1</v>
      </c>
      <c r="F496" t="s">
        <v>13800</v>
      </c>
      <c r="G496">
        <v>1</v>
      </c>
      <c r="H496" t="s">
        <v>8278</v>
      </c>
      <c r="I496">
        <v>1</v>
      </c>
      <c r="J496" t="s">
        <v>13801</v>
      </c>
      <c r="K496" t="s">
        <v>13802</v>
      </c>
      <c r="L496">
        <v>270107</v>
      </c>
      <c r="M496" t="s">
        <v>13588</v>
      </c>
      <c r="N496">
        <v>270107006</v>
      </c>
      <c r="O496" t="s">
        <v>13613</v>
      </c>
      <c r="P496">
        <v>0</v>
      </c>
      <c r="Q496">
        <v>37391.691012142881</v>
      </c>
      <c r="R496">
        <v>0</v>
      </c>
    </row>
    <row r="497" spans="1:18" x14ac:dyDescent="0.25">
      <c r="A497">
        <v>6</v>
      </c>
      <c r="B497">
        <v>6103</v>
      </c>
      <c r="C497" t="s">
        <v>1781</v>
      </c>
      <c r="D497" t="s">
        <v>1298</v>
      </c>
      <c r="E497">
        <v>2</v>
      </c>
      <c r="F497" t="s">
        <v>13804</v>
      </c>
      <c r="G497">
        <v>3</v>
      </c>
      <c r="H497" t="s">
        <v>13770</v>
      </c>
      <c r="I497">
        <v>1</v>
      </c>
      <c r="J497" t="s">
        <v>13801</v>
      </c>
      <c r="K497" t="s">
        <v>13805</v>
      </c>
      <c r="L497">
        <v>270107</v>
      </c>
      <c r="M497" t="s">
        <v>13588</v>
      </c>
      <c r="N497">
        <v>270107006</v>
      </c>
      <c r="O497" t="s">
        <v>13613</v>
      </c>
      <c r="P497">
        <v>0</v>
      </c>
      <c r="Q497">
        <v>31030.020543517716</v>
      </c>
      <c r="R497">
        <v>0</v>
      </c>
    </row>
    <row r="498" spans="1:18" x14ac:dyDescent="0.25">
      <c r="A498">
        <v>6</v>
      </c>
      <c r="B498">
        <v>6103</v>
      </c>
      <c r="C498" t="s">
        <v>1781</v>
      </c>
      <c r="D498" t="s">
        <v>1298</v>
      </c>
      <c r="E498">
        <v>2</v>
      </c>
      <c r="F498" t="s">
        <v>13804</v>
      </c>
      <c r="G498">
        <v>3</v>
      </c>
      <c r="H498" t="s">
        <v>13770</v>
      </c>
      <c r="I498">
        <v>1</v>
      </c>
      <c r="J498" t="s">
        <v>13801</v>
      </c>
      <c r="K498" t="s">
        <v>13806</v>
      </c>
      <c r="L498">
        <v>270107</v>
      </c>
      <c r="M498" t="s">
        <v>13588</v>
      </c>
      <c r="N498">
        <v>270107006</v>
      </c>
      <c r="O498" t="s">
        <v>13613</v>
      </c>
      <c r="P498">
        <v>0</v>
      </c>
      <c r="Q498">
        <v>6361.6704686251578</v>
      </c>
      <c r="R498">
        <v>0</v>
      </c>
    </row>
    <row r="499" spans="1:18" x14ac:dyDescent="0.25">
      <c r="A499">
        <v>6</v>
      </c>
      <c r="B499">
        <v>6103</v>
      </c>
      <c r="C499" t="s">
        <v>1781</v>
      </c>
      <c r="D499" t="s">
        <v>1298</v>
      </c>
      <c r="E499">
        <v>3</v>
      </c>
      <c r="F499" t="s">
        <v>13807</v>
      </c>
      <c r="G499">
        <v>1</v>
      </c>
      <c r="H499" t="s">
        <v>8278</v>
      </c>
      <c r="I499">
        <v>1</v>
      </c>
      <c r="J499" t="s">
        <v>13801</v>
      </c>
      <c r="K499" t="s">
        <v>13808</v>
      </c>
      <c r="L499">
        <v>270107</v>
      </c>
      <c r="M499" t="s">
        <v>13588</v>
      </c>
      <c r="N499">
        <v>270107006</v>
      </c>
      <c r="O499" t="s">
        <v>13613</v>
      </c>
      <c r="P499">
        <v>0</v>
      </c>
      <c r="Q499">
        <v>37391.691012142881</v>
      </c>
      <c r="R499">
        <v>0</v>
      </c>
    </row>
    <row r="500" spans="1:18" x14ac:dyDescent="0.25">
      <c r="A500">
        <v>6</v>
      </c>
      <c r="B500">
        <v>6103</v>
      </c>
      <c r="C500" t="s">
        <v>1781</v>
      </c>
      <c r="D500" t="s">
        <v>1298</v>
      </c>
      <c r="E500">
        <v>4</v>
      </c>
      <c r="F500" t="s">
        <v>13810</v>
      </c>
      <c r="G500">
        <v>1</v>
      </c>
      <c r="H500" t="s">
        <v>8278</v>
      </c>
      <c r="I500">
        <v>1</v>
      </c>
      <c r="J500" t="s">
        <v>13801</v>
      </c>
      <c r="K500" t="s">
        <v>13811</v>
      </c>
      <c r="L500">
        <v>270107</v>
      </c>
      <c r="M500" t="s">
        <v>13588</v>
      </c>
      <c r="N500">
        <v>270107006</v>
      </c>
      <c r="O500" t="s">
        <v>13613</v>
      </c>
      <c r="P500">
        <v>0</v>
      </c>
      <c r="Q500">
        <v>37391.691012142881</v>
      </c>
      <c r="R500">
        <v>0</v>
      </c>
    </row>
    <row r="501" spans="1:18" x14ac:dyDescent="0.25">
      <c r="A501">
        <v>6</v>
      </c>
      <c r="B501">
        <v>6103</v>
      </c>
      <c r="C501" t="s">
        <v>1781</v>
      </c>
      <c r="D501" t="s">
        <v>1298</v>
      </c>
      <c r="E501">
        <v>7</v>
      </c>
      <c r="F501" t="s">
        <v>13813</v>
      </c>
      <c r="G501">
        <v>2</v>
      </c>
      <c r="H501" t="s">
        <v>13771</v>
      </c>
      <c r="I501">
        <v>3</v>
      </c>
      <c r="J501" t="s">
        <v>13814</v>
      </c>
      <c r="K501" t="s">
        <v>13771</v>
      </c>
      <c r="L501">
        <v>270107</v>
      </c>
      <c r="M501" t="s">
        <v>13588</v>
      </c>
      <c r="N501">
        <v>270107005</v>
      </c>
      <c r="O501" t="s">
        <v>13608</v>
      </c>
      <c r="P501">
        <v>0</v>
      </c>
      <c r="Q501">
        <v>6361.6704686251578</v>
      </c>
      <c r="R501">
        <v>0</v>
      </c>
    </row>
    <row r="502" spans="1:18" x14ac:dyDescent="0.25">
      <c r="A502">
        <v>6</v>
      </c>
      <c r="B502">
        <v>6103</v>
      </c>
      <c r="C502" t="s">
        <v>1781</v>
      </c>
      <c r="D502" t="s">
        <v>1298</v>
      </c>
      <c r="E502">
        <v>7</v>
      </c>
      <c r="F502" t="s">
        <v>13813</v>
      </c>
      <c r="G502">
        <v>3</v>
      </c>
      <c r="H502" t="s">
        <v>13770</v>
      </c>
      <c r="I502">
        <v>3</v>
      </c>
      <c r="J502" t="s">
        <v>13814</v>
      </c>
      <c r="K502" t="s">
        <v>13815</v>
      </c>
      <c r="L502">
        <v>270107</v>
      </c>
      <c r="M502" t="s">
        <v>13588</v>
      </c>
      <c r="N502">
        <v>270107005</v>
      </c>
      <c r="O502" t="s">
        <v>13608</v>
      </c>
      <c r="P502">
        <v>0</v>
      </c>
      <c r="Q502">
        <v>31030.020543517716</v>
      </c>
      <c r="R502">
        <v>0</v>
      </c>
    </row>
    <row r="503" spans="1:18" x14ac:dyDescent="0.25">
      <c r="A503">
        <v>6</v>
      </c>
      <c r="B503">
        <v>6104</v>
      </c>
      <c r="C503" t="s">
        <v>1781</v>
      </c>
      <c r="D503" t="s">
        <v>1301</v>
      </c>
      <c r="E503">
        <v>1</v>
      </c>
      <c r="F503" t="s">
        <v>13800</v>
      </c>
      <c r="G503">
        <v>1</v>
      </c>
      <c r="H503" t="s">
        <v>8278</v>
      </c>
      <c r="I503">
        <v>1</v>
      </c>
      <c r="J503" t="s">
        <v>13801</v>
      </c>
      <c r="K503" t="s">
        <v>13802</v>
      </c>
      <c r="L503">
        <v>270107</v>
      </c>
      <c r="M503" t="s">
        <v>13588</v>
      </c>
      <c r="N503">
        <v>270107006</v>
      </c>
      <c r="O503" t="s">
        <v>13613</v>
      </c>
      <c r="P503">
        <v>0</v>
      </c>
      <c r="Q503">
        <v>13774.996780429334</v>
      </c>
      <c r="R503">
        <v>0</v>
      </c>
    </row>
    <row r="504" spans="1:18" x14ac:dyDescent="0.25">
      <c r="A504">
        <v>6</v>
      </c>
      <c r="B504">
        <v>6104</v>
      </c>
      <c r="C504" t="s">
        <v>1781</v>
      </c>
      <c r="D504" t="s">
        <v>1301</v>
      </c>
      <c r="E504">
        <v>2</v>
      </c>
      <c r="F504" t="s">
        <v>13804</v>
      </c>
      <c r="G504">
        <v>3</v>
      </c>
      <c r="H504" t="s">
        <v>13770</v>
      </c>
      <c r="I504">
        <v>1</v>
      </c>
      <c r="J504" t="s">
        <v>13801</v>
      </c>
      <c r="K504" t="s">
        <v>13805</v>
      </c>
      <c r="L504">
        <v>270107</v>
      </c>
      <c r="M504" t="s">
        <v>13588</v>
      </c>
      <c r="N504">
        <v>270107006</v>
      </c>
      <c r="O504" t="s">
        <v>13613</v>
      </c>
      <c r="P504">
        <v>0</v>
      </c>
      <c r="Q504">
        <v>13774.996780429334</v>
      </c>
      <c r="R504">
        <v>0</v>
      </c>
    </row>
    <row r="505" spans="1:18" x14ac:dyDescent="0.25">
      <c r="A505">
        <v>6</v>
      </c>
      <c r="B505">
        <v>6104</v>
      </c>
      <c r="C505" t="s">
        <v>1781</v>
      </c>
      <c r="D505" t="s">
        <v>1301</v>
      </c>
      <c r="E505">
        <v>3</v>
      </c>
      <c r="F505" t="s">
        <v>13807</v>
      </c>
      <c r="G505">
        <v>1</v>
      </c>
      <c r="H505" t="s">
        <v>8278</v>
      </c>
      <c r="I505">
        <v>1</v>
      </c>
      <c r="J505" t="s">
        <v>13801</v>
      </c>
      <c r="K505" t="s">
        <v>13808</v>
      </c>
      <c r="L505">
        <v>270107</v>
      </c>
      <c r="M505" t="s">
        <v>13588</v>
      </c>
      <c r="N505">
        <v>270107006</v>
      </c>
      <c r="O505" t="s">
        <v>13613</v>
      </c>
      <c r="P505">
        <v>0</v>
      </c>
      <c r="Q505">
        <v>13774.996780429334</v>
      </c>
      <c r="R505">
        <v>0</v>
      </c>
    </row>
    <row r="506" spans="1:18" x14ac:dyDescent="0.25">
      <c r="A506">
        <v>6</v>
      </c>
      <c r="B506">
        <v>6104</v>
      </c>
      <c r="C506" t="s">
        <v>1781</v>
      </c>
      <c r="D506" t="s">
        <v>1301</v>
      </c>
      <c r="E506">
        <v>4</v>
      </c>
      <c r="F506" t="s">
        <v>13810</v>
      </c>
      <c r="G506">
        <v>1</v>
      </c>
      <c r="H506" t="s">
        <v>8278</v>
      </c>
      <c r="I506">
        <v>1</v>
      </c>
      <c r="J506" t="s">
        <v>13801</v>
      </c>
      <c r="K506" t="s">
        <v>13811</v>
      </c>
      <c r="L506">
        <v>270107</v>
      </c>
      <c r="M506" t="s">
        <v>13588</v>
      </c>
      <c r="N506">
        <v>270107006</v>
      </c>
      <c r="O506" t="s">
        <v>13613</v>
      </c>
      <c r="P506">
        <v>0</v>
      </c>
      <c r="Q506">
        <v>13774.996780429334</v>
      </c>
      <c r="R506">
        <v>0</v>
      </c>
    </row>
    <row r="507" spans="1:18" x14ac:dyDescent="0.25">
      <c r="A507">
        <v>6</v>
      </c>
      <c r="B507">
        <v>6104</v>
      </c>
      <c r="C507" t="s">
        <v>1781</v>
      </c>
      <c r="D507" t="s">
        <v>1301</v>
      </c>
      <c r="E507">
        <v>7</v>
      </c>
      <c r="F507" t="s">
        <v>13813</v>
      </c>
      <c r="G507">
        <v>2</v>
      </c>
      <c r="H507" t="s">
        <v>13771</v>
      </c>
      <c r="I507">
        <v>3</v>
      </c>
      <c r="J507" t="s">
        <v>13814</v>
      </c>
      <c r="K507" t="s">
        <v>13771</v>
      </c>
      <c r="L507">
        <v>270107</v>
      </c>
      <c r="M507" t="s">
        <v>13588</v>
      </c>
      <c r="N507">
        <v>270107005</v>
      </c>
      <c r="O507" t="s">
        <v>13608</v>
      </c>
      <c r="P507">
        <v>0</v>
      </c>
      <c r="Q507">
        <v>5623.6558987585768</v>
      </c>
      <c r="R507">
        <v>0</v>
      </c>
    </row>
    <row r="508" spans="1:18" x14ac:dyDescent="0.25">
      <c r="A508">
        <v>6</v>
      </c>
      <c r="B508">
        <v>6104</v>
      </c>
      <c r="C508" t="s">
        <v>1781</v>
      </c>
      <c r="D508" t="s">
        <v>1301</v>
      </c>
      <c r="E508">
        <v>7</v>
      </c>
      <c r="F508" t="s">
        <v>13813</v>
      </c>
      <c r="G508">
        <v>3</v>
      </c>
      <c r="H508" t="s">
        <v>13770</v>
      </c>
      <c r="I508">
        <v>3</v>
      </c>
      <c r="J508" t="s">
        <v>13814</v>
      </c>
      <c r="K508" t="s">
        <v>13815</v>
      </c>
      <c r="L508">
        <v>270107</v>
      </c>
      <c r="M508" t="s">
        <v>13588</v>
      </c>
      <c r="N508">
        <v>270107005</v>
      </c>
      <c r="O508" t="s">
        <v>13608</v>
      </c>
      <c r="P508">
        <v>0</v>
      </c>
      <c r="Q508">
        <v>8151.3408816707615</v>
      </c>
      <c r="R508">
        <v>0</v>
      </c>
    </row>
    <row r="509" spans="1:18" x14ac:dyDescent="0.25">
      <c r="A509">
        <v>6</v>
      </c>
      <c r="B509">
        <v>6105</v>
      </c>
      <c r="C509" t="s">
        <v>1781</v>
      </c>
      <c r="D509" t="s">
        <v>1304</v>
      </c>
      <c r="E509">
        <v>1</v>
      </c>
      <c r="F509" t="s">
        <v>13800</v>
      </c>
      <c r="G509">
        <v>1</v>
      </c>
      <c r="H509" t="s">
        <v>8278</v>
      </c>
      <c r="I509">
        <v>1</v>
      </c>
      <c r="J509" t="s">
        <v>13801</v>
      </c>
      <c r="K509" t="s">
        <v>13802</v>
      </c>
      <c r="L509">
        <v>270107</v>
      </c>
      <c r="M509" t="s">
        <v>13588</v>
      </c>
      <c r="N509">
        <v>270107006</v>
      </c>
      <c r="O509" t="s">
        <v>13613</v>
      </c>
      <c r="P509">
        <v>0</v>
      </c>
      <c r="Q509">
        <v>18664.40590800811</v>
      </c>
      <c r="R509">
        <v>0</v>
      </c>
    </row>
    <row r="510" spans="1:18" x14ac:dyDescent="0.25">
      <c r="A510">
        <v>6</v>
      </c>
      <c r="B510">
        <v>6105</v>
      </c>
      <c r="C510" t="s">
        <v>1781</v>
      </c>
      <c r="D510" t="s">
        <v>1304</v>
      </c>
      <c r="E510">
        <v>2</v>
      </c>
      <c r="F510" t="s">
        <v>13804</v>
      </c>
      <c r="G510">
        <v>3</v>
      </c>
      <c r="H510" t="s">
        <v>13770</v>
      </c>
      <c r="I510">
        <v>1</v>
      </c>
      <c r="J510" t="s">
        <v>13801</v>
      </c>
      <c r="K510" t="s">
        <v>13805</v>
      </c>
      <c r="L510">
        <v>270107</v>
      </c>
      <c r="M510" t="s">
        <v>13588</v>
      </c>
      <c r="N510">
        <v>270107006</v>
      </c>
      <c r="O510" t="s">
        <v>13613</v>
      </c>
      <c r="P510">
        <v>0</v>
      </c>
      <c r="Q510">
        <v>18664.40590800811</v>
      </c>
      <c r="R510">
        <v>0</v>
      </c>
    </row>
    <row r="511" spans="1:18" x14ac:dyDescent="0.25">
      <c r="A511">
        <v>6</v>
      </c>
      <c r="B511">
        <v>6105</v>
      </c>
      <c r="C511" t="s">
        <v>1781</v>
      </c>
      <c r="D511" t="s">
        <v>1304</v>
      </c>
      <c r="E511">
        <v>3</v>
      </c>
      <c r="F511" t="s">
        <v>13807</v>
      </c>
      <c r="G511">
        <v>1</v>
      </c>
      <c r="H511" t="s">
        <v>8278</v>
      </c>
      <c r="I511">
        <v>1</v>
      </c>
      <c r="J511" t="s">
        <v>13801</v>
      </c>
      <c r="K511" t="s">
        <v>13808</v>
      </c>
      <c r="L511">
        <v>270107</v>
      </c>
      <c r="M511" t="s">
        <v>13588</v>
      </c>
      <c r="N511">
        <v>270107006</v>
      </c>
      <c r="O511" t="s">
        <v>13613</v>
      </c>
      <c r="P511">
        <v>0</v>
      </c>
      <c r="Q511">
        <v>18664.40590800811</v>
      </c>
      <c r="R511">
        <v>0</v>
      </c>
    </row>
    <row r="512" spans="1:18" x14ac:dyDescent="0.25">
      <c r="A512">
        <v>6</v>
      </c>
      <c r="B512">
        <v>6105</v>
      </c>
      <c r="C512" t="s">
        <v>1781</v>
      </c>
      <c r="D512" t="s">
        <v>1304</v>
      </c>
      <c r="E512">
        <v>4</v>
      </c>
      <c r="F512" t="s">
        <v>13810</v>
      </c>
      <c r="G512">
        <v>1</v>
      </c>
      <c r="H512" t="s">
        <v>8278</v>
      </c>
      <c r="I512">
        <v>1</v>
      </c>
      <c r="J512" t="s">
        <v>13801</v>
      </c>
      <c r="K512" t="s">
        <v>13811</v>
      </c>
      <c r="L512">
        <v>270107</v>
      </c>
      <c r="M512" t="s">
        <v>13588</v>
      </c>
      <c r="N512">
        <v>270107006</v>
      </c>
      <c r="O512" t="s">
        <v>13613</v>
      </c>
      <c r="P512">
        <v>0</v>
      </c>
      <c r="Q512">
        <v>18664.40590800811</v>
      </c>
      <c r="R512">
        <v>0</v>
      </c>
    </row>
    <row r="513" spans="1:18" x14ac:dyDescent="0.25">
      <c r="A513">
        <v>6</v>
      </c>
      <c r="B513">
        <v>6105</v>
      </c>
      <c r="C513" t="s">
        <v>1781</v>
      </c>
      <c r="D513" t="s">
        <v>1304</v>
      </c>
      <c r="E513">
        <v>7</v>
      </c>
      <c r="F513" t="s">
        <v>13813</v>
      </c>
      <c r="G513">
        <v>2</v>
      </c>
      <c r="H513" t="s">
        <v>13771</v>
      </c>
      <c r="I513">
        <v>3</v>
      </c>
      <c r="J513" t="s">
        <v>13814</v>
      </c>
      <c r="K513" t="s">
        <v>13771</v>
      </c>
      <c r="L513">
        <v>270107</v>
      </c>
      <c r="M513" t="s">
        <v>13588</v>
      </c>
      <c r="N513">
        <v>270107005</v>
      </c>
      <c r="O513" t="s">
        <v>13608</v>
      </c>
      <c r="P513">
        <v>0</v>
      </c>
      <c r="Q513">
        <v>5997.7819165262508</v>
      </c>
      <c r="R513">
        <v>0</v>
      </c>
    </row>
    <row r="514" spans="1:18" x14ac:dyDescent="0.25">
      <c r="A514">
        <v>6</v>
      </c>
      <c r="B514">
        <v>6105</v>
      </c>
      <c r="C514" t="s">
        <v>1781</v>
      </c>
      <c r="D514" t="s">
        <v>1304</v>
      </c>
      <c r="E514">
        <v>7</v>
      </c>
      <c r="F514" t="s">
        <v>13813</v>
      </c>
      <c r="G514">
        <v>3</v>
      </c>
      <c r="H514" t="s">
        <v>13770</v>
      </c>
      <c r="I514">
        <v>3</v>
      </c>
      <c r="J514" t="s">
        <v>13814</v>
      </c>
      <c r="K514" t="s">
        <v>13815</v>
      </c>
      <c r="L514">
        <v>270107</v>
      </c>
      <c r="M514" t="s">
        <v>13588</v>
      </c>
      <c r="N514">
        <v>270107005</v>
      </c>
      <c r="O514" t="s">
        <v>13608</v>
      </c>
      <c r="P514">
        <v>0</v>
      </c>
      <c r="Q514">
        <v>12666.623991481862</v>
      </c>
      <c r="R514">
        <v>0</v>
      </c>
    </row>
    <row r="515" spans="1:18" x14ac:dyDescent="0.25">
      <c r="A515">
        <v>6</v>
      </c>
      <c r="B515">
        <v>6106</v>
      </c>
      <c r="C515" t="s">
        <v>1781</v>
      </c>
      <c r="D515" t="s">
        <v>1307</v>
      </c>
      <c r="E515">
        <v>1</v>
      </c>
      <c r="F515" t="s">
        <v>13800</v>
      </c>
      <c r="G515">
        <v>1</v>
      </c>
      <c r="H515" t="s">
        <v>8278</v>
      </c>
      <c r="I515">
        <v>1</v>
      </c>
      <c r="J515" t="s">
        <v>13801</v>
      </c>
      <c r="K515" t="s">
        <v>13802</v>
      </c>
      <c r="L515">
        <v>270107</v>
      </c>
      <c r="M515" t="s">
        <v>13588</v>
      </c>
      <c r="N515">
        <v>270107006</v>
      </c>
      <c r="O515" t="s">
        <v>13613</v>
      </c>
      <c r="P515">
        <v>0</v>
      </c>
      <c r="Q515">
        <v>21987.804392128532</v>
      </c>
      <c r="R515">
        <v>35276.926047100183</v>
      </c>
    </row>
    <row r="516" spans="1:18" x14ac:dyDescent="0.25">
      <c r="A516">
        <v>6</v>
      </c>
      <c r="B516">
        <v>6106</v>
      </c>
      <c r="C516" t="s">
        <v>1781</v>
      </c>
      <c r="D516" t="s">
        <v>1307</v>
      </c>
      <c r="E516">
        <v>1</v>
      </c>
      <c r="F516" t="s">
        <v>13800</v>
      </c>
      <c r="G516">
        <v>1</v>
      </c>
      <c r="H516" t="s">
        <v>8278</v>
      </c>
      <c r="I516">
        <v>1</v>
      </c>
      <c r="J516" t="s">
        <v>13801</v>
      </c>
      <c r="K516" t="s">
        <v>13803</v>
      </c>
      <c r="L516">
        <v>270107</v>
      </c>
      <c r="M516" t="s">
        <v>13588</v>
      </c>
      <c r="N516">
        <v>270107006</v>
      </c>
      <c r="O516" t="s">
        <v>13613</v>
      </c>
      <c r="P516">
        <v>0</v>
      </c>
      <c r="Q516">
        <v>0</v>
      </c>
      <c r="R516">
        <v>1983.7801087801088</v>
      </c>
    </row>
    <row r="517" spans="1:18" x14ac:dyDescent="0.25">
      <c r="A517">
        <v>6</v>
      </c>
      <c r="B517">
        <v>6106</v>
      </c>
      <c r="C517" t="s">
        <v>1781</v>
      </c>
      <c r="D517" t="s">
        <v>1307</v>
      </c>
      <c r="E517">
        <v>2</v>
      </c>
      <c r="F517" t="s">
        <v>13804</v>
      </c>
      <c r="G517">
        <v>3</v>
      </c>
      <c r="H517" t="s">
        <v>13770</v>
      </c>
      <c r="I517">
        <v>1</v>
      </c>
      <c r="J517" t="s">
        <v>13801</v>
      </c>
      <c r="K517" t="s">
        <v>13805</v>
      </c>
      <c r="L517">
        <v>270107</v>
      </c>
      <c r="M517" t="s">
        <v>13588</v>
      </c>
      <c r="N517">
        <v>270107006</v>
      </c>
      <c r="O517" t="s">
        <v>13613</v>
      </c>
      <c r="P517">
        <v>0</v>
      </c>
      <c r="Q517">
        <v>15043.290883356383</v>
      </c>
      <c r="R517">
        <v>29580.346183402227</v>
      </c>
    </row>
    <row r="518" spans="1:18" x14ac:dyDescent="0.25">
      <c r="A518">
        <v>6</v>
      </c>
      <c r="B518">
        <v>6106</v>
      </c>
      <c r="C518" t="s">
        <v>1781</v>
      </c>
      <c r="D518" t="s">
        <v>1307</v>
      </c>
      <c r="E518">
        <v>2</v>
      </c>
      <c r="F518" t="s">
        <v>13804</v>
      </c>
      <c r="G518">
        <v>3</v>
      </c>
      <c r="H518" t="s">
        <v>13770</v>
      </c>
      <c r="I518">
        <v>1</v>
      </c>
      <c r="J518" t="s">
        <v>13801</v>
      </c>
      <c r="K518" t="s">
        <v>13806</v>
      </c>
      <c r="L518">
        <v>270107</v>
      </c>
      <c r="M518" t="s">
        <v>13588</v>
      </c>
      <c r="N518">
        <v>270107006</v>
      </c>
      <c r="O518" t="s">
        <v>13613</v>
      </c>
      <c r="P518">
        <v>0</v>
      </c>
      <c r="Q518">
        <v>6944.5135087721483</v>
      </c>
      <c r="R518">
        <v>7680.3599724780661</v>
      </c>
    </row>
    <row r="519" spans="1:18" x14ac:dyDescent="0.25">
      <c r="A519">
        <v>6</v>
      </c>
      <c r="B519">
        <v>6106</v>
      </c>
      <c r="C519" t="s">
        <v>1781</v>
      </c>
      <c r="D519" t="s">
        <v>1307</v>
      </c>
      <c r="E519">
        <v>3</v>
      </c>
      <c r="F519" t="s">
        <v>13807</v>
      </c>
      <c r="G519">
        <v>1</v>
      </c>
      <c r="H519" t="s">
        <v>8278</v>
      </c>
      <c r="I519">
        <v>1</v>
      </c>
      <c r="J519" t="s">
        <v>13801</v>
      </c>
      <c r="K519" t="s">
        <v>13808</v>
      </c>
      <c r="L519">
        <v>270107</v>
      </c>
      <c r="M519" t="s">
        <v>13588</v>
      </c>
      <c r="N519">
        <v>270107006</v>
      </c>
      <c r="O519" t="s">
        <v>13613</v>
      </c>
      <c r="P519">
        <v>0</v>
      </c>
      <c r="Q519">
        <v>21987.804392128532</v>
      </c>
      <c r="R519">
        <v>35276.926047100183</v>
      </c>
    </row>
    <row r="520" spans="1:18" x14ac:dyDescent="0.25">
      <c r="A520">
        <v>6</v>
      </c>
      <c r="B520">
        <v>6106</v>
      </c>
      <c r="C520" t="s">
        <v>1781</v>
      </c>
      <c r="D520" t="s">
        <v>1307</v>
      </c>
      <c r="E520">
        <v>3</v>
      </c>
      <c r="F520" t="s">
        <v>13807</v>
      </c>
      <c r="G520">
        <v>1</v>
      </c>
      <c r="H520" t="s">
        <v>8278</v>
      </c>
      <c r="I520">
        <v>1</v>
      </c>
      <c r="J520" t="s">
        <v>13801</v>
      </c>
      <c r="K520" t="s">
        <v>13809</v>
      </c>
      <c r="L520">
        <v>270107</v>
      </c>
      <c r="M520" t="s">
        <v>13588</v>
      </c>
      <c r="N520">
        <v>270107006</v>
      </c>
      <c r="O520" t="s">
        <v>13613</v>
      </c>
      <c r="P520">
        <v>0</v>
      </c>
      <c r="Q520">
        <v>0</v>
      </c>
      <c r="R520">
        <v>1983.7801087801088</v>
      </c>
    </row>
    <row r="521" spans="1:18" x14ac:dyDescent="0.25">
      <c r="A521">
        <v>6</v>
      </c>
      <c r="B521">
        <v>6106</v>
      </c>
      <c r="C521" t="s">
        <v>1781</v>
      </c>
      <c r="D521" t="s">
        <v>1307</v>
      </c>
      <c r="E521">
        <v>4</v>
      </c>
      <c r="F521" t="s">
        <v>13810</v>
      </c>
      <c r="G521">
        <v>1</v>
      </c>
      <c r="H521" t="s">
        <v>8278</v>
      </c>
      <c r="I521">
        <v>1</v>
      </c>
      <c r="J521" t="s">
        <v>13801</v>
      </c>
      <c r="K521" t="s">
        <v>13811</v>
      </c>
      <c r="L521">
        <v>270107</v>
      </c>
      <c r="M521" t="s">
        <v>13588</v>
      </c>
      <c r="N521">
        <v>270107006</v>
      </c>
      <c r="O521" t="s">
        <v>13613</v>
      </c>
      <c r="P521">
        <v>0</v>
      </c>
      <c r="Q521">
        <v>21987.804392128532</v>
      </c>
      <c r="R521">
        <v>37260.706155880282</v>
      </c>
    </row>
    <row r="522" spans="1:18" x14ac:dyDescent="0.25">
      <c r="A522">
        <v>6</v>
      </c>
      <c r="B522">
        <v>6106</v>
      </c>
      <c r="C522" t="s">
        <v>1781</v>
      </c>
      <c r="D522" t="s">
        <v>1307</v>
      </c>
      <c r="E522">
        <v>7</v>
      </c>
      <c r="F522" t="s">
        <v>13813</v>
      </c>
      <c r="G522">
        <v>2</v>
      </c>
      <c r="H522" t="s">
        <v>13771</v>
      </c>
      <c r="I522">
        <v>3</v>
      </c>
      <c r="J522" t="s">
        <v>13814</v>
      </c>
      <c r="K522" t="s">
        <v>13771</v>
      </c>
      <c r="L522">
        <v>270107</v>
      </c>
      <c r="M522" t="s">
        <v>13588</v>
      </c>
      <c r="N522">
        <v>270107005</v>
      </c>
      <c r="O522" t="s">
        <v>13608</v>
      </c>
      <c r="P522">
        <v>0</v>
      </c>
      <c r="Q522">
        <v>6939.137008621331</v>
      </c>
      <c r="R522">
        <v>0</v>
      </c>
    </row>
    <row r="523" spans="1:18" x14ac:dyDescent="0.25">
      <c r="A523">
        <v>6</v>
      </c>
      <c r="B523">
        <v>6106</v>
      </c>
      <c r="C523" t="s">
        <v>1781</v>
      </c>
      <c r="D523" t="s">
        <v>1307</v>
      </c>
      <c r="E523">
        <v>7</v>
      </c>
      <c r="F523" t="s">
        <v>13813</v>
      </c>
      <c r="G523">
        <v>3</v>
      </c>
      <c r="H523" t="s">
        <v>13770</v>
      </c>
      <c r="I523">
        <v>3</v>
      </c>
      <c r="J523" t="s">
        <v>13814</v>
      </c>
      <c r="K523" t="s">
        <v>13815</v>
      </c>
      <c r="L523">
        <v>270107</v>
      </c>
      <c r="M523" t="s">
        <v>13588</v>
      </c>
      <c r="N523">
        <v>270107005</v>
      </c>
      <c r="O523" t="s">
        <v>13608</v>
      </c>
      <c r="P523">
        <v>0</v>
      </c>
      <c r="Q523">
        <v>15048.667383507203</v>
      </c>
      <c r="R523">
        <v>35276.926047100183</v>
      </c>
    </row>
    <row r="524" spans="1:18" x14ac:dyDescent="0.25">
      <c r="A524">
        <v>6</v>
      </c>
      <c r="B524">
        <v>6106</v>
      </c>
      <c r="C524" t="s">
        <v>1781</v>
      </c>
      <c r="D524" t="s">
        <v>1307</v>
      </c>
      <c r="E524">
        <v>7</v>
      </c>
      <c r="F524" t="s">
        <v>13813</v>
      </c>
      <c r="G524">
        <v>3</v>
      </c>
      <c r="H524" t="s">
        <v>13770</v>
      </c>
      <c r="I524">
        <v>3</v>
      </c>
      <c r="J524" t="s">
        <v>13814</v>
      </c>
      <c r="K524" t="s">
        <v>13816</v>
      </c>
      <c r="L524">
        <v>270107</v>
      </c>
      <c r="M524" t="s">
        <v>13588</v>
      </c>
      <c r="N524">
        <v>270107005</v>
      </c>
      <c r="O524" t="s">
        <v>13608</v>
      </c>
      <c r="P524">
        <v>0</v>
      </c>
      <c r="Q524">
        <v>0</v>
      </c>
      <c r="R524">
        <v>1983.7801087801088</v>
      </c>
    </row>
    <row r="525" spans="1:18" x14ac:dyDescent="0.25">
      <c r="A525">
        <v>6</v>
      </c>
      <c r="B525">
        <v>6107</v>
      </c>
      <c r="C525" t="s">
        <v>1781</v>
      </c>
      <c r="D525" t="s">
        <v>1310</v>
      </c>
      <c r="E525">
        <v>1</v>
      </c>
      <c r="F525" t="s">
        <v>13800</v>
      </c>
      <c r="G525">
        <v>1</v>
      </c>
      <c r="H525" t="s">
        <v>8278</v>
      </c>
      <c r="I525">
        <v>1</v>
      </c>
      <c r="J525" t="s">
        <v>13801</v>
      </c>
      <c r="K525" t="s">
        <v>13802</v>
      </c>
      <c r="L525">
        <v>270107</v>
      </c>
      <c r="M525" t="s">
        <v>13588</v>
      </c>
      <c r="N525">
        <v>270107006</v>
      </c>
      <c r="O525" t="s">
        <v>13613</v>
      </c>
      <c r="P525">
        <v>0</v>
      </c>
      <c r="Q525">
        <v>5400.1357425302494</v>
      </c>
      <c r="R525">
        <v>0</v>
      </c>
    </row>
    <row r="526" spans="1:18" x14ac:dyDescent="0.25">
      <c r="A526">
        <v>6</v>
      </c>
      <c r="B526">
        <v>6107</v>
      </c>
      <c r="C526" t="s">
        <v>1781</v>
      </c>
      <c r="D526" t="s">
        <v>1310</v>
      </c>
      <c r="E526">
        <v>1</v>
      </c>
      <c r="F526" t="s">
        <v>13800</v>
      </c>
      <c r="G526">
        <v>1</v>
      </c>
      <c r="H526" t="s">
        <v>8278</v>
      </c>
      <c r="I526">
        <v>1</v>
      </c>
      <c r="J526" t="s">
        <v>13801</v>
      </c>
      <c r="K526" t="s">
        <v>13803</v>
      </c>
      <c r="L526">
        <v>270107</v>
      </c>
      <c r="M526" t="s">
        <v>13588</v>
      </c>
      <c r="N526">
        <v>270107006</v>
      </c>
      <c r="O526" t="s">
        <v>13613</v>
      </c>
      <c r="P526">
        <v>0</v>
      </c>
      <c r="Q526">
        <v>1879.0725673190757</v>
      </c>
      <c r="R526">
        <v>0</v>
      </c>
    </row>
    <row r="527" spans="1:18" x14ac:dyDescent="0.25">
      <c r="A527">
        <v>6</v>
      </c>
      <c r="B527">
        <v>6107</v>
      </c>
      <c r="C527" t="s">
        <v>1781</v>
      </c>
      <c r="D527" t="s">
        <v>1310</v>
      </c>
      <c r="E527">
        <v>2</v>
      </c>
      <c r="F527" t="s">
        <v>13804</v>
      </c>
      <c r="G527">
        <v>3</v>
      </c>
      <c r="H527" t="s">
        <v>13770</v>
      </c>
      <c r="I527">
        <v>1</v>
      </c>
      <c r="J527" t="s">
        <v>13801</v>
      </c>
      <c r="K527" t="s">
        <v>13805</v>
      </c>
      <c r="L527">
        <v>270107</v>
      </c>
      <c r="M527" t="s">
        <v>13588</v>
      </c>
      <c r="N527">
        <v>270107006</v>
      </c>
      <c r="O527" t="s">
        <v>13613</v>
      </c>
      <c r="P527">
        <v>0</v>
      </c>
      <c r="Q527">
        <v>5400.1357425302494</v>
      </c>
      <c r="R527">
        <v>0</v>
      </c>
    </row>
    <row r="528" spans="1:18" x14ac:dyDescent="0.25">
      <c r="A528">
        <v>6</v>
      </c>
      <c r="B528">
        <v>6107</v>
      </c>
      <c r="C528" t="s">
        <v>1781</v>
      </c>
      <c r="D528" t="s">
        <v>1310</v>
      </c>
      <c r="E528">
        <v>2</v>
      </c>
      <c r="F528" t="s">
        <v>13804</v>
      </c>
      <c r="G528">
        <v>3</v>
      </c>
      <c r="H528" t="s">
        <v>13770</v>
      </c>
      <c r="I528">
        <v>1</v>
      </c>
      <c r="J528" t="s">
        <v>13801</v>
      </c>
      <c r="K528" t="s">
        <v>13806</v>
      </c>
      <c r="L528">
        <v>270107</v>
      </c>
      <c r="M528" t="s">
        <v>13588</v>
      </c>
      <c r="N528">
        <v>270107006</v>
      </c>
      <c r="O528" t="s">
        <v>13613</v>
      </c>
      <c r="P528">
        <v>0</v>
      </c>
      <c r="Q528">
        <v>1879.0725673190757</v>
      </c>
      <c r="R528">
        <v>0</v>
      </c>
    </row>
    <row r="529" spans="1:18" x14ac:dyDescent="0.25">
      <c r="A529">
        <v>6</v>
      </c>
      <c r="B529">
        <v>6107</v>
      </c>
      <c r="C529" t="s">
        <v>1781</v>
      </c>
      <c r="D529" t="s">
        <v>1310</v>
      </c>
      <c r="E529">
        <v>3</v>
      </c>
      <c r="F529" t="s">
        <v>13807</v>
      </c>
      <c r="G529">
        <v>1</v>
      </c>
      <c r="H529" t="s">
        <v>8278</v>
      </c>
      <c r="I529">
        <v>1</v>
      </c>
      <c r="J529" t="s">
        <v>13801</v>
      </c>
      <c r="K529" t="s">
        <v>13808</v>
      </c>
      <c r="L529">
        <v>270107</v>
      </c>
      <c r="M529" t="s">
        <v>13588</v>
      </c>
      <c r="N529">
        <v>270107006</v>
      </c>
      <c r="O529" t="s">
        <v>13613</v>
      </c>
      <c r="P529">
        <v>0</v>
      </c>
      <c r="Q529">
        <v>7279.2083098493258</v>
      </c>
      <c r="R529">
        <v>0</v>
      </c>
    </row>
    <row r="530" spans="1:18" x14ac:dyDescent="0.25">
      <c r="A530">
        <v>6</v>
      </c>
      <c r="B530">
        <v>6107</v>
      </c>
      <c r="C530" t="s">
        <v>1781</v>
      </c>
      <c r="D530" t="s">
        <v>1310</v>
      </c>
      <c r="E530">
        <v>4</v>
      </c>
      <c r="F530" t="s">
        <v>13810</v>
      </c>
      <c r="G530">
        <v>1</v>
      </c>
      <c r="H530" t="s">
        <v>8278</v>
      </c>
      <c r="I530">
        <v>1</v>
      </c>
      <c r="J530" t="s">
        <v>13801</v>
      </c>
      <c r="K530" t="s">
        <v>13811</v>
      </c>
      <c r="L530">
        <v>270107</v>
      </c>
      <c r="M530" t="s">
        <v>13588</v>
      </c>
      <c r="N530">
        <v>270107006</v>
      </c>
      <c r="O530" t="s">
        <v>13613</v>
      </c>
      <c r="P530">
        <v>0</v>
      </c>
      <c r="Q530">
        <v>5400.1357425302494</v>
      </c>
      <c r="R530">
        <v>0</v>
      </c>
    </row>
    <row r="531" spans="1:18" x14ac:dyDescent="0.25">
      <c r="A531">
        <v>6</v>
      </c>
      <c r="B531">
        <v>6107</v>
      </c>
      <c r="C531" t="s">
        <v>1781</v>
      </c>
      <c r="D531" t="s">
        <v>1310</v>
      </c>
      <c r="E531">
        <v>4</v>
      </c>
      <c r="F531" t="s">
        <v>13810</v>
      </c>
      <c r="G531">
        <v>1</v>
      </c>
      <c r="H531" t="s">
        <v>8278</v>
      </c>
      <c r="I531">
        <v>1</v>
      </c>
      <c r="J531" t="s">
        <v>13801</v>
      </c>
      <c r="K531" t="s">
        <v>13812</v>
      </c>
      <c r="L531">
        <v>270107</v>
      </c>
      <c r="M531" t="s">
        <v>13588</v>
      </c>
      <c r="N531">
        <v>270107006</v>
      </c>
      <c r="O531" t="s">
        <v>13613</v>
      </c>
      <c r="P531">
        <v>0</v>
      </c>
      <c r="Q531">
        <v>1879.0725673190757</v>
      </c>
      <c r="R531">
        <v>0</v>
      </c>
    </row>
    <row r="532" spans="1:18" x14ac:dyDescent="0.25">
      <c r="A532">
        <v>6</v>
      </c>
      <c r="B532">
        <v>6107</v>
      </c>
      <c r="C532" t="s">
        <v>1781</v>
      </c>
      <c r="D532" t="s">
        <v>1310</v>
      </c>
      <c r="E532">
        <v>7</v>
      </c>
      <c r="F532" t="s">
        <v>13813</v>
      </c>
      <c r="G532">
        <v>2</v>
      </c>
      <c r="H532" t="s">
        <v>13771</v>
      </c>
      <c r="I532">
        <v>3</v>
      </c>
      <c r="J532" t="s">
        <v>13814</v>
      </c>
      <c r="K532" t="s">
        <v>13771</v>
      </c>
      <c r="L532">
        <v>270107</v>
      </c>
      <c r="M532" t="s">
        <v>13588</v>
      </c>
      <c r="N532">
        <v>270107005</v>
      </c>
      <c r="O532" t="s">
        <v>13608</v>
      </c>
      <c r="P532">
        <v>0</v>
      </c>
      <c r="Q532">
        <v>1879.0725673190757</v>
      </c>
      <c r="R532">
        <v>0</v>
      </c>
    </row>
    <row r="533" spans="1:18" x14ac:dyDescent="0.25">
      <c r="A533">
        <v>6</v>
      </c>
      <c r="B533">
        <v>6107</v>
      </c>
      <c r="C533" t="s">
        <v>1781</v>
      </c>
      <c r="D533" t="s">
        <v>1310</v>
      </c>
      <c r="E533">
        <v>7</v>
      </c>
      <c r="F533" t="s">
        <v>13813</v>
      </c>
      <c r="G533">
        <v>3</v>
      </c>
      <c r="H533" t="s">
        <v>13770</v>
      </c>
      <c r="I533">
        <v>3</v>
      </c>
      <c r="J533" t="s">
        <v>13814</v>
      </c>
      <c r="K533" t="s">
        <v>13815</v>
      </c>
      <c r="L533">
        <v>270107</v>
      </c>
      <c r="M533" t="s">
        <v>13588</v>
      </c>
      <c r="N533">
        <v>270107005</v>
      </c>
      <c r="O533" t="s">
        <v>13608</v>
      </c>
      <c r="P533">
        <v>0</v>
      </c>
      <c r="Q533">
        <v>5400.1357425302494</v>
      </c>
      <c r="R533">
        <v>0</v>
      </c>
    </row>
    <row r="534" spans="1:18" x14ac:dyDescent="0.25">
      <c r="A534">
        <v>6</v>
      </c>
      <c r="B534">
        <v>6108</v>
      </c>
      <c r="C534" t="s">
        <v>1781</v>
      </c>
      <c r="D534" t="s">
        <v>1313</v>
      </c>
      <c r="E534">
        <v>1</v>
      </c>
      <c r="F534" t="s">
        <v>13800</v>
      </c>
      <c r="G534">
        <v>1</v>
      </c>
      <c r="H534" t="s">
        <v>8278</v>
      </c>
      <c r="I534">
        <v>1</v>
      </c>
      <c r="J534" t="s">
        <v>13801</v>
      </c>
      <c r="K534" t="s">
        <v>13802</v>
      </c>
      <c r="L534">
        <v>270107</v>
      </c>
      <c r="M534" t="s">
        <v>13588</v>
      </c>
      <c r="N534">
        <v>270107006</v>
      </c>
      <c r="O534" t="s">
        <v>13613</v>
      </c>
      <c r="P534">
        <v>0</v>
      </c>
      <c r="Q534">
        <v>14068.180658918307</v>
      </c>
      <c r="R534">
        <v>20066.394190271694</v>
      </c>
    </row>
    <row r="535" spans="1:18" x14ac:dyDescent="0.25">
      <c r="A535">
        <v>6</v>
      </c>
      <c r="B535">
        <v>6108</v>
      </c>
      <c r="C535" t="s">
        <v>1781</v>
      </c>
      <c r="D535" t="s">
        <v>1313</v>
      </c>
      <c r="E535">
        <v>1</v>
      </c>
      <c r="F535" t="s">
        <v>13800</v>
      </c>
      <c r="G535">
        <v>1</v>
      </c>
      <c r="H535" t="s">
        <v>8278</v>
      </c>
      <c r="I535">
        <v>1</v>
      </c>
      <c r="J535" t="s">
        <v>13801</v>
      </c>
      <c r="K535" t="s">
        <v>13803</v>
      </c>
      <c r="L535">
        <v>270107</v>
      </c>
      <c r="M535" t="s">
        <v>13588</v>
      </c>
      <c r="N535">
        <v>270107006</v>
      </c>
      <c r="O535" t="s">
        <v>13613</v>
      </c>
      <c r="P535">
        <v>0</v>
      </c>
      <c r="Q535">
        <v>2235.3098193926671</v>
      </c>
      <c r="R535">
        <v>3997.0506024276951</v>
      </c>
    </row>
    <row r="536" spans="1:18" x14ac:dyDescent="0.25">
      <c r="A536">
        <v>6</v>
      </c>
      <c r="B536">
        <v>6108</v>
      </c>
      <c r="C536" t="s">
        <v>1781</v>
      </c>
      <c r="D536" t="s">
        <v>1313</v>
      </c>
      <c r="E536">
        <v>2</v>
      </c>
      <c r="F536" t="s">
        <v>13804</v>
      </c>
      <c r="G536">
        <v>3</v>
      </c>
      <c r="H536" t="s">
        <v>13770</v>
      </c>
      <c r="I536">
        <v>1</v>
      </c>
      <c r="J536" t="s">
        <v>13801</v>
      </c>
      <c r="K536" t="s">
        <v>13805</v>
      </c>
      <c r="L536">
        <v>270107</v>
      </c>
      <c r="M536" t="s">
        <v>13588</v>
      </c>
      <c r="N536">
        <v>270107006</v>
      </c>
      <c r="O536" t="s">
        <v>13613</v>
      </c>
      <c r="P536">
        <v>0</v>
      </c>
      <c r="Q536">
        <v>12580.903823053341</v>
      </c>
      <c r="R536">
        <v>19524.85397119906</v>
      </c>
    </row>
    <row r="537" spans="1:18" x14ac:dyDescent="0.25">
      <c r="A537">
        <v>6</v>
      </c>
      <c r="B537">
        <v>6108</v>
      </c>
      <c r="C537" t="s">
        <v>1781</v>
      </c>
      <c r="D537" t="s">
        <v>1313</v>
      </c>
      <c r="E537">
        <v>2</v>
      </c>
      <c r="F537" t="s">
        <v>13804</v>
      </c>
      <c r="G537">
        <v>3</v>
      </c>
      <c r="H537" t="s">
        <v>13770</v>
      </c>
      <c r="I537">
        <v>1</v>
      </c>
      <c r="J537" t="s">
        <v>13801</v>
      </c>
      <c r="K537" t="s">
        <v>13806</v>
      </c>
      <c r="L537">
        <v>270107</v>
      </c>
      <c r="M537" t="s">
        <v>13588</v>
      </c>
      <c r="N537">
        <v>270107006</v>
      </c>
      <c r="O537" t="s">
        <v>13613</v>
      </c>
      <c r="P537">
        <v>0</v>
      </c>
      <c r="Q537">
        <v>3722.5866552576344</v>
      </c>
      <c r="R537">
        <v>4538.5908215003356</v>
      </c>
    </row>
    <row r="538" spans="1:18" x14ac:dyDescent="0.25">
      <c r="A538">
        <v>6</v>
      </c>
      <c r="B538">
        <v>6108</v>
      </c>
      <c r="C538" t="s">
        <v>1781</v>
      </c>
      <c r="D538" t="s">
        <v>1313</v>
      </c>
      <c r="E538">
        <v>3</v>
      </c>
      <c r="F538" t="s">
        <v>13807</v>
      </c>
      <c r="G538">
        <v>1</v>
      </c>
      <c r="H538" t="s">
        <v>8278</v>
      </c>
      <c r="I538">
        <v>1</v>
      </c>
      <c r="J538" t="s">
        <v>13801</v>
      </c>
      <c r="K538" t="s">
        <v>13808</v>
      </c>
      <c r="L538">
        <v>270107</v>
      </c>
      <c r="M538" t="s">
        <v>13588</v>
      </c>
      <c r="N538">
        <v>270107006</v>
      </c>
      <c r="O538" t="s">
        <v>13613</v>
      </c>
      <c r="P538">
        <v>0</v>
      </c>
      <c r="Q538">
        <v>16303.490478310974</v>
      </c>
      <c r="R538">
        <v>22854.760382122236</v>
      </c>
    </row>
    <row r="539" spans="1:18" x14ac:dyDescent="0.25">
      <c r="A539">
        <v>6</v>
      </c>
      <c r="B539">
        <v>6108</v>
      </c>
      <c r="C539" t="s">
        <v>1781</v>
      </c>
      <c r="D539" t="s">
        <v>1313</v>
      </c>
      <c r="E539">
        <v>3</v>
      </c>
      <c r="F539" t="s">
        <v>13807</v>
      </c>
      <c r="G539">
        <v>1</v>
      </c>
      <c r="H539" t="s">
        <v>8278</v>
      </c>
      <c r="I539">
        <v>1</v>
      </c>
      <c r="J539" t="s">
        <v>13801</v>
      </c>
      <c r="K539" t="s">
        <v>13809</v>
      </c>
      <c r="L539">
        <v>270107</v>
      </c>
      <c r="M539" t="s">
        <v>13588</v>
      </c>
      <c r="N539">
        <v>270107006</v>
      </c>
      <c r="O539" t="s">
        <v>13613</v>
      </c>
      <c r="P539">
        <v>0</v>
      </c>
      <c r="Q539">
        <v>0</v>
      </c>
      <c r="R539">
        <v>1208.6844105771552</v>
      </c>
    </row>
    <row r="540" spans="1:18" x14ac:dyDescent="0.25">
      <c r="A540">
        <v>6</v>
      </c>
      <c r="B540">
        <v>6108</v>
      </c>
      <c r="C540" t="s">
        <v>1781</v>
      </c>
      <c r="D540" t="s">
        <v>1313</v>
      </c>
      <c r="E540">
        <v>4</v>
      </c>
      <c r="F540" t="s">
        <v>13810</v>
      </c>
      <c r="G540">
        <v>1</v>
      </c>
      <c r="H540" t="s">
        <v>8278</v>
      </c>
      <c r="I540">
        <v>1</v>
      </c>
      <c r="J540" t="s">
        <v>13801</v>
      </c>
      <c r="K540" t="s">
        <v>13811</v>
      </c>
      <c r="L540">
        <v>270107</v>
      </c>
      <c r="M540" t="s">
        <v>13588</v>
      </c>
      <c r="N540">
        <v>270107006</v>
      </c>
      <c r="O540" t="s">
        <v>13613</v>
      </c>
      <c r="P540">
        <v>0</v>
      </c>
      <c r="Q540">
        <v>14068.180658918307</v>
      </c>
      <c r="R540">
        <v>20066.394190271694</v>
      </c>
    </row>
    <row r="541" spans="1:18" x14ac:dyDescent="0.25">
      <c r="A541">
        <v>6</v>
      </c>
      <c r="B541">
        <v>6108</v>
      </c>
      <c r="C541" t="s">
        <v>1781</v>
      </c>
      <c r="D541" t="s">
        <v>1313</v>
      </c>
      <c r="E541">
        <v>4</v>
      </c>
      <c r="F541" t="s">
        <v>13810</v>
      </c>
      <c r="G541">
        <v>1</v>
      </c>
      <c r="H541" t="s">
        <v>8278</v>
      </c>
      <c r="I541">
        <v>1</v>
      </c>
      <c r="J541" t="s">
        <v>13801</v>
      </c>
      <c r="K541" t="s">
        <v>13812</v>
      </c>
      <c r="L541">
        <v>270107</v>
      </c>
      <c r="M541" t="s">
        <v>13588</v>
      </c>
      <c r="N541">
        <v>270107006</v>
      </c>
      <c r="O541" t="s">
        <v>13613</v>
      </c>
      <c r="P541">
        <v>0</v>
      </c>
      <c r="Q541">
        <v>2235.3098193926671</v>
      </c>
      <c r="R541">
        <v>3997.0506024276951</v>
      </c>
    </row>
    <row r="542" spans="1:18" x14ac:dyDescent="0.25">
      <c r="A542">
        <v>6</v>
      </c>
      <c r="B542">
        <v>6108</v>
      </c>
      <c r="C542" t="s">
        <v>1781</v>
      </c>
      <c r="D542" t="s">
        <v>1313</v>
      </c>
      <c r="E542">
        <v>7</v>
      </c>
      <c r="F542" t="s">
        <v>13813</v>
      </c>
      <c r="G542">
        <v>2</v>
      </c>
      <c r="H542" t="s">
        <v>13771</v>
      </c>
      <c r="I542">
        <v>3</v>
      </c>
      <c r="J542" t="s">
        <v>13814</v>
      </c>
      <c r="K542" t="s">
        <v>13771</v>
      </c>
      <c r="L542">
        <v>270107</v>
      </c>
      <c r="M542" t="s">
        <v>13588</v>
      </c>
      <c r="N542">
        <v>270107005</v>
      </c>
      <c r="O542" t="s">
        <v>13608</v>
      </c>
      <c r="P542">
        <v>0</v>
      </c>
      <c r="Q542">
        <v>4596.6284627389441</v>
      </c>
      <c r="R542">
        <v>0</v>
      </c>
    </row>
    <row r="543" spans="1:18" x14ac:dyDescent="0.25">
      <c r="A543">
        <v>6</v>
      </c>
      <c r="B543">
        <v>6108</v>
      </c>
      <c r="C543" t="s">
        <v>1781</v>
      </c>
      <c r="D543" t="s">
        <v>1313</v>
      </c>
      <c r="E543">
        <v>7</v>
      </c>
      <c r="F543" t="s">
        <v>13813</v>
      </c>
      <c r="G543">
        <v>3</v>
      </c>
      <c r="H543" t="s">
        <v>13770</v>
      </c>
      <c r="I543">
        <v>3</v>
      </c>
      <c r="J543" t="s">
        <v>13814</v>
      </c>
      <c r="K543" t="s">
        <v>13815</v>
      </c>
      <c r="L543">
        <v>270107</v>
      </c>
      <c r="M543" t="s">
        <v>13588</v>
      </c>
      <c r="N543">
        <v>270107005</v>
      </c>
      <c r="O543" t="s">
        <v>13608</v>
      </c>
      <c r="P543">
        <v>0</v>
      </c>
      <c r="Q543">
        <v>11706.862015572029</v>
      </c>
      <c r="R543">
        <v>22398.491587237801</v>
      </c>
    </row>
    <row r="544" spans="1:18" x14ac:dyDescent="0.25">
      <c r="A544">
        <v>6</v>
      </c>
      <c r="B544">
        <v>6108</v>
      </c>
      <c r="C544" t="s">
        <v>1781</v>
      </c>
      <c r="D544" t="s">
        <v>1313</v>
      </c>
      <c r="E544">
        <v>7</v>
      </c>
      <c r="F544" t="s">
        <v>13813</v>
      </c>
      <c r="G544">
        <v>3</v>
      </c>
      <c r="H544" t="s">
        <v>13770</v>
      </c>
      <c r="I544">
        <v>3</v>
      </c>
      <c r="J544" t="s">
        <v>13814</v>
      </c>
      <c r="K544" t="s">
        <v>13816</v>
      </c>
      <c r="L544">
        <v>270107</v>
      </c>
      <c r="M544" t="s">
        <v>13588</v>
      </c>
      <c r="N544">
        <v>270107005</v>
      </c>
      <c r="O544" t="s">
        <v>13608</v>
      </c>
      <c r="P544">
        <v>0</v>
      </c>
      <c r="Q544">
        <v>0</v>
      </c>
      <c r="R544">
        <v>1664.9532054615904</v>
      </c>
    </row>
    <row r="545" spans="1:18" x14ac:dyDescent="0.25">
      <c r="A545">
        <v>6</v>
      </c>
      <c r="B545">
        <v>6110</v>
      </c>
      <c r="C545" t="s">
        <v>1781</v>
      </c>
      <c r="D545" t="s">
        <v>1319</v>
      </c>
      <c r="E545">
        <v>1</v>
      </c>
      <c r="F545" t="s">
        <v>13800</v>
      </c>
      <c r="G545">
        <v>1</v>
      </c>
      <c r="H545" t="s">
        <v>8278</v>
      </c>
      <c r="I545">
        <v>1</v>
      </c>
      <c r="J545" t="s">
        <v>13801</v>
      </c>
      <c r="K545" t="s">
        <v>13802</v>
      </c>
      <c r="L545">
        <v>270107</v>
      </c>
      <c r="M545" t="s">
        <v>13588</v>
      </c>
      <c r="N545">
        <v>270107006</v>
      </c>
      <c r="O545" t="s">
        <v>13613</v>
      </c>
      <c r="P545">
        <v>0</v>
      </c>
      <c r="Q545">
        <v>23485.990352770743</v>
      </c>
      <c r="R545">
        <v>35130.340031091495</v>
      </c>
    </row>
    <row r="546" spans="1:18" x14ac:dyDescent="0.25">
      <c r="A546">
        <v>6</v>
      </c>
      <c r="B546">
        <v>6110</v>
      </c>
      <c r="C546" t="s">
        <v>1781</v>
      </c>
      <c r="D546" t="s">
        <v>1319</v>
      </c>
      <c r="E546">
        <v>1</v>
      </c>
      <c r="F546" t="s">
        <v>13800</v>
      </c>
      <c r="G546">
        <v>1</v>
      </c>
      <c r="H546" t="s">
        <v>8278</v>
      </c>
      <c r="I546">
        <v>1</v>
      </c>
      <c r="J546" t="s">
        <v>13801</v>
      </c>
      <c r="K546" t="s">
        <v>13803</v>
      </c>
      <c r="L546">
        <v>270107</v>
      </c>
      <c r="M546" t="s">
        <v>13588</v>
      </c>
      <c r="N546">
        <v>270107006</v>
      </c>
      <c r="O546" t="s">
        <v>13613</v>
      </c>
      <c r="P546">
        <v>0</v>
      </c>
      <c r="Q546">
        <v>0</v>
      </c>
      <c r="R546">
        <v>2734.9120182854067</v>
      </c>
    </row>
    <row r="547" spans="1:18" x14ac:dyDescent="0.25">
      <c r="A547">
        <v>6</v>
      </c>
      <c r="B547">
        <v>6110</v>
      </c>
      <c r="C547" t="s">
        <v>1781</v>
      </c>
      <c r="D547" t="s">
        <v>1319</v>
      </c>
      <c r="E547">
        <v>2</v>
      </c>
      <c r="F547" t="s">
        <v>13804</v>
      </c>
      <c r="G547">
        <v>3</v>
      </c>
      <c r="H547" t="s">
        <v>13770</v>
      </c>
      <c r="I547">
        <v>1</v>
      </c>
      <c r="J547" t="s">
        <v>13801</v>
      </c>
      <c r="K547" t="s">
        <v>13805</v>
      </c>
      <c r="L547">
        <v>270107</v>
      </c>
      <c r="M547" t="s">
        <v>13588</v>
      </c>
      <c r="N547">
        <v>270107006</v>
      </c>
      <c r="O547" t="s">
        <v>13613</v>
      </c>
      <c r="P547">
        <v>0</v>
      </c>
      <c r="Q547">
        <v>23485.990352770743</v>
      </c>
      <c r="R547">
        <v>19944.766844044312</v>
      </c>
    </row>
    <row r="548" spans="1:18" x14ac:dyDescent="0.25">
      <c r="A548">
        <v>6</v>
      </c>
      <c r="B548">
        <v>6110</v>
      </c>
      <c r="C548" t="s">
        <v>1781</v>
      </c>
      <c r="D548" t="s">
        <v>1319</v>
      </c>
      <c r="E548">
        <v>2</v>
      </c>
      <c r="F548" t="s">
        <v>13804</v>
      </c>
      <c r="G548">
        <v>3</v>
      </c>
      <c r="H548" t="s">
        <v>13770</v>
      </c>
      <c r="I548">
        <v>1</v>
      </c>
      <c r="J548" t="s">
        <v>13801</v>
      </c>
      <c r="K548" t="s">
        <v>13806</v>
      </c>
      <c r="L548">
        <v>270107</v>
      </c>
      <c r="M548" t="s">
        <v>13588</v>
      </c>
      <c r="N548">
        <v>270107006</v>
      </c>
      <c r="O548" t="s">
        <v>13613</v>
      </c>
      <c r="P548">
        <v>0</v>
      </c>
      <c r="Q548">
        <v>0</v>
      </c>
      <c r="R548">
        <v>17920.485205332589</v>
      </c>
    </row>
    <row r="549" spans="1:18" x14ac:dyDescent="0.25">
      <c r="A549">
        <v>6</v>
      </c>
      <c r="B549">
        <v>6110</v>
      </c>
      <c r="C549" t="s">
        <v>1781</v>
      </c>
      <c r="D549" t="s">
        <v>1319</v>
      </c>
      <c r="E549">
        <v>3</v>
      </c>
      <c r="F549" t="s">
        <v>13807</v>
      </c>
      <c r="G549">
        <v>1</v>
      </c>
      <c r="H549" t="s">
        <v>8278</v>
      </c>
      <c r="I549">
        <v>1</v>
      </c>
      <c r="J549" t="s">
        <v>13801</v>
      </c>
      <c r="K549" t="s">
        <v>13808</v>
      </c>
      <c r="L549">
        <v>270107</v>
      </c>
      <c r="M549" t="s">
        <v>13588</v>
      </c>
      <c r="N549">
        <v>270107006</v>
      </c>
      <c r="O549" t="s">
        <v>13613</v>
      </c>
      <c r="P549">
        <v>0</v>
      </c>
      <c r="Q549">
        <v>23485.990352770743</v>
      </c>
      <c r="R549">
        <v>35130.340031091495</v>
      </c>
    </row>
    <row r="550" spans="1:18" x14ac:dyDescent="0.25">
      <c r="A550">
        <v>6</v>
      </c>
      <c r="B550">
        <v>6110</v>
      </c>
      <c r="C550" t="s">
        <v>1781</v>
      </c>
      <c r="D550" t="s">
        <v>1319</v>
      </c>
      <c r="E550">
        <v>3</v>
      </c>
      <c r="F550" t="s">
        <v>13807</v>
      </c>
      <c r="G550">
        <v>1</v>
      </c>
      <c r="H550" t="s">
        <v>8278</v>
      </c>
      <c r="I550">
        <v>1</v>
      </c>
      <c r="J550" t="s">
        <v>13801</v>
      </c>
      <c r="K550" t="s">
        <v>13809</v>
      </c>
      <c r="L550">
        <v>270107</v>
      </c>
      <c r="M550" t="s">
        <v>13588</v>
      </c>
      <c r="N550">
        <v>270107006</v>
      </c>
      <c r="O550" t="s">
        <v>13613</v>
      </c>
      <c r="P550">
        <v>0</v>
      </c>
      <c r="Q550">
        <v>0</v>
      </c>
      <c r="R550">
        <v>2734.9120182854067</v>
      </c>
    </row>
    <row r="551" spans="1:18" x14ac:dyDescent="0.25">
      <c r="A551">
        <v>6</v>
      </c>
      <c r="B551">
        <v>6110</v>
      </c>
      <c r="C551" t="s">
        <v>1781</v>
      </c>
      <c r="D551" t="s">
        <v>1319</v>
      </c>
      <c r="E551">
        <v>4</v>
      </c>
      <c r="F551" t="s">
        <v>13810</v>
      </c>
      <c r="G551">
        <v>1</v>
      </c>
      <c r="H551" t="s">
        <v>8278</v>
      </c>
      <c r="I551">
        <v>1</v>
      </c>
      <c r="J551" t="s">
        <v>13801</v>
      </c>
      <c r="K551" t="s">
        <v>13811</v>
      </c>
      <c r="L551">
        <v>270107</v>
      </c>
      <c r="M551" t="s">
        <v>13588</v>
      </c>
      <c r="N551">
        <v>270107006</v>
      </c>
      <c r="O551" t="s">
        <v>13613</v>
      </c>
      <c r="P551">
        <v>0</v>
      </c>
      <c r="Q551">
        <v>23485.990352770743</v>
      </c>
      <c r="R551">
        <v>37865.252049376897</v>
      </c>
    </row>
    <row r="552" spans="1:18" x14ac:dyDescent="0.25">
      <c r="A552">
        <v>6</v>
      </c>
      <c r="B552">
        <v>6110</v>
      </c>
      <c r="C552" t="s">
        <v>1781</v>
      </c>
      <c r="D552" t="s">
        <v>1319</v>
      </c>
      <c r="E552">
        <v>7</v>
      </c>
      <c r="F552" t="s">
        <v>13813</v>
      </c>
      <c r="G552">
        <v>2</v>
      </c>
      <c r="H552" t="s">
        <v>13771</v>
      </c>
      <c r="I552">
        <v>3</v>
      </c>
      <c r="J552" t="s">
        <v>13814</v>
      </c>
      <c r="K552" t="s">
        <v>13771</v>
      </c>
      <c r="L552">
        <v>270107</v>
      </c>
      <c r="M552" t="s">
        <v>13588</v>
      </c>
      <c r="N552">
        <v>270107005</v>
      </c>
      <c r="O552" t="s">
        <v>13608</v>
      </c>
      <c r="P552">
        <v>0</v>
      </c>
      <c r="Q552">
        <v>6177.3930929484159</v>
      </c>
      <c r="R552">
        <v>0</v>
      </c>
    </row>
    <row r="553" spans="1:18" x14ac:dyDescent="0.25">
      <c r="A553">
        <v>6</v>
      </c>
      <c r="B553">
        <v>6110</v>
      </c>
      <c r="C553" t="s">
        <v>1781</v>
      </c>
      <c r="D553" t="s">
        <v>1319</v>
      </c>
      <c r="E553">
        <v>7</v>
      </c>
      <c r="F553" t="s">
        <v>13813</v>
      </c>
      <c r="G553">
        <v>3</v>
      </c>
      <c r="H553" t="s">
        <v>13770</v>
      </c>
      <c r="I553">
        <v>3</v>
      </c>
      <c r="J553" t="s">
        <v>13814</v>
      </c>
      <c r="K553" t="s">
        <v>13815</v>
      </c>
      <c r="L553">
        <v>270107</v>
      </c>
      <c r="M553" t="s">
        <v>13588</v>
      </c>
      <c r="N553">
        <v>270107005</v>
      </c>
      <c r="O553" t="s">
        <v>13608</v>
      </c>
      <c r="P553">
        <v>0</v>
      </c>
      <c r="Q553">
        <v>17308.597259822331</v>
      </c>
      <c r="R553">
        <v>30042.474932248351</v>
      </c>
    </row>
    <row r="554" spans="1:18" x14ac:dyDescent="0.25">
      <c r="A554">
        <v>6</v>
      </c>
      <c r="B554">
        <v>6110</v>
      </c>
      <c r="C554" t="s">
        <v>1781</v>
      </c>
      <c r="D554" t="s">
        <v>1319</v>
      </c>
      <c r="E554">
        <v>7</v>
      </c>
      <c r="F554" t="s">
        <v>13813</v>
      </c>
      <c r="G554">
        <v>3</v>
      </c>
      <c r="H554" t="s">
        <v>13770</v>
      </c>
      <c r="I554">
        <v>3</v>
      </c>
      <c r="J554" t="s">
        <v>13814</v>
      </c>
      <c r="K554" t="s">
        <v>13816</v>
      </c>
      <c r="L554">
        <v>270107</v>
      </c>
      <c r="M554" t="s">
        <v>13588</v>
      </c>
      <c r="N554">
        <v>270107005</v>
      </c>
      <c r="O554" t="s">
        <v>13608</v>
      </c>
      <c r="P554">
        <v>0</v>
      </c>
      <c r="Q554">
        <v>0</v>
      </c>
      <c r="R554">
        <v>7822.777117128544</v>
      </c>
    </row>
    <row r="555" spans="1:18" x14ac:dyDescent="0.25">
      <c r="A555">
        <v>6</v>
      </c>
      <c r="B555">
        <v>6111</v>
      </c>
      <c r="C555" t="s">
        <v>1781</v>
      </c>
      <c r="D555" t="s">
        <v>1322</v>
      </c>
      <c r="E555">
        <v>1</v>
      </c>
      <c r="F555" t="s">
        <v>13800</v>
      </c>
      <c r="G555">
        <v>1</v>
      </c>
      <c r="H555" t="s">
        <v>8278</v>
      </c>
      <c r="I555">
        <v>1</v>
      </c>
      <c r="J555" t="s">
        <v>13801</v>
      </c>
      <c r="K555" t="s">
        <v>13802</v>
      </c>
      <c r="L555">
        <v>270107</v>
      </c>
      <c r="M555" t="s">
        <v>13588</v>
      </c>
      <c r="N555">
        <v>270107006</v>
      </c>
      <c r="O555" t="s">
        <v>13613</v>
      </c>
      <c r="P555">
        <v>0</v>
      </c>
      <c r="Q555">
        <v>18298.586173640299</v>
      </c>
      <c r="R555">
        <v>0</v>
      </c>
    </row>
    <row r="556" spans="1:18" x14ac:dyDescent="0.25">
      <c r="A556">
        <v>6</v>
      </c>
      <c r="B556">
        <v>6111</v>
      </c>
      <c r="C556" t="s">
        <v>1781</v>
      </c>
      <c r="D556" t="s">
        <v>1322</v>
      </c>
      <c r="E556">
        <v>2</v>
      </c>
      <c r="F556" t="s">
        <v>13804</v>
      </c>
      <c r="G556">
        <v>3</v>
      </c>
      <c r="H556" t="s">
        <v>13770</v>
      </c>
      <c r="I556">
        <v>1</v>
      </c>
      <c r="J556" t="s">
        <v>13801</v>
      </c>
      <c r="K556" t="s">
        <v>13805</v>
      </c>
      <c r="L556">
        <v>270107</v>
      </c>
      <c r="M556" t="s">
        <v>13588</v>
      </c>
      <c r="N556">
        <v>270107006</v>
      </c>
      <c r="O556" t="s">
        <v>13613</v>
      </c>
      <c r="P556">
        <v>0</v>
      </c>
      <c r="Q556">
        <v>18298.586173640299</v>
      </c>
      <c r="R556">
        <v>0</v>
      </c>
    </row>
    <row r="557" spans="1:18" x14ac:dyDescent="0.25">
      <c r="A557">
        <v>6</v>
      </c>
      <c r="B557">
        <v>6111</v>
      </c>
      <c r="C557" t="s">
        <v>1781</v>
      </c>
      <c r="D557" t="s">
        <v>1322</v>
      </c>
      <c r="E557">
        <v>3</v>
      </c>
      <c r="F557" t="s">
        <v>13807</v>
      </c>
      <c r="G557">
        <v>1</v>
      </c>
      <c r="H557" t="s">
        <v>8278</v>
      </c>
      <c r="I557">
        <v>1</v>
      </c>
      <c r="J557" t="s">
        <v>13801</v>
      </c>
      <c r="K557" t="s">
        <v>13808</v>
      </c>
      <c r="L557">
        <v>270107</v>
      </c>
      <c r="M557" t="s">
        <v>13588</v>
      </c>
      <c r="N557">
        <v>270107006</v>
      </c>
      <c r="O557" t="s">
        <v>13613</v>
      </c>
      <c r="P557">
        <v>0</v>
      </c>
      <c r="Q557">
        <v>18298.586173640299</v>
      </c>
      <c r="R557">
        <v>0</v>
      </c>
    </row>
    <row r="558" spans="1:18" x14ac:dyDescent="0.25">
      <c r="A558">
        <v>6</v>
      </c>
      <c r="B558">
        <v>6111</v>
      </c>
      <c r="C558" t="s">
        <v>1781</v>
      </c>
      <c r="D558" t="s">
        <v>1322</v>
      </c>
      <c r="E558">
        <v>4</v>
      </c>
      <c r="F558" t="s">
        <v>13810</v>
      </c>
      <c r="G558">
        <v>1</v>
      </c>
      <c r="H558" t="s">
        <v>8278</v>
      </c>
      <c r="I558">
        <v>1</v>
      </c>
      <c r="J558" t="s">
        <v>13801</v>
      </c>
      <c r="K558" t="s">
        <v>13811</v>
      </c>
      <c r="L558">
        <v>270107</v>
      </c>
      <c r="M558" t="s">
        <v>13588</v>
      </c>
      <c r="N558">
        <v>270107006</v>
      </c>
      <c r="O558" t="s">
        <v>13613</v>
      </c>
      <c r="P558">
        <v>0</v>
      </c>
      <c r="Q558">
        <v>18298.586173640299</v>
      </c>
      <c r="R558">
        <v>0</v>
      </c>
    </row>
    <row r="559" spans="1:18" x14ac:dyDescent="0.25">
      <c r="A559">
        <v>6</v>
      </c>
      <c r="B559">
        <v>6111</v>
      </c>
      <c r="C559" t="s">
        <v>1781</v>
      </c>
      <c r="D559" t="s">
        <v>1322</v>
      </c>
      <c r="E559">
        <v>7</v>
      </c>
      <c r="F559" t="s">
        <v>13813</v>
      </c>
      <c r="G559">
        <v>2</v>
      </c>
      <c r="H559" t="s">
        <v>13771</v>
      </c>
      <c r="I559">
        <v>3</v>
      </c>
      <c r="J559" t="s">
        <v>13814</v>
      </c>
      <c r="K559" t="s">
        <v>13771</v>
      </c>
      <c r="L559">
        <v>270107</v>
      </c>
      <c r="M559" t="s">
        <v>13588</v>
      </c>
      <c r="N559">
        <v>270107005</v>
      </c>
      <c r="O559" t="s">
        <v>13608</v>
      </c>
      <c r="P559">
        <v>0</v>
      </c>
      <c r="Q559">
        <v>10221.266685970078</v>
      </c>
      <c r="R559">
        <v>0</v>
      </c>
    </row>
    <row r="560" spans="1:18" x14ac:dyDescent="0.25">
      <c r="A560">
        <v>6</v>
      </c>
      <c r="B560">
        <v>6111</v>
      </c>
      <c r="C560" t="s">
        <v>1781</v>
      </c>
      <c r="D560" t="s">
        <v>1322</v>
      </c>
      <c r="E560">
        <v>7</v>
      </c>
      <c r="F560" t="s">
        <v>13813</v>
      </c>
      <c r="G560">
        <v>3</v>
      </c>
      <c r="H560" t="s">
        <v>13770</v>
      </c>
      <c r="I560">
        <v>3</v>
      </c>
      <c r="J560" t="s">
        <v>13814</v>
      </c>
      <c r="K560" t="s">
        <v>13815</v>
      </c>
      <c r="L560">
        <v>270107</v>
      </c>
      <c r="M560" t="s">
        <v>13588</v>
      </c>
      <c r="N560">
        <v>270107005</v>
      </c>
      <c r="O560" t="s">
        <v>13608</v>
      </c>
      <c r="P560">
        <v>0</v>
      </c>
      <c r="Q560">
        <v>8077.31948767022</v>
      </c>
      <c r="R560">
        <v>0</v>
      </c>
    </row>
    <row r="561" spans="1:18" x14ac:dyDescent="0.25">
      <c r="A561">
        <v>6</v>
      </c>
      <c r="B561">
        <v>6112</v>
      </c>
      <c r="C561" t="s">
        <v>1781</v>
      </c>
      <c r="D561" t="s">
        <v>1325</v>
      </c>
      <c r="E561">
        <v>1</v>
      </c>
      <c r="F561" t="s">
        <v>13800</v>
      </c>
      <c r="G561">
        <v>1</v>
      </c>
      <c r="H561" t="s">
        <v>8278</v>
      </c>
      <c r="I561">
        <v>1</v>
      </c>
      <c r="J561" t="s">
        <v>13801</v>
      </c>
      <c r="K561" t="s">
        <v>13802</v>
      </c>
      <c r="L561">
        <v>270107</v>
      </c>
      <c r="M561" t="s">
        <v>13588</v>
      </c>
      <c r="N561">
        <v>270107006</v>
      </c>
      <c r="O561" t="s">
        <v>13613</v>
      </c>
      <c r="P561">
        <v>0</v>
      </c>
      <c r="Q561">
        <v>66967.190927826858</v>
      </c>
      <c r="R561">
        <v>0</v>
      </c>
    </row>
    <row r="562" spans="1:18" x14ac:dyDescent="0.25">
      <c r="A562">
        <v>6</v>
      </c>
      <c r="B562">
        <v>6112</v>
      </c>
      <c r="C562" t="s">
        <v>1781</v>
      </c>
      <c r="D562" t="s">
        <v>1325</v>
      </c>
      <c r="E562">
        <v>2</v>
      </c>
      <c r="F562" t="s">
        <v>13804</v>
      </c>
      <c r="G562">
        <v>3</v>
      </c>
      <c r="H562" t="s">
        <v>13770</v>
      </c>
      <c r="I562">
        <v>1</v>
      </c>
      <c r="J562" t="s">
        <v>13801</v>
      </c>
      <c r="K562" t="s">
        <v>13805</v>
      </c>
      <c r="L562">
        <v>270107</v>
      </c>
      <c r="M562" t="s">
        <v>13588</v>
      </c>
      <c r="N562">
        <v>270107006</v>
      </c>
      <c r="O562" t="s">
        <v>13613</v>
      </c>
      <c r="P562">
        <v>0</v>
      </c>
      <c r="Q562">
        <v>59451.31791195384</v>
      </c>
      <c r="R562">
        <v>0</v>
      </c>
    </row>
    <row r="563" spans="1:18" x14ac:dyDescent="0.25">
      <c r="A563">
        <v>6</v>
      </c>
      <c r="B563">
        <v>6112</v>
      </c>
      <c r="C563" t="s">
        <v>1781</v>
      </c>
      <c r="D563" t="s">
        <v>1325</v>
      </c>
      <c r="E563">
        <v>2</v>
      </c>
      <c r="F563" t="s">
        <v>13804</v>
      </c>
      <c r="G563">
        <v>3</v>
      </c>
      <c r="H563" t="s">
        <v>13770</v>
      </c>
      <c r="I563">
        <v>1</v>
      </c>
      <c r="J563" t="s">
        <v>13801</v>
      </c>
      <c r="K563" t="s">
        <v>13806</v>
      </c>
      <c r="L563">
        <v>270107</v>
      </c>
      <c r="M563" t="s">
        <v>13588</v>
      </c>
      <c r="N563">
        <v>270107006</v>
      </c>
      <c r="O563" t="s">
        <v>13613</v>
      </c>
      <c r="P563">
        <v>0</v>
      </c>
      <c r="Q563">
        <v>7515.8730158730159</v>
      </c>
      <c r="R563">
        <v>0</v>
      </c>
    </row>
    <row r="564" spans="1:18" x14ac:dyDescent="0.25">
      <c r="A564">
        <v>6</v>
      </c>
      <c r="B564">
        <v>6112</v>
      </c>
      <c r="C564" t="s">
        <v>1781</v>
      </c>
      <c r="D564" t="s">
        <v>1325</v>
      </c>
      <c r="E564">
        <v>3</v>
      </c>
      <c r="F564" t="s">
        <v>13807</v>
      </c>
      <c r="G564">
        <v>1</v>
      </c>
      <c r="H564" t="s">
        <v>8278</v>
      </c>
      <c r="I564">
        <v>1</v>
      </c>
      <c r="J564" t="s">
        <v>13801</v>
      </c>
      <c r="K564" t="s">
        <v>13808</v>
      </c>
      <c r="L564">
        <v>270107</v>
      </c>
      <c r="M564" t="s">
        <v>13588</v>
      </c>
      <c r="N564">
        <v>270107006</v>
      </c>
      <c r="O564" t="s">
        <v>13613</v>
      </c>
      <c r="P564">
        <v>0</v>
      </c>
      <c r="Q564">
        <v>66967.190927826858</v>
      </c>
      <c r="R564">
        <v>0</v>
      </c>
    </row>
    <row r="565" spans="1:18" x14ac:dyDescent="0.25">
      <c r="A565">
        <v>6</v>
      </c>
      <c r="B565">
        <v>6112</v>
      </c>
      <c r="C565" t="s">
        <v>1781</v>
      </c>
      <c r="D565" t="s">
        <v>1325</v>
      </c>
      <c r="E565">
        <v>4</v>
      </c>
      <c r="F565" t="s">
        <v>13810</v>
      </c>
      <c r="G565">
        <v>1</v>
      </c>
      <c r="H565" t="s">
        <v>8278</v>
      </c>
      <c r="I565">
        <v>1</v>
      </c>
      <c r="J565" t="s">
        <v>13801</v>
      </c>
      <c r="K565" t="s">
        <v>13811</v>
      </c>
      <c r="L565">
        <v>270107</v>
      </c>
      <c r="M565" t="s">
        <v>13588</v>
      </c>
      <c r="N565">
        <v>270107006</v>
      </c>
      <c r="O565" t="s">
        <v>13613</v>
      </c>
      <c r="P565">
        <v>0</v>
      </c>
      <c r="Q565">
        <v>66967.190927826858</v>
      </c>
      <c r="R565">
        <v>0</v>
      </c>
    </row>
    <row r="566" spans="1:18" x14ac:dyDescent="0.25">
      <c r="A566">
        <v>6</v>
      </c>
      <c r="B566">
        <v>6112</v>
      </c>
      <c r="C566" t="s">
        <v>1781</v>
      </c>
      <c r="D566" t="s">
        <v>1325</v>
      </c>
      <c r="E566">
        <v>7</v>
      </c>
      <c r="F566" t="s">
        <v>13813</v>
      </c>
      <c r="G566">
        <v>2</v>
      </c>
      <c r="H566" t="s">
        <v>13771</v>
      </c>
      <c r="I566">
        <v>3</v>
      </c>
      <c r="J566" t="s">
        <v>13814</v>
      </c>
      <c r="K566" t="s">
        <v>13771</v>
      </c>
      <c r="L566">
        <v>270107</v>
      </c>
      <c r="M566" t="s">
        <v>13588</v>
      </c>
      <c r="N566">
        <v>270107005</v>
      </c>
      <c r="O566" t="s">
        <v>13608</v>
      </c>
      <c r="P566">
        <v>0</v>
      </c>
      <c r="Q566">
        <v>21941.53159839434</v>
      </c>
      <c r="R566">
        <v>0</v>
      </c>
    </row>
    <row r="567" spans="1:18" x14ac:dyDescent="0.25">
      <c r="A567">
        <v>6</v>
      </c>
      <c r="B567">
        <v>6112</v>
      </c>
      <c r="C567" t="s">
        <v>1781</v>
      </c>
      <c r="D567" t="s">
        <v>1325</v>
      </c>
      <c r="E567">
        <v>7</v>
      </c>
      <c r="F567" t="s">
        <v>13813</v>
      </c>
      <c r="G567">
        <v>3</v>
      </c>
      <c r="H567" t="s">
        <v>13770</v>
      </c>
      <c r="I567">
        <v>3</v>
      </c>
      <c r="J567" t="s">
        <v>13814</v>
      </c>
      <c r="K567" t="s">
        <v>13815</v>
      </c>
      <c r="L567">
        <v>270107</v>
      </c>
      <c r="M567" t="s">
        <v>13588</v>
      </c>
      <c r="N567">
        <v>270107005</v>
      </c>
      <c r="O567" t="s">
        <v>13608</v>
      </c>
      <c r="P567">
        <v>0</v>
      </c>
      <c r="Q567">
        <v>40015.07731885049</v>
      </c>
      <c r="R567">
        <v>0</v>
      </c>
    </row>
    <row r="568" spans="1:18" x14ac:dyDescent="0.25">
      <c r="A568">
        <v>6</v>
      </c>
      <c r="B568">
        <v>6112</v>
      </c>
      <c r="C568" t="s">
        <v>1781</v>
      </c>
      <c r="D568" t="s">
        <v>1325</v>
      </c>
      <c r="E568">
        <v>7</v>
      </c>
      <c r="F568" t="s">
        <v>13813</v>
      </c>
      <c r="G568">
        <v>3</v>
      </c>
      <c r="H568" t="s">
        <v>13770</v>
      </c>
      <c r="I568">
        <v>3</v>
      </c>
      <c r="J568" t="s">
        <v>13814</v>
      </c>
      <c r="K568" t="s">
        <v>13816</v>
      </c>
      <c r="L568">
        <v>270107</v>
      </c>
      <c r="M568" t="s">
        <v>13588</v>
      </c>
      <c r="N568">
        <v>270107005</v>
      </c>
      <c r="O568" t="s">
        <v>13608</v>
      </c>
      <c r="P568">
        <v>0</v>
      </c>
      <c r="Q568">
        <v>5010.5820105820103</v>
      </c>
      <c r="R568">
        <v>0</v>
      </c>
    </row>
    <row r="569" spans="1:18" x14ac:dyDescent="0.25">
      <c r="A569">
        <v>6</v>
      </c>
      <c r="B569">
        <v>6115</v>
      </c>
      <c r="C569" t="s">
        <v>1781</v>
      </c>
      <c r="D569" t="s">
        <v>1334</v>
      </c>
      <c r="E569">
        <v>1</v>
      </c>
      <c r="F569" t="s">
        <v>13800</v>
      </c>
      <c r="G569">
        <v>1</v>
      </c>
      <c r="H569" t="s">
        <v>8278</v>
      </c>
      <c r="I569">
        <v>1</v>
      </c>
      <c r="J569" t="s">
        <v>13801</v>
      </c>
      <c r="K569" t="s">
        <v>13802</v>
      </c>
      <c r="L569">
        <v>270107</v>
      </c>
      <c r="M569" t="s">
        <v>13588</v>
      </c>
      <c r="N569">
        <v>270107006</v>
      </c>
      <c r="O569" t="s">
        <v>13613</v>
      </c>
      <c r="P569">
        <v>20452.516651788781</v>
      </c>
      <c r="Q569">
        <v>19797.416769597468</v>
      </c>
      <c r="R569">
        <v>29229.725650811739</v>
      </c>
    </row>
    <row r="570" spans="1:18" x14ac:dyDescent="0.25">
      <c r="A570">
        <v>6</v>
      </c>
      <c r="B570">
        <v>6115</v>
      </c>
      <c r="C570" t="s">
        <v>1781</v>
      </c>
      <c r="D570" t="s">
        <v>1334</v>
      </c>
      <c r="E570">
        <v>1</v>
      </c>
      <c r="F570" t="s">
        <v>13800</v>
      </c>
      <c r="G570">
        <v>1</v>
      </c>
      <c r="H570" t="s">
        <v>8278</v>
      </c>
      <c r="I570">
        <v>1</v>
      </c>
      <c r="J570" t="s">
        <v>13801</v>
      </c>
      <c r="K570" t="s">
        <v>13803</v>
      </c>
      <c r="L570">
        <v>270107</v>
      </c>
      <c r="M570" t="s">
        <v>13588</v>
      </c>
      <c r="N570">
        <v>270107006</v>
      </c>
      <c r="O570" t="s">
        <v>13613</v>
      </c>
      <c r="P570">
        <v>599.12106022110834</v>
      </c>
      <c r="Q570">
        <v>0</v>
      </c>
      <c r="R570">
        <v>0</v>
      </c>
    </row>
    <row r="571" spans="1:18" x14ac:dyDescent="0.25">
      <c r="A571">
        <v>6</v>
      </c>
      <c r="B571">
        <v>6115</v>
      </c>
      <c r="C571" t="s">
        <v>1781</v>
      </c>
      <c r="D571" t="s">
        <v>1334</v>
      </c>
      <c r="E571">
        <v>2</v>
      </c>
      <c r="F571" t="s">
        <v>13804</v>
      </c>
      <c r="G571">
        <v>3</v>
      </c>
      <c r="H571" t="s">
        <v>13770</v>
      </c>
      <c r="I571">
        <v>1</v>
      </c>
      <c r="J571" t="s">
        <v>13801</v>
      </c>
      <c r="K571" t="s">
        <v>13805</v>
      </c>
      <c r="L571">
        <v>270107</v>
      </c>
      <c r="M571" t="s">
        <v>13588</v>
      </c>
      <c r="N571">
        <v>270107006</v>
      </c>
      <c r="O571" t="s">
        <v>13613</v>
      </c>
      <c r="P571">
        <v>16396.00357069285</v>
      </c>
      <c r="Q571">
        <v>16078.296166557546</v>
      </c>
      <c r="R571">
        <v>28158.857655206652</v>
      </c>
    </row>
    <row r="572" spans="1:18" x14ac:dyDescent="0.25">
      <c r="A572">
        <v>6</v>
      </c>
      <c r="B572">
        <v>6115</v>
      </c>
      <c r="C572" t="s">
        <v>1781</v>
      </c>
      <c r="D572" t="s">
        <v>1334</v>
      </c>
      <c r="E572">
        <v>2</v>
      </c>
      <c r="F572" t="s">
        <v>13804</v>
      </c>
      <c r="G572">
        <v>3</v>
      </c>
      <c r="H572" t="s">
        <v>13770</v>
      </c>
      <c r="I572">
        <v>1</v>
      </c>
      <c r="J572" t="s">
        <v>13801</v>
      </c>
      <c r="K572" t="s">
        <v>13806</v>
      </c>
      <c r="L572">
        <v>270107</v>
      </c>
      <c r="M572" t="s">
        <v>13588</v>
      </c>
      <c r="N572">
        <v>270107006</v>
      </c>
      <c r="O572" t="s">
        <v>13613</v>
      </c>
      <c r="P572">
        <v>4655.6341413170367</v>
      </c>
      <c r="Q572">
        <v>3719.1206030399248</v>
      </c>
      <c r="R572">
        <v>1070.8679956050855</v>
      </c>
    </row>
    <row r="573" spans="1:18" x14ac:dyDescent="0.25">
      <c r="A573">
        <v>6</v>
      </c>
      <c r="B573">
        <v>6115</v>
      </c>
      <c r="C573" t="s">
        <v>1781</v>
      </c>
      <c r="D573" t="s">
        <v>1334</v>
      </c>
      <c r="E573">
        <v>3</v>
      </c>
      <c r="F573" t="s">
        <v>13807</v>
      </c>
      <c r="G573">
        <v>1</v>
      </c>
      <c r="H573" t="s">
        <v>8278</v>
      </c>
      <c r="I573">
        <v>1</v>
      </c>
      <c r="J573" t="s">
        <v>13801</v>
      </c>
      <c r="K573" t="s">
        <v>13808</v>
      </c>
      <c r="L573">
        <v>270107</v>
      </c>
      <c r="M573" t="s">
        <v>13588</v>
      </c>
      <c r="N573">
        <v>270107006</v>
      </c>
      <c r="O573" t="s">
        <v>13613</v>
      </c>
      <c r="P573">
        <v>21051.637712009888</v>
      </c>
      <c r="Q573">
        <v>19797.416769597468</v>
      </c>
      <c r="R573">
        <v>29229.725650811739</v>
      </c>
    </row>
    <row r="574" spans="1:18" x14ac:dyDescent="0.25">
      <c r="A574">
        <v>6</v>
      </c>
      <c r="B574">
        <v>6115</v>
      </c>
      <c r="C574" t="s">
        <v>1781</v>
      </c>
      <c r="D574" t="s">
        <v>1334</v>
      </c>
      <c r="E574">
        <v>4</v>
      </c>
      <c r="F574" t="s">
        <v>13810</v>
      </c>
      <c r="G574">
        <v>1</v>
      </c>
      <c r="H574" t="s">
        <v>8278</v>
      </c>
      <c r="I574">
        <v>1</v>
      </c>
      <c r="J574" t="s">
        <v>13801</v>
      </c>
      <c r="K574" t="s">
        <v>13811</v>
      </c>
      <c r="L574">
        <v>270107</v>
      </c>
      <c r="M574" t="s">
        <v>13588</v>
      </c>
      <c r="N574">
        <v>270107006</v>
      </c>
      <c r="O574" t="s">
        <v>13613</v>
      </c>
      <c r="P574">
        <v>20452.516651788781</v>
      </c>
      <c r="Q574">
        <v>19797.416769597468</v>
      </c>
      <c r="R574">
        <v>29229.725650811739</v>
      </c>
    </row>
    <row r="575" spans="1:18" x14ac:dyDescent="0.25">
      <c r="A575">
        <v>6</v>
      </c>
      <c r="B575">
        <v>6115</v>
      </c>
      <c r="C575" t="s">
        <v>1781</v>
      </c>
      <c r="D575" t="s">
        <v>1334</v>
      </c>
      <c r="E575">
        <v>4</v>
      </c>
      <c r="F575" t="s">
        <v>13810</v>
      </c>
      <c r="G575">
        <v>1</v>
      </c>
      <c r="H575" t="s">
        <v>8278</v>
      </c>
      <c r="I575">
        <v>1</v>
      </c>
      <c r="J575" t="s">
        <v>13801</v>
      </c>
      <c r="K575" t="s">
        <v>13812</v>
      </c>
      <c r="L575">
        <v>270107</v>
      </c>
      <c r="M575" t="s">
        <v>13588</v>
      </c>
      <c r="N575">
        <v>270107006</v>
      </c>
      <c r="O575" t="s">
        <v>13613</v>
      </c>
      <c r="P575">
        <v>599.12106022110834</v>
      </c>
      <c r="Q575">
        <v>0</v>
      </c>
      <c r="R575">
        <v>0</v>
      </c>
    </row>
    <row r="576" spans="1:18" x14ac:dyDescent="0.25">
      <c r="A576">
        <v>6</v>
      </c>
      <c r="B576">
        <v>6115</v>
      </c>
      <c r="C576" t="s">
        <v>1781</v>
      </c>
      <c r="D576" t="s">
        <v>1334</v>
      </c>
      <c r="E576">
        <v>7</v>
      </c>
      <c r="F576" t="s">
        <v>13813</v>
      </c>
      <c r="G576">
        <v>2</v>
      </c>
      <c r="H576" t="s">
        <v>13771</v>
      </c>
      <c r="I576">
        <v>3</v>
      </c>
      <c r="J576" t="s">
        <v>13814</v>
      </c>
      <c r="K576" t="s">
        <v>13771</v>
      </c>
      <c r="L576">
        <v>270107</v>
      </c>
      <c r="M576" t="s">
        <v>13588</v>
      </c>
      <c r="N576">
        <v>270107005</v>
      </c>
      <c r="O576" t="s">
        <v>13608</v>
      </c>
      <c r="P576">
        <v>6406.6469820778684</v>
      </c>
      <c r="Q576">
        <v>7348.5846979425687</v>
      </c>
      <c r="R576">
        <v>0</v>
      </c>
    </row>
    <row r="577" spans="1:18" x14ac:dyDescent="0.25">
      <c r="A577">
        <v>6</v>
      </c>
      <c r="B577">
        <v>6115</v>
      </c>
      <c r="C577" t="s">
        <v>1781</v>
      </c>
      <c r="D577" t="s">
        <v>1334</v>
      </c>
      <c r="E577">
        <v>7</v>
      </c>
      <c r="F577" t="s">
        <v>13813</v>
      </c>
      <c r="G577">
        <v>3</v>
      </c>
      <c r="H577" t="s">
        <v>13770</v>
      </c>
      <c r="I577">
        <v>3</v>
      </c>
      <c r="J577" t="s">
        <v>13814</v>
      </c>
      <c r="K577" t="s">
        <v>13815</v>
      </c>
      <c r="L577">
        <v>270107</v>
      </c>
      <c r="M577" t="s">
        <v>13588</v>
      </c>
      <c r="N577">
        <v>270107005</v>
      </c>
      <c r="O577" t="s">
        <v>13608</v>
      </c>
      <c r="P577">
        <v>14099.086726635995</v>
      </c>
      <c r="Q577">
        <v>10645.404225696371</v>
      </c>
      <c r="R577">
        <v>28720.460242786325</v>
      </c>
    </row>
    <row r="578" spans="1:18" x14ac:dyDescent="0.25">
      <c r="A578">
        <v>6</v>
      </c>
      <c r="B578">
        <v>6115</v>
      </c>
      <c r="C578" t="s">
        <v>1781</v>
      </c>
      <c r="D578" t="s">
        <v>1334</v>
      </c>
      <c r="E578">
        <v>7</v>
      </c>
      <c r="F578" t="s">
        <v>13813</v>
      </c>
      <c r="G578">
        <v>3</v>
      </c>
      <c r="H578" t="s">
        <v>13770</v>
      </c>
      <c r="I578">
        <v>3</v>
      </c>
      <c r="J578" t="s">
        <v>13814</v>
      </c>
      <c r="K578" t="s">
        <v>13816</v>
      </c>
      <c r="L578">
        <v>270107</v>
      </c>
      <c r="M578" t="s">
        <v>13588</v>
      </c>
      <c r="N578">
        <v>270107005</v>
      </c>
      <c r="O578" t="s">
        <v>13608</v>
      </c>
      <c r="P578">
        <v>545.90400329602414</v>
      </c>
      <c r="Q578">
        <v>1803.4278459585273</v>
      </c>
      <c r="R578">
        <v>509.26540802541439</v>
      </c>
    </row>
    <row r="579" spans="1:18" x14ac:dyDescent="0.25">
      <c r="A579">
        <v>6</v>
      </c>
      <c r="B579">
        <v>6116</v>
      </c>
      <c r="C579" t="s">
        <v>1781</v>
      </c>
      <c r="D579" t="s">
        <v>1337</v>
      </c>
      <c r="E579">
        <v>1</v>
      </c>
      <c r="F579" t="s">
        <v>13800</v>
      </c>
      <c r="G579">
        <v>1</v>
      </c>
      <c r="H579" t="s">
        <v>8278</v>
      </c>
      <c r="I579">
        <v>1</v>
      </c>
      <c r="J579" t="s">
        <v>13801</v>
      </c>
      <c r="K579" t="s">
        <v>13802</v>
      </c>
      <c r="L579">
        <v>270107</v>
      </c>
      <c r="M579" t="s">
        <v>13588</v>
      </c>
      <c r="N579">
        <v>270107006</v>
      </c>
      <c r="O579" t="s">
        <v>13613</v>
      </c>
      <c r="P579">
        <v>0</v>
      </c>
      <c r="Q579">
        <v>32557.672340122997</v>
      </c>
      <c r="R579">
        <v>19371.701754005855</v>
      </c>
    </row>
    <row r="580" spans="1:18" x14ac:dyDescent="0.25">
      <c r="A580">
        <v>6</v>
      </c>
      <c r="B580">
        <v>6116</v>
      </c>
      <c r="C580" t="s">
        <v>1781</v>
      </c>
      <c r="D580" t="s">
        <v>1337</v>
      </c>
      <c r="E580">
        <v>1</v>
      </c>
      <c r="F580" t="s">
        <v>13800</v>
      </c>
      <c r="G580">
        <v>1</v>
      </c>
      <c r="H580" t="s">
        <v>8278</v>
      </c>
      <c r="I580">
        <v>1</v>
      </c>
      <c r="J580" t="s">
        <v>13801</v>
      </c>
      <c r="K580" t="s">
        <v>13803</v>
      </c>
      <c r="L580">
        <v>270107</v>
      </c>
      <c r="M580" t="s">
        <v>13588</v>
      </c>
      <c r="N580">
        <v>270107006</v>
      </c>
      <c r="O580" t="s">
        <v>13613</v>
      </c>
      <c r="P580">
        <v>0</v>
      </c>
      <c r="Q580">
        <v>1559.4631904134267</v>
      </c>
      <c r="R580">
        <v>0</v>
      </c>
    </row>
    <row r="581" spans="1:18" x14ac:dyDescent="0.25">
      <c r="A581">
        <v>6</v>
      </c>
      <c r="B581">
        <v>6116</v>
      </c>
      <c r="C581" t="s">
        <v>1781</v>
      </c>
      <c r="D581" t="s">
        <v>1337</v>
      </c>
      <c r="E581">
        <v>2</v>
      </c>
      <c r="F581" t="s">
        <v>13804</v>
      </c>
      <c r="G581">
        <v>3</v>
      </c>
      <c r="H581" t="s">
        <v>13770</v>
      </c>
      <c r="I581">
        <v>1</v>
      </c>
      <c r="J581" t="s">
        <v>13801</v>
      </c>
      <c r="K581" t="s">
        <v>13805</v>
      </c>
      <c r="L581">
        <v>270107</v>
      </c>
      <c r="M581" t="s">
        <v>13588</v>
      </c>
      <c r="N581">
        <v>270107006</v>
      </c>
      <c r="O581" t="s">
        <v>13613</v>
      </c>
      <c r="P581">
        <v>0</v>
      </c>
      <c r="Q581">
        <v>30998.209149709568</v>
      </c>
      <c r="R581">
        <v>15919.026233403691</v>
      </c>
    </row>
    <row r="582" spans="1:18" x14ac:dyDescent="0.25">
      <c r="A582">
        <v>6</v>
      </c>
      <c r="B582">
        <v>6116</v>
      </c>
      <c r="C582" t="s">
        <v>1781</v>
      </c>
      <c r="D582" t="s">
        <v>1337</v>
      </c>
      <c r="E582">
        <v>2</v>
      </c>
      <c r="F582" t="s">
        <v>13804</v>
      </c>
      <c r="G582">
        <v>3</v>
      </c>
      <c r="H582" t="s">
        <v>13770</v>
      </c>
      <c r="I582">
        <v>1</v>
      </c>
      <c r="J582" t="s">
        <v>13801</v>
      </c>
      <c r="K582" t="s">
        <v>13806</v>
      </c>
      <c r="L582">
        <v>270107</v>
      </c>
      <c r="M582" t="s">
        <v>13588</v>
      </c>
      <c r="N582">
        <v>270107006</v>
      </c>
      <c r="O582" t="s">
        <v>13613</v>
      </c>
      <c r="P582">
        <v>0</v>
      </c>
      <c r="Q582">
        <v>3118.9263808268533</v>
      </c>
      <c r="R582">
        <v>3452.6755206021617</v>
      </c>
    </row>
    <row r="583" spans="1:18" x14ac:dyDescent="0.25">
      <c r="A583">
        <v>6</v>
      </c>
      <c r="B583">
        <v>6116</v>
      </c>
      <c r="C583" t="s">
        <v>1781</v>
      </c>
      <c r="D583" t="s">
        <v>1337</v>
      </c>
      <c r="E583">
        <v>3</v>
      </c>
      <c r="F583" t="s">
        <v>13807</v>
      </c>
      <c r="G583">
        <v>1</v>
      </c>
      <c r="H583" t="s">
        <v>8278</v>
      </c>
      <c r="I583">
        <v>1</v>
      </c>
      <c r="J583" t="s">
        <v>13801</v>
      </c>
      <c r="K583" t="s">
        <v>13808</v>
      </c>
      <c r="L583">
        <v>270107</v>
      </c>
      <c r="M583" t="s">
        <v>13588</v>
      </c>
      <c r="N583">
        <v>270107006</v>
      </c>
      <c r="O583" t="s">
        <v>13613</v>
      </c>
      <c r="P583">
        <v>0</v>
      </c>
      <c r="Q583">
        <v>34117.135530536427</v>
      </c>
      <c r="R583">
        <v>19371.701754005855</v>
      </c>
    </row>
    <row r="584" spans="1:18" x14ac:dyDescent="0.25">
      <c r="A584">
        <v>6</v>
      </c>
      <c r="B584">
        <v>6116</v>
      </c>
      <c r="C584" t="s">
        <v>1781</v>
      </c>
      <c r="D584" t="s">
        <v>1337</v>
      </c>
      <c r="E584">
        <v>4</v>
      </c>
      <c r="F584" t="s">
        <v>13810</v>
      </c>
      <c r="G584">
        <v>1</v>
      </c>
      <c r="H584" t="s">
        <v>8278</v>
      </c>
      <c r="I584">
        <v>1</v>
      </c>
      <c r="J584" t="s">
        <v>13801</v>
      </c>
      <c r="K584" t="s">
        <v>13811</v>
      </c>
      <c r="L584">
        <v>270107</v>
      </c>
      <c r="M584" t="s">
        <v>13588</v>
      </c>
      <c r="N584">
        <v>270107006</v>
      </c>
      <c r="O584" t="s">
        <v>13613</v>
      </c>
      <c r="P584">
        <v>0</v>
      </c>
      <c r="Q584">
        <v>32557.672340122997</v>
      </c>
      <c r="R584">
        <v>19371.701754005855</v>
      </c>
    </row>
    <row r="585" spans="1:18" x14ac:dyDescent="0.25">
      <c r="A585">
        <v>6</v>
      </c>
      <c r="B585">
        <v>6116</v>
      </c>
      <c r="C585" t="s">
        <v>1781</v>
      </c>
      <c r="D585" t="s">
        <v>1337</v>
      </c>
      <c r="E585">
        <v>4</v>
      </c>
      <c r="F585" t="s">
        <v>13810</v>
      </c>
      <c r="G585">
        <v>1</v>
      </c>
      <c r="H585" t="s">
        <v>8278</v>
      </c>
      <c r="I585">
        <v>1</v>
      </c>
      <c r="J585" t="s">
        <v>13801</v>
      </c>
      <c r="K585" t="s">
        <v>13812</v>
      </c>
      <c r="L585">
        <v>270107</v>
      </c>
      <c r="M585" t="s">
        <v>13588</v>
      </c>
      <c r="N585">
        <v>270107006</v>
      </c>
      <c r="O585" t="s">
        <v>13613</v>
      </c>
      <c r="P585">
        <v>0</v>
      </c>
      <c r="Q585">
        <v>1559.4631904134267</v>
      </c>
      <c r="R585">
        <v>0</v>
      </c>
    </row>
    <row r="586" spans="1:18" x14ac:dyDescent="0.25">
      <c r="A586">
        <v>6</v>
      </c>
      <c r="B586">
        <v>6116</v>
      </c>
      <c r="C586" t="s">
        <v>1781</v>
      </c>
      <c r="D586" t="s">
        <v>1337</v>
      </c>
      <c r="E586">
        <v>7</v>
      </c>
      <c r="F586" t="s">
        <v>13813</v>
      </c>
      <c r="G586">
        <v>2</v>
      </c>
      <c r="H586" t="s">
        <v>13771</v>
      </c>
      <c r="I586">
        <v>3</v>
      </c>
      <c r="J586" t="s">
        <v>13814</v>
      </c>
      <c r="K586" t="s">
        <v>13771</v>
      </c>
      <c r="L586">
        <v>270107</v>
      </c>
      <c r="M586" t="s">
        <v>13588</v>
      </c>
      <c r="N586">
        <v>270107005</v>
      </c>
      <c r="O586" t="s">
        <v>13608</v>
      </c>
      <c r="P586">
        <v>0</v>
      </c>
      <c r="Q586">
        <v>11543.27049491154</v>
      </c>
      <c r="R586">
        <v>0</v>
      </c>
    </row>
    <row r="587" spans="1:18" x14ac:dyDescent="0.25">
      <c r="A587">
        <v>6</v>
      </c>
      <c r="B587">
        <v>6116</v>
      </c>
      <c r="C587" t="s">
        <v>1781</v>
      </c>
      <c r="D587" t="s">
        <v>1337</v>
      </c>
      <c r="E587">
        <v>7</v>
      </c>
      <c r="F587" t="s">
        <v>13813</v>
      </c>
      <c r="G587">
        <v>3</v>
      </c>
      <c r="H587" t="s">
        <v>13770</v>
      </c>
      <c r="I587">
        <v>3</v>
      </c>
      <c r="J587" t="s">
        <v>13814</v>
      </c>
      <c r="K587" t="s">
        <v>13815</v>
      </c>
      <c r="L587">
        <v>270107</v>
      </c>
      <c r="M587" t="s">
        <v>13588</v>
      </c>
      <c r="N587">
        <v>270107005</v>
      </c>
      <c r="O587" t="s">
        <v>13608</v>
      </c>
      <c r="P587">
        <v>0</v>
      </c>
      <c r="Q587">
        <v>22573.865035624884</v>
      </c>
      <c r="R587">
        <v>18303.40307614542</v>
      </c>
    </row>
    <row r="588" spans="1:18" x14ac:dyDescent="0.25">
      <c r="A588">
        <v>6</v>
      </c>
      <c r="B588">
        <v>6116</v>
      </c>
      <c r="C588" t="s">
        <v>1781</v>
      </c>
      <c r="D588" t="s">
        <v>1337</v>
      </c>
      <c r="E588">
        <v>7</v>
      </c>
      <c r="F588" t="s">
        <v>13813</v>
      </c>
      <c r="G588">
        <v>3</v>
      </c>
      <c r="H588" t="s">
        <v>13770</v>
      </c>
      <c r="I588">
        <v>3</v>
      </c>
      <c r="J588" t="s">
        <v>13814</v>
      </c>
      <c r="K588" t="s">
        <v>13816</v>
      </c>
      <c r="L588">
        <v>270107</v>
      </c>
      <c r="M588" t="s">
        <v>13588</v>
      </c>
      <c r="N588">
        <v>270107005</v>
      </c>
      <c r="O588" t="s">
        <v>13608</v>
      </c>
      <c r="P588">
        <v>0</v>
      </c>
      <c r="Q588">
        <v>0</v>
      </c>
      <c r="R588">
        <v>1068.2986778604311</v>
      </c>
    </row>
    <row r="589" spans="1:18" x14ac:dyDescent="0.25">
      <c r="A589">
        <v>6</v>
      </c>
      <c r="B589">
        <v>6117</v>
      </c>
      <c r="C589" t="s">
        <v>1781</v>
      </c>
      <c r="D589" t="s">
        <v>1035</v>
      </c>
      <c r="E589">
        <v>1</v>
      </c>
      <c r="F589" t="s">
        <v>13800</v>
      </c>
      <c r="G589">
        <v>1</v>
      </c>
      <c r="H589" t="s">
        <v>8278</v>
      </c>
      <c r="I589">
        <v>1</v>
      </c>
      <c r="J589" t="s">
        <v>13801</v>
      </c>
      <c r="K589" t="s">
        <v>13802</v>
      </c>
      <c r="L589">
        <v>270107</v>
      </c>
      <c r="M589" t="s">
        <v>13588</v>
      </c>
      <c r="N589">
        <v>270107006</v>
      </c>
      <c r="O589" t="s">
        <v>13613</v>
      </c>
      <c r="P589">
        <v>15268.380207094835</v>
      </c>
      <c r="Q589">
        <v>11886.634867853983</v>
      </c>
      <c r="R589">
        <v>0</v>
      </c>
    </row>
    <row r="590" spans="1:18" x14ac:dyDescent="0.25">
      <c r="A590">
        <v>6</v>
      </c>
      <c r="B590">
        <v>6117</v>
      </c>
      <c r="C590" t="s">
        <v>1781</v>
      </c>
      <c r="D590" t="s">
        <v>1035</v>
      </c>
      <c r="E590">
        <v>1</v>
      </c>
      <c r="F590" t="s">
        <v>13800</v>
      </c>
      <c r="G590">
        <v>1</v>
      </c>
      <c r="H590" t="s">
        <v>8278</v>
      </c>
      <c r="I590">
        <v>1</v>
      </c>
      <c r="J590" t="s">
        <v>13801</v>
      </c>
      <c r="K590" t="s">
        <v>13803</v>
      </c>
      <c r="L590">
        <v>270107</v>
      </c>
      <c r="M590" t="s">
        <v>13588</v>
      </c>
      <c r="N590">
        <v>270107006</v>
      </c>
      <c r="O590" t="s">
        <v>13613</v>
      </c>
      <c r="P590">
        <v>596.64065371062929</v>
      </c>
      <c r="Q590">
        <v>0</v>
      </c>
      <c r="R590">
        <v>0</v>
      </c>
    </row>
    <row r="591" spans="1:18" x14ac:dyDescent="0.25">
      <c r="A591">
        <v>6</v>
      </c>
      <c r="B591">
        <v>6117</v>
      </c>
      <c r="C591" t="s">
        <v>1781</v>
      </c>
      <c r="D591" t="s">
        <v>1035</v>
      </c>
      <c r="E591">
        <v>2</v>
      </c>
      <c r="F591" t="s">
        <v>13804</v>
      </c>
      <c r="G591">
        <v>3</v>
      </c>
      <c r="H591" t="s">
        <v>13770</v>
      </c>
      <c r="I591">
        <v>1</v>
      </c>
      <c r="J591" t="s">
        <v>13801</v>
      </c>
      <c r="K591" t="s">
        <v>13805</v>
      </c>
      <c r="L591">
        <v>270107</v>
      </c>
      <c r="M591" t="s">
        <v>13588</v>
      </c>
      <c r="N591">
        <v>270107006</v>
      </c>
      <c r="O591" t="s">
        <v>13613</v>
      </c>
      <c r="P591">
        <v>14170.215525627445</v>
      </c>
      <c r="Q591">
        <v>9042.4911244157465</v>
      </c>
      <c r="R591">
        <v>0</v>
      </c>
    </row>
    <row r="592" spans="1:18" x14ac:dyDescent="0.25">
      <c r="A592">
        <v>6</v>
      </c>
      <c r="B592">
        <v>6117</v>
      </c>
      <c r="C592" t="s">
        <v>1781</v>
      </c>
      <c r="D592" t="s">
        <v>1035</v>
      </c>
      <c r="E592">
        <v>2</v>
      </c>
      <c r="F592" t="s">
        <v>13804</v>
      </c>
      <c r="G592">
        <v>3</v>
      </c>
      <c r="H592" t="s">
        <v>13770</v>
      </c>
      <c r="I592">
        <v>1</v>
      </c>
      <c r="J592" t="s">
        <v>13801</v>
      </c>
      <c r="K592" t="s">
        <v>13806</v>
      </c>
      <c r="L592">
        <v>270107</v>
      </c>
      <c r="M592" t="s">
        <v>13588</v>
      </c>
      <c r="N592">
        <v>270107006</v>
      </c>
      <c r="O592" t="s">
        <v>13613</v>
      </c>
      <c r="P592">
        <v>1694.8053351780195</v>
      </c>
      <c r="Q592">
        <v>2844.1437434382369</v>
      </c>
      <c r="R592">
        <v>0</v>
      </c>
    </row>
    <row r="593" spans="1:18" x14ac:dyDescent="0.25">
      <c r="A593">
        <v>6</v>
      </c>
      <c r="B593">
        <v>6117</v>
      </c>
      <c r="C593" t="s">
        <v>1781</v>
      </c>
      <c r="D593" t="s">
        <v>1035</v>
      </c>
      <c r="E593">
        <v>3</v>
      </c>
      <c r="F593" t="s">
        <v>13807</v>
      </c>
      <c r="G593">
        <v>1</v>
      </c>
      <c r="H593" t="s">
        <v>8278</v>
      </c>
      <c r="I593">
        <v>1</v>
      </c>
      <c r="J593" t="s">
        <v>13801</v>
      </c>
      <c r="K593" t="s">
        <v>13808</v>
      </c>
      <c r="L593">
        <v>270107</v>
      </c>
      <c r="M593" t="s">
        <v>13588</v>
      </c>
      <c r="N593">
        <v>270107006</v>
      </c>
      <c r="O593" t="s">
        <v>13613</v>
      </c>
      <c r="P593">
        <v>15865.020860805465</v>
      </c>
      <c r="Q593">
        <v>11886.634867853983</v>
      </c>
      <c r="R593">
        <v>0</v>
      </c>
    </row>
    <row r="594" spans="1:18" x14ac:dyDescent="0.25">
      <c r="A594">
        <v>6</v>
      </c>
      <c r="B594">
        <v>6117</v>
      </c>
      <c r="C594" t="s">
        <v>1781</v>
      </c>
      <c r="D594" t="s">
        <v>1035</v>
      </c>
      <c r="E594">
        <v>4</v>
      </c>
      <c r="F594" t="s">
        <v>13810</v>
      </c>
      <c r="G594">
        <v>1</v>
      </c>
      <c r="H594" t="s">
        <v>8278</v>
      </c>
      <c r="I594">
        <v>1</v>
      </c>
      <c r="J594" t="s">
        <v>13801</v>
      </c>
      <c r="K594" t="s">
        <v>13811</v>
      </c>
      <c r="L594">
        <v>270107</v>
      </c>
      <c r="M594" t="s">
        <v>13588</v>
      </c>
      <c r="N594">
        <v>270107006</v>
      </c>
      <c r="O594" t="s">
        <v>13613</v>
      </c>
      <c r="P594">
        <v>15268.380207094835</v>
      </c>
      <c r="Q594">
        <v>11886.634867853983</v>
      </c>
      <c r="R594">
        <v>0</v>
      </c>
    </row>
    <row r="595" spans="1:18" x14ac:dyDescent="0.25">
      <c r="A595">
        <v>6</v>
      </c>
      <c r="B595">
        <v>6117</v>
      </c>
      <c r="C595" t="s">
        <v>1781</v>
      </c>
      <c r="D595" t="s">
        <v>1035</v>
      </c>
      <c r="E595">
        <v>4</v>
      </c>
      <c r="F595" t="s">
        <v>13810</v>
      </c>
      <c r="G595">
        <v>1</v>
      </c>
      <c r="H595" t="s">
        <v>8278</v>
      </c>
      <c r="I595">
        <v>1</v>
      </c>
      <c r="J595" t="s">
        <v>13801</v>
      </c>
      <c r="K595" t="s">
        <v>13812</v>
      </c>
      <c r="L595">
        <v>270107</v>
      </c>
      <c r="M595" t="s">
        <v>13588</v>
      </c>
      <c r="N595">
        <v>270107006</v>
      </c>
      <c r="O595" t="s">
        <v>13613</v>
      </c>
      <c r="P595">
        <v>596.64065371062929</v>
      </c>
      <c r="Q595">
        <v>0</v>
      </c>
      <c r="R595">
        <v>0</v>
      </c>
    </row>
    <row r="596" spans="1:18" x14ac:dyDescent="0.25">
      <c r="A596">
        <v>6</v>
      </c>
      <c r="B596">
        <v>6117</v>
      </c>
      <c r="C596" t="s">
        <v>1781</v>
      </c>
      <c r="D596" t="s">
        <v>1035</v>
      </c>
      <c r="E596">
        <v>7</v>
      </c>
      <c r="F596" t="s">
        <v>13813</v>
      </c>
      <c r="G596">
        <v>2</v>
      </c>
      <c r="H596" t="s">
        <v>13771</v>
      </c>
      <c r="I596">
        <v>3</v>
      </c>
      <c r="J596" t="s">
        <v>13814</v>
      </c>
      <c r="K596" t="s">
        <v>13771</v>
      </c>
      <c r="L596">
        <v>270107</v>
      </c>
      <c r="M596" t="s">
        <v>13588</v>
      </c>
      <c r="N596">
        <v>270107005</v>
      </c>
      <c r="O596" t="s">
        <v>13608</v>
      </c>
      <c r="P596">
        <v>2120.6684104714759</v>
      </c>
      <c r="Q596">
        <v>4709.9501938846479</v>
      </c>
      <c r="R596">
        <v>0</v>
      </c>
    </row>
    <row r="597" spans="1:18" x14ac:dyDescent="0.25">
      <c r="A597">
        <v>6</v>
      </c>
      <c r="B597">
        <v>6117</v>
      </c>
      <c r="C597" t="s">
        <v>1781</v>
      </c>
      <c r="D597" t="s">
        <v>1035</v>
      </c>
      <c r="E597">
        <v>7</v>
      </c>
      <c r="F597" t="s">
        <v>13813</v>
      </c>
      <c r="G597">
        <v>3</v>
      </c>
      <c r="H597" t="s">
        <v>13770</v>
      </c>
      <c r="I597">
        <v>3</v>
      </c>
      <c r="J597" t="s">
        <v>13814</v>
      </c>
      <c r="K597" t="s">
        <v>13815</v>
      </c>
      <c r="L597">
        <v>270107</v>
      </c>
      <c r="M597" t="s">
        <v>13588</v>
      </c>
      <c r="N597">
        <v>270107005</v>
      </c>
      <c r="O597" t="s">
        <v>13608</v>
      </c>
      <c r="P597">
        <v>12795.347932294257</v>
      </c>
      <c r="Q597">
        <v>7176.6846739693356</v>
      </c>
      <c r="R597">
        <v>0</v>
      </c>
    </row>
    <row r="598" spans="1:18" x14ac:dyDescent="0.25">
      <c r="A598">
        <v>6</v>
      </c>
      <c r="B598">
        <v>6117</v>
      </c>
      <c r="C598" t="s">
        <v>1781</v>
      </c>
      <c r="D598" t="s">
        <v>1035</v>
      </c>
      <c r="E598">
        <v>7</v>
      </c>
      <c r="F598" t="s">
        <v>13813</v>
      </c>
      <c r="G598">
        <v>3</v>
      </c>
      <c r="H598" t="s">
        <v>13770</v>
      </c>
      <c r="I598">
        <v>3</v>
      </c>
      <c r="J598" t="s">
        <v>13814</v>
      </c>
      <c r="K598" t="s">
        <v>13816</v>
      </c>
      <c r="L598">
        <v>270107</v>
      </c>
      <c r="M598" t="s">
        <v>13588</v>
      </c>
      <c r="N598">
        <v>270107005</v>
      </c>
      <c r="O598" t="s">
        <v>13608</v>
      </c>
      <c r="P598">
        <v>949.00451803973283</v>
      </c>
      <c r="Q598">
        <v>0</v>
      </c>
      <c r="R598">
        <v>0</v>
      </c>
    </row>
    <row r="599" spans="1:18" x14ac:dyDescent="0.25">
      <c r="A599">
        <v>6</v>
      </c>
      <c r="B599">
        <v>6201</v>
      </c>
      <c r="C599" t="s">
        <v>1781</v>
      </c>
      <c r="D599" t="s">
        <v>1342</v>
      </c>
      <c r="E599">
        <v>1</v>
      </c>
      <c r="F599" t="s">
        <v>13800</v>
      </c>
      <c r="G599">
        <v>1</v>
      </c>
      <c r="H599" t="s">
        <v>8278</v>
      </c>
      <c r="I599">
        <v>1</v>
      </c>
      <c r="J599" t="s">
        <v>13801</v>
      </c>
      <c r="K599" t="s">
        <v>13802</v>
      </c>
      <c r="L599">
        <v>270107</v>
      </c>
      <c r="M599" t="s">
        <v>13588</v>
      </c>
      <c r="N599">
        <v>270107006</v>
      </c>
      <c r="O599" t="s">
        <v>13613</v>
      </c>
      <c r="P599">
        <v>0</v>
      </c>
      <c r="Q599">
        <v>106273.98972103244</v>
      </c>
      <c r="R599">
        <v>0</v>
      </c>
    </row>
    <row r="600" spans="1:18" x14ac:dyDescent="0.25">
      <c r="A600">
        <v>6</v>
      </c>
      <c r="B600">
        <v>6201</v>
      </c>
      <c r="C600" t="s">
        <v>1781</v>
      </c>
      <c r="D600" t="s">
        <v>1342</v>
      </c>
      <c r="E600">
        <v>1</v>
      </c>
      <c r="F600" t="s">
        <v>13800</v>
      </c>
      <c r="G600">
        <v>1</v>
      </c>
      <c r="H600" t="s">
        <v>8278</v>
      </c>
      <c r="I600">
        <v>1</v>
      </c>
      <c r="J600" t="s">
        <v>13801</v>
      </c>
      <c r="K600" t="s">
        <v>13803</v>
      </c>
      <c r="L600">
        <v>270107</v>
      </c>
      <c r="M600" t="s">
        <v>13588</v>
      </c>
      <c r="N600">
        <v>270107006</v>
      </c>
      <c r="O600" t="s">
        <v>13613</v>
      </c>
      <c r="P600">
        <v>0</v>
      </c>
      <c r="Q600">
        <v>7273.5101872570958</v>
      </c>
      <c r="R600">
        <v>0</v>
      </c>
    </row>
    <row r="601" spans="1:18" x14ac:dyDescent="0.25">
      <c r="A601">
        <v>6</v>
      </c>
      <c r="B601">
        <v>6201</v>
      </c>
      <c r="C601" t="s">
        <v>1781</v>
      </c>
      <c r="D601" t="s">
        <v>1342</v>
      </c>
      <c r="E601">
        <v>2</v>
      </c>
      <c r="F601" t="s">
        <v>13804</v>
      </c>
      <c r="G601">
        <v>3</v>
      </c>
      <c r="H601" t="s">
        <v>13770</v>
      </c>
      <c r="I601">
        <v>1</v>
      </c>
      <c r="J601" t="s">
        <v>13801</v>
      </c>
      <c r="K601" t="s">
        <v>13805</v>
      </c>
      <c r="L601">
        <v>270107</v>
      </c>
      <c r="M601" t="s">
        <v>13588</v>
      </c>
      <c r="N601">
        <v>270107006</v>
      </c>
      <c r="O601" t="s">
        <v>13613</v>
      </c>
      <c r="P601">
        <v>0</v>
      </c>
      <c r="Q601">
        <v>98590.457416590754</v>
      </c>
      <c r="R601">
        <v>0</v>
      </c>
    </row>
    <row r="602" spans="1:18" x14ac:dyDescent="0.25">
      <c r="A602">
        <v>6</v>
      </c>
      <c r="B602">
        <v>6201</v>
      </c>
      <c r="C602" t="s">
        <v>1781</v>
      </c>
      <c r="D602" t="s">
        <v>1342</v>
      </c>
      <c r="E602">
        <v>2</v>
      </c>
      <c r="F602" t="s">
        <v>13804</v>
      </c>
      <c r="G602">
        <v>3</v>
      </c>
      <c r="H602" t="s">
        <v>13770</v>
      </c>
      <c r="I602">
        <v>1</v>
      </c>
      <c r="J602" t="s">
        <v>13801</v>
      </c>
      <c r="K602" t="s">
        <v>13806</v>
      </c>
      <c r="L602">
        <v>270107</v>
      </c>
      <c r="M602" t="s">
        <v>13588</v>
      </c>
      <c r="N602">
        <v>270107006</v>
      </c>
      <c r="O602" t="s">
        <v>13613</v>
      </c>
      <c r="P602">
        <v>0</v>
      </c>
      <c r="Q602">
        <v>14957.042491698774</v>
      </c>
      <c r="R602">
        <v>0</v>
      </c>
    </row>
    <row r="603" spans="1:18" x14ac:dyDescent="0.25">
      <c r="A603">
        <v>6</v>
      </c>
      <c r="B603">
        <v>6201</v>
      </c>
      <c r="C603" t="s">
        <v>1781</v>
      </c>
      <c r="D603" t="s">
        <v>1342</v>
      </c>
      <c r="E603">
        <v>3</v>
      </c>
      <c r="F603" t="s">
        <v>13807</v>
      </c>
      <c r="G603">
        <v>1</v>
      </c>
      <c r="H603" t="s">
        <v>8278</v>
      </c>
      <c r="I603">
        <v>1</v>
      </c>
      <c r="J603" t="s">
        <v>13801</v>
      </c>
      <c r="K603" t="s">
        <v>13808</v>
      </c>
      <c r="L603">
        <v>270107</v>
      </c>
      <c r="M603" t="s">
        <v>13588</v>
      </c>
      <c r="N603">
        <v>270107006</v>
      </c>
      <c r="O603" t="s">
        <v>13613</v>
      </c>
      <c r="P603">
        <v>0</v>
      </c>
      <c r="Q603">
        <v>106273.98972103244</v>
      </c>
      <c r="R603">
        <v>0</v>
      </c>
    </row>
    <row r="604" spans="1:18" x14ac:dyDescent="0.25">
      <c r="A604">
        <v>6</v>
      </c>
      <c r="B604">
        <v>6201</v>
      </c>
      <c r="C604" t="s">
        <v>1781</v>
      </c>
      <c r="D604" t="s">
        <v>1342</v>
      </c>
      <c r="E604">
        <v>3</v>
      </c>
      <c r="F604" t="s">
        <v>13807</v>
      </c>
      <c r="G604">
        <v>1</v>
      </c>
      <c r="H604" t="s">
        <v>8278</v>
      </c>
      <c r="I604">
        <v>1</v>
      </c>
      <c r="J604" t="s">
        <v>13801</v>
      </c>
      <c r="K604" t="s">
        <v>13809</v>
      </c>
      <c r="L604">
        <v>270107</v>
      </c>
      <c r="M604" t="s">
        <v>13588</v>
      </c>
      <c r="N604">
        <v>270107006</v>
      </c>
      <c r="O604" t="s">
        <v>13613</v>
      </c>
      <c r="P604">
        <v>0</v>
      </c>
      <c r="Q604">
        <v>7273.5101872570958</v>
      </c>
      <c r="R604">
        <v>0</v>
      </c>
    </row>
    <row r="605" spans="1:18" x14ac:dyDescent="0.25">
      <c r="A605">
        <v>6</v>
      </c>
      <c r="B605">
        <v>6201</v>
      </c>
      <c r="C605" t="s">
        <v>1781</v>
      </c>
      <c r="D605" t="s">
        <v>1342</v>
      </c>
      <c r="E605">
        <v>4</v>
      </c>
      <c r="F605" t="s">
        <v>13810</v>
      </c>
      <c r="G605">
        <v>1</v>
      </c>
      <c r="H605" t="s">
        <v>8278</v>
      </c>
      <c r="I605">
        <v>1</v>
      </c>
      <c r="J605" t="s">
        <v>13801</v>
      </c>
      <c r="K605" t="s">
        <v>13811</v>
      </c>
      <c r="L605">
        <v>270107</v>
      </c>
      <c r="M605" t="s">
        <v>13588</v>
      </c>
      <c r="N605">
        <v>270107006</v>
      </c>
      <c r="O605" t="s">
        <v>13613</v>
      </c>
      <c r="P605">
        <v>0</v>
      </c>
      <c r="Q605">
        <v>106273.98972103244</v>
      </c>
      <c r="R605">
        <v>0</v>
      </c>
    </row>
    <row r="606" spans="1:18" x14ac:dyDescent="0.25">
      <c r="A606">
        <v>6</v>
      </c>
      <c r="B606">
        <v>6201</v>
      </c>
      <c r="C606" t="s">
        <v>1781</v>
      </c>
      <c r="D606" t="s">
        <v>1342</v>
      </c>
      <c r="E606">
        <v>4</v>
      </c>
      <c r="F606" t="s">
        <v>13810</v>
      </c>
      <c r="G606">
        <v>1</v>
      </c>
      <c r="H606" t="s">
        <v>8278</v>
      </c>
      <c r="I606">
        <v>1</v>
      </c>
      <c r="J606" t="s">
        <v>13801</v>
      </c>
      <c r="K606" t="s">
        <v>13812</v>
      </c>
      <c r="L606">
        <v>270107</v>
      </c>
      <c r="M606" t="s">
        <v>13588</v>
      </c>
      <c r="N606">
        <v>270107006</v>
      </c>
      <c r="O606" t="s">
        <v>13613</v>
      </c>
      <c r="P606">
        <v>0</v>
      </c>
      <c r="Q606">
        <v>7273.5101872570958</v>
      </c>
      <c r="R606">
        <v>0</v>
      </c>
    </row>
    <row r="607" spans="1:18" x14ac:dyDescent="0.25">
      <c r="A607">
        <v>6</v>
      </c>
      <c r="B607">
        <v>6201</v>
      </c>
      <c r="C607" t="s">
        <v>1781</v>
      </c>
      <c r="D607" t="s">
        <v>1342</v>
      </c>
      <c r="E607">
        <v>7</v>
      </c>
      <c r="F607" t="s">
        <v>13813</v>
      </c>
      <c r="G607">
        <v>2</v>
      </c>
      <c r="H607" t="s">
        <v>13771</v>
      </c>
      <c r="I607">
        <v>3</v>
      </c>
      <c r="J607" t="s">
        <v>13814</v>
      </c>
      <c r="K607" t="s">
        <v>13771</v>
      </c>
      <c r="L607">
        <v>270107</v>
      </c>
      <c r="M607" t="s">
        <v>13588</v>
      </c>
      <c r="N607">
        <v>270107005</v>
      </c>
      <c r="O607" t="s">
        <v>13608</v>
      </c>
      <c r="P607">
        <v>0</v>
      </c>
      <c r="Q607">
        <v>29081.417347862305</v>
      </c>
      <c r="R607">
        <v>0</v>
      </c>
    </row>
    <row r="608" spans="1:18" x14ac:dyDescent="0.25">
      <c r="A608">
        <v>6</v>
      </c>
      <c r="B608">
        <v>6201</v>
      </c>
      <c r="C608" t="s">
        <v>1781</v>
      </c>
      <c r="D608" t="s">
        <v>1342</v>
      </c>
      <c r="E608">
        <v>7</v>
      </c>
      <c r="F608" t="s">
        <v>13813</v>
      </c>
      <c r="G608">
        <v>3</v>
      </c>
      <c r="H608" t="s">
        <v>13770</v>
      </c>
      <c r="I608">
        <v>3</v>
      </c>
      <c r="J608" t="s">
        <v>13814</v>
      </c>
      <c r="K608" t="s">
        <v>13815</v>
      </c>
      <c r="L608">
        <v>270107</v>
      </c>
      <c r="M608" t="s">
        <v>13588</v>
      </c>
      <c r="N608">
        <v>270107005</v>
      </c>
      <c r="O608" t="s">
        <v>13608</v>
      </c>
      <c r="P608">
        <v>0</v>
      </c>
      <c r="Q608">
        <v>81622.024016215568</v>
      </c>
      <c r="R608">
        <v>0</v>
      </c>
    </row>
    <row r="609" spans="1:18" x14ac:dyDescent="0.25">
      <c r="A609">
        <v>6</v>
      </c>
      <c r="B609">
        <v>6201</v>
      </c>
      <c r="C609" t="s">
        <v>1781</v>
      </c>
      <c r="D609" t="s">
        <v>1342</v>
      </c>
      <c r="E609">
        <v>7</v>
      </c>
      <c r="F609" t="s">
        <v>13813</v>
      </c>
      <c r="G609">
        <v>3</v>
      </c>
      <c r="H609" t="s">
        <v>13770</v>
      </c>
      <c r="I609">
        <v>3</v>
      </c>
      <c r="J609" t="s">
        <v>13814</v>
      </c>
      <c r="K609" t="s">
        <v>13816</v>
      </c>
      <c r="L609">
        <v>270107</v>
      </c>
      <c r="M609" t="s">
        <v>13588</v>
      </c>
      <c r="N609">
        <v>270107005</v>
      </c>
      <c r="O609" t="s">
        <v>13608</v>
      </c>
      <c r="P609">
        <v>0</v>
      </c>
      <c r="Q609">
        <v>2844.0585442116476</v>
      </c>
      <c r="R609">
        <v>0</v>
      </c>
    </row>
    <row r="610" spans="1:18" x14ac:dyDescent="0.25">
      <c r="A610">
        <v>6</v>
      </c>
      <c r="B610">
        <v>6203</v>
      </c>
      <c r="C610" t="s">
        <v>1781</v>
      </c>
      <c r="D610" t="s">
        <v>1348</v>
      </c>
      <c r="E610">
        <v>1</v>
      </c>
      <c r="F610" t="s">
        <v>13800</v>
      </c>
      <c r="G610">
        <v>1</v>
      </c>
      <c r="H610" t="s">
        <v>8278</v>
      </c>
      <c r="I610">
        <v>1</v>
      </c>
      <c r="J610" t="s">
        <v>13801</v>
      </c>
      <c r="K610" t="s">
        <v>13802</v>
      </c>
      <c r="L610">
        <v>270107</v>
      </c>
      <c r="M610" t="s">
        <v>13588</v>
      </c>
      <c r="N610">
        <v>270107006</v>
      </c>
      <c r="O610" t="s">
        <v>13613</v>
      </c>
      <c r="P610">
        <v>0</v>
      </c>
      <c r="Q610">
        <v>34181.852459769849</v>
      </c>
      <c r="R610">
        <v>0</v>
      </c>
    </row>
    <row r="611" spans="1:18" x14ac:dyDescent="0.25">
      <c r="A611">
        <v>6</v>
      </c>
      <c r="B611">
        <v>6203</v>
      </c>
      <c r="C611" t="s">
        <v>1781</v>
      </c>
      <c r="D611" t="s">
        <v>1348</v>
      </c>
      <c r="E611">
        <v>2</v>
      </c>
      <c r="F611" t="s">
        <v>13804</v>
      </c>
      <c r="G611">
        <v>3</v>
      </c>
      <c r="H611" t="s">
        <v>13770</v>
      </c>
      <c r="I611">
        <v>1</v>
      </c>
      <c r="J611" t="s">
        <v>13801</v>
      </c>
      <c r="K611" t="s">
        <v>13805</v>
      </c>
      <c r="L611">
        <v>270107</v>
      </c>
      <c r="M611" t="s">
        <v>13588</v>
      </c>
      <c r="N611">
        <v>270107006</v>
      </c>
      <c r="O611" t="s">
        <v>13613</v>
      </c>
      <c r="P611">
        <v>0</v>
      </c>
      <c r="Q611">
        <v>23593.123529076427</v>
      </c>
      <c r="R611">
        <v>0</v>
      </c>
    </row>
    <row r="612" spans="1:18" x14ac:dyDescent="0.25">
      <c r="A612">
        <v>6</v>
      </c>
      <c r="B612">
        <v>6203</v>
      </c>
      <c r="C612" t="s">
        <v>1781</v>
      </c>
      <c r="D612" t="s">
        <v>1348</v>
      </c>
      <c r="E612">
        <v>2</v>
      </c>
      <c r="F612" t="s">
        <v>13804</v>
      </c>
      <c r="G612">
        <v>3</v>
      </c>
      <c r="H612" t="s">
        <v>13770</v>
      </c>
      <c r="I612">
        <v>1</v>
      </c>
      <c r="J612" t="s">
        <v>13801</v>
      </c>
      <c r="K612" t="s">
        <v>13806</v>
      </c>
      <c r="L612">
        <v>270107</v>
      </c>
      <c r="M612" t="s">
        <v>13588</v>
      </c>
      <c r="N612">
        <v>270107006</v>
      </c>
      <c r="O612" t="s">
        <v>13613</v>
      </c>
      <c r="P612">
        <v>0</v>
      </c>
      <c r="Q612">
        <v>10588.728930693424</v>
      </c>
      <c r="R612">
        <v>0</v>
      </c>
    </row>
    <row r="613" spans="1:18" x14ac:dyDescent="0.25">
      <c r="A613">
        <v>6</v>
      </c>
      <c r="B613">
        <v>6203</v>
      </c>
      <c r="C613" t="s">
        <v>1781</v>
      </c>
      <c r="D613" t="s">
        <v>1348</v>
      </c>
      <c r="E613">
        <v>3</v>
      </c>
      <c r="F613" t="s">
        <v>13807</v>
      </c>
      <c r="G613">
        <v>1</v>
      </c>
      <c r="H613" t="s">
        <v>8278</v>
      </c>
      <c r="I613">
        <v>1</v>
      </c>
      <c r="J613" t="s">
        <v>13801</v>
      </c>
      <c r="K613" t="s">
        <v>13808</v>
      </c>
      <c r="L613">
        <v>270107</v>
      </c>
      <c r="M613" t="s">
        <v>13588</v>
      </c>
      <c r="N613">
        <v>270107006</v>
      </c>
      <c r="O613" t="s">
        <v>13613</v>
      </c>
      <c r="P613">
        <v>0</v>
      </c>
      <c r="Q613">
        <v>34181.852459769849</v>
      </c>
      <c r="R613">
        <v>0</v>
      </c>
    </row>
    <row r="614" spans="1:18" x14ac:dyDescent="0.25">
      <c r="A614">
        <v>6</v>
      </c>
      <c r="B614">
        <v>6203</v>
      </c>
      <c r="C614" t="s">
        <v>1781</v>
      </c>
      <c r="D614" t="s">
        <v>1348</v>
      </c>
      <c r="E614">
        <v>4</v>
      </c>
      <c r="F614" t="s">
        <v>13810</v>
      </c>
      <c r="G614">
        <v>1</v>
      </c>
      <c r="H614" t="s">
        <v>8278</v>
      </c>
      <c r="I614">
        <v>1</v>
      </c>
      <c r="J614" t="s">
        <v>13801</v>
      </c>
      <c r="K614" t="s">
        <v>13811</v>
      </c>
      <c r="L614">
        <v>270107</v>
      </c>
      <c r="M614" t="s">
        <v>13588</v>
      </c>
      <c r="N614">
        <v>270107006</v>
      </c>
      <c r="O614" t="s">
        <v>13613</v>
      </c>
      <c r="P614">
        <v>0</v>
      </c>
      <c r="Q614">
        <v>34181.852459769849</v>
      </c>
      <c r="R614">
        <v>0</v>
      </c>
    </row>
    <row r="615" spans="1:18" x14ac:dyDescent="0.25">
      <c r="A615">
        <v>6</v>
      </c>
      <c r="B615">
        <v>6203</v>
      </c>
      <c r="C615" t="s">
        <v>1781</v>
      </c>
      <c r="D615" t="s">
        <v>1348</v>
      </c>
      <c r="E615">
        <v>7</v>
      </c>
      <c r="F615" t="s">
        <v>13813</v>
      </c>
      <c r="G615">
        <v>2</v>
      </c>
      <c r="H615" t="s">
        <v>13771</v>
      </c>
      <c r="I615">
        <v>3</v>
      </c>
      <c r="J615" t="s">
        <v>13814</v>
      </c>
      <c r="K615" t="s">
        <v>13771</v>
      </c>
      <c r="L615">
        <v>270107</v>
      </c>
      <c r="M615" t="s">
        <v>13588</v>
      </c>
      <c r="N615">
        <v>270107005</v>
      </c>
      <c r="O615" t="s">
        <v>13608</v>
      </c>
      <c r="P615">
        <v>0</v>
      </c>
      <c r="Q615">
        <v>10588.728930693424</v>
      </c>
      <c r="R615">
        <v>0</v>
      </c>
    </row>
    <row r="616" spans="1:18" x14ac:dyDescent="0.25">
      <c r="A616">
        <v>6</v>
      </c>
      <c r="B616">
        <v>6203</v>
      </c>
      <c r="C616" t="s">
        <v>1781</v>
      </c>
      <c r="D616" t="s">
        <v>1348</v>
      </c>
      <c r="E616">
        <v>7</v>
      </c>
      <c r="F616" t="s">
        <v>13813</v>
      </c>
      <c r="G616">
        <v>3</v>
      </c>
      <c r="H616" t="s">
        <v>13770</v>
      </c>
      <c r="I616">
        <v>3</v>
      </c>
      <c r="J616" t="s">
        <v>13814</v>
      </c>
      <c r="K616" t="s">
        <v>13815</v>
      </c>
      <c r="L616">
        <v>270107</v>
      </c>
      <c r="M616" t="s">
        <v>13588</v>
      </c>
      <c r="N616">
        <v>270107005</v>
      </c>
      <c r="O616" t="s">
        <v>13608</v>
      </c>
      <c r="P616">
        <v>0</v>
      </c>
      <c r="Q616">
        <v>13004.394598383004</v>
      </c>
      <c r="R616">
        <v>0</v>
      </c>
    </row>
    <row r="617" spans="1:18" x14ac:dyDescent="0.25">
      <c r="A617">
        <v>6</v>
      </c>
      <c r="B617">
        <v>6203</v>
      </c>
      <c r="C617" t="s">
        <v>1781</v>
      </c>
      <c r="D617" t="s">
        <v>1348</v>
      </c>
      <c r="E617">
        <v>7</v>
      </c>
      <c r="F617" t="s">
        <v>13813</v>
      </c>
      <c r="G617">
        <v>3</v>
      </c>
      <c r="H617" t="s">
        <v>13770</v>
      </c>
      <c r="I617">
        <v>3</v>
      </c>
      <c r="J617" t="s">
        <v>13814</v>
      </c>
      <c r="K617" t="s">
        <v>13816</v>
      </c>
      <c r="L617">
        <v>270107</v>
      </c>
      <c r="M617" t="s">
        <v>13588</v>
      </c>
      <c r="N617">
        <v>270107005</v>
      </c>
      <c r="O617" t="s">
        <v>13608</v>
      </c>
      <c r="P617">
        <v>0</v>
      </c>
      <c r="Q617">
        <v>10588.728930693424</v>
      </c>
      <c r="R617">
        <v>0</v>
      </c>
    </row>
    <row r="618" spans="1:18" x14ac:dyDescent="0.25">
      <c r="A618">
        <v>6</v>
      </c>
      <c r="B618">
        <v>6205</v>
      </c>
      <c r="C618" t="s">
        <v>1781</v>
      </c>
      <c r="D618" t="s">
        <v>1354</v>
      </c>
      <c r="E618">
        <v>1</v>
      </c>
      <c r="F618" t="s">
        <v>13800</v>
      </c>
      <c r="G618">
        <v>1</v>
      </c>
      <c r="H618" t="s">
        <v>8278</v>
      </c>
      <c r="I618">
        <v>1</v>
      </c>
      <c r="J618" t="s">
        <v>13801</v>
      </c>
      <c r="K618" t="s">
        <v>13802</v>
      </c>
      <c r="L618">
        <v>270107</v>
      </c>
      <c r="M618" t="s">
        <v>13588</v>
      </c>
      <c r="N618">
        <v>270107006</v>
      </c>
      <c r="O618" t="s">
        <v>13613</v>
      </c>
      <c r="P618">
        <v>0</v>
      </c>
      <c r="Q618">
        <v>81380.148765640217</v>
      </c>
      <c r="R618">
        <v>0</v>
      </c>
    </row>
    <row r="619" spans="1:18" x14ac:dyDescent="0.25">
      <c r="A619">
        <v>6</v>
      </c>
      <c r="B619">
        <v>6205</v>
      </c>
      <c r="C619" t="s">
        <v>1781</v>
      </c>
      <c r="D619" t="s">
        <v>1354</v>
      </c>
      <c r="E619">
        <v>1</v>
      </c>
      <c r="F619" t="s">
        <v>13800</v>
      </c>
      <c r="G619">
        <v>1</v>
      </c>
      <c r="H619" t="s">
        <v>8278</v>
      </c>
      <c r="I619">
        <v>1</v>
      </c>
      <c r="J619" t="s">
        <v>13801</v>
      </c>
      <c r="K619" t="s">
        <v>13803</v>
      </c>
      <c r="L619">
        <v>270107</v>
      </c>
      <c r="M619" t="s">
        <v>13588</v>
      </c>
      <c r="N619">
        <v>270107006</v>
      </c>
      <c r="O619" t="s">
        <v>13613</v>
      </c>
      <c r="P619">
        <v>0</v>
      </c>
      <c r="Q619">
        <v>12358.487728755848</v>
      </c>
      <c r="R619">
        <v>0</v>
      </c>
    </row>
    <row r="620" spans="1:18" x14ac:dyDescent="0.25">
      <c r="A620">
        <v>6</v>
      </c>
      <c r="B620">
        <v>6205</v>
      </c>
      <c r="C620" t="s">
        <v>1781</v>
      </c>
      <c r="D620" t="s">
        <v>1354</v>
      </c>
      <c r="E620">
        <v>2</v>
      </c>
      <c r="F620" t="s">
        <v>13804</v>
      </c>
      <c r="G620">
        <v>3</v>
      </c>
      <c r="H620" t="s">
        <v>13770</v>
      </c>
      <c r="I620">
        <v>1</v>
      </c>
      <c r="J620" t="s">
        <v>13801</v>
      </c>
      <c r="K620" t="s">
        <v>13805</v>
      </c>
      <c r="L620">
        <v>270107</v>
      </c>
      <c r="M620" t="s">
        <v>13588</v>
      </c>
      <c r="N620">
        <v>270107006</v>
      </c>
      <c r="O620" t="s">
        <v>13613</v>
      </c>
      <c r="P620">
        <v>0</v>
      </c>
      <c r="Q620">
        <v>65390.445094698167</v>
      </c>
      <c r="R620">
        <v>0</v>
      </c>
    </row>
    <row r="621" spans="1:18" x14ac:dyDescent="0.25">
      <c r="A621">
        <v>6</v>
      </c>
      <c r="B621">
        <v>6205</v>
      </c>
      <c r="C621" t="s">
        <v>1781</v>
      </c>
      <c r="D621" t="s">
        <v>1354</v>
      </c>
      <c r="E621">
        <v>2</v>
      </c>
      <c r="F621" t="s">
        <v>13804</v>
      </c>
      <c r="G621">
        <v>3</v>
      </c>
      <c r="H621" t="s">
        <v>13770</v>
      </c>
      <c r="I621">
        <v>1</v>
      </c>
      <c r="J621" t="s">
        <v>13801</v>
      </c>
      <c r="K621" t="s">
        <v>13806</v>
      </c>
      <c r="L621">
        <v>270107</v>
      </c>
      <c r="M621" t="s">
        <v>13588</v>
      </c>
      <c r="N621">
        <v>270107006</v>
      </c>
      <c r="O621" t="s">
        <v>13613</v>
      </c>
      <c r="P621">
        <v>0</v>
      </c>
      <c r="Q621">
        <v>28348.191399697909</v>
      </c>
      <c r="R621">
        <v>0</v>
      </c>
    </row>
    <row r="622" spans="1:18" x14ac:dyDescent="0.25">
      <c r="A622">
        <v>6</v>
      </c>
      <c r="B622">
        <v>6205</v>
      </c>
      <c r="C622" t="s">
        <v>1781</v>
      </c>
      <c r="D622" t="s">
        <v>1354</v>
      </c>
      <c r="E622">
        <v>3</v>
      </c>
      <c r="F622" t="s">
        <v>13807</v>
      </c>
      <c r="G622">
        <v>1</v>
      </c>
      <c r="H622" t="s">
        <v>8278</v>
      </c>
      <c r="I622">
        <v>1</v>
      </c>
      <c r="J622" t="s">
        <v>13801</v>
      </c>
      <c r="K622" t="s">
        <v>13808</v>
      </c>
      <c r="L622">
        <v>270107</v>
      </c>
      <c r="M622" t="s">
        <v>13588</v>
      </c>
      <c r="N622">
        <v>270107006</v>
      </c>
      <c r="O622" t="s">
        <v>13613</v>
      </c>
      <c r="P622">
        <v>0</v>
      </c>
      <c r="Q622">
        <v>93738.636494396094</v>
      </c>
      <c r="R622">
        <v>0</v>
      </c>
    </row>
    <row r="623" spans="1:18" x14ac:dyDescent="0.25">
      <c r="A623">
        <v>6</v>
      </c>
      <c r="B623">
        <v>6205</v>
      </c>
      <c r="C623" t="s">
        <v>1781</v>
      </c>
      <c r="D623" t="s">
        <v>1354</v>
      </c>
      <c r="E623">
        <v>4</v>
      </c>
      <c r="F623" t="s">
        <v>13810</v>
      </c>
      <c r="G623">
        <v>1</v>
      </c>
      <c r="H623" t="s">
        <v>8278</v>
      </c>
      <c r="I623">
        <v>1</v>
      </c>
      <c r="J623" t="s">
        <v>13801</v>
      </c>
      <c r="K623" t="s">
        <v>13811</v>
      </c>
      <c r="L623">
        <v>270107</v>
      </c>
      <c r="M623" t="s">
        <v>13588</v>
      </c>
      <c r="N623">
        <v>270107006</v>
      </c>
      <c r="O623" t="s">
        <v>13613</v>
      </c>
      <c r="P623">
        <v>0</v>
      </c>
      <c r="Q623">
        <v>81380.148765640217</v>
      </c>
      <c r="R623">
        <v>0</v>
      </c>
    </row>
    <row r="624" spans="1:18" x14ac:dyDescent="0.25">
      <c r="A624">
        <v>6</v>
      </c>
      <c r="B624">
        <v>6205</v>
      </c>
      <c r="C624" t="s">
        <v>1781</v>
      </c>
      <c r="D624" t="s">
        <v>1354</v>
      </c>
      <c r="E624">
        <v>4</v>
      </c>
      <c r="F624" t="s">
        <v>13810</v>
      </c>
      <c r="G624">
        <v>1</v>
      </c>
      <c r="H624" t="s">
        <v>8278</v>
      </c>
      <c r="I624">
        <v>1</v>
      </c>
      <c r="J624" t="s">
        <v>13801</v>
      </c>
      <c r="K624" t="s">
        <v>13812</v>
      </c>
      <c r="L624">
        <v>270107</v>
      </c>
      <c r="M624" t="s">
        <v>13588</v>
      </c>
      <c r="N624">
        <v>270107006</v>
      </c>
      <c r="O624" t="s">
        <v>13613</v>
      </c>
      <c r="P624">
        <v>0</v>
      </c>
      <c r="Q624">
        <v>12358.487728755848</v>
      </c>
      <c r="R624">
        <v>0</v>
      </c>
    </row>
    <row r="625" spans="1:18" x14ac:dyDescent="0.25">
      <c r="A625">
        <v>6</v>
      </c>
      <c r="B625">
        <v>6205</v>
      </c>
      <c r="C625" t="s">
        <v>1781</v>
      </c>
      <c r="D625" t="s">
        <v>1354</v>
      </c>
      <c r="E625">
        <v>7</v>
      </c>
      <c r="F625" t="s">
        <v>13813</v>
      </c>
      <c r="G625">
        <v>2</v>
      </c>
      <c r="H625" t="s">
        <v>13771</v>
      </c>
      <c r="I625">
        <v>3</v>
      </c>
      <c r="J625" t="s">
        <v>13814</v>
      </c>
      <c r="K625" t="s">
        <v>13771</v>
      </c>
      <c r="L625">
        <v>270107</v>
      </c>
      <c r="M625" t="s">
        <v>13588</v>
      </c>
      <c r="N625">
        <v>270107005</v>
      </c>
      <c r="O625" t="s">
        <v>13608</v>
      </c>
      <c r="P625">
        <v>0</v>
      </c>
      <c r="Q625">
        <v>31215.316863587534</v>
      </c>
      <c r="R625">
        <v>0</v>
      </c>
    </row>
    <row r="626" spans="1:18" x14ac:dyDescent="0.25">
      <c r="A626">
        <v>6</v>
      </c>
      <c r="B626">
        <v>6205</v>
      </c>
      <c r="C626" t="s">
        <v>1781</v>
      </c>
      <c r="D626" t="s">
        <v>1354</v>
      </c>
      <c r="E626">
        <v>7</v>
      </c>
      <c r="F626" t="s">
        <v>13813</v>
      </c>
      <c r="G626">
        <v>3</v>
      </c>
      <c r="H626" t="s">
        <v>13770</v>
      </c>
      <c r="I626">
        <v>3</v>
      </c>
      <c r="J626" t="s">
        <v>13814</v>
      </c>
      <c r="K626" t="s">
        <v>13815</v>
      </c>
      <c r="L626">
        <v>270107</v>
      </c>
      <c r="M626" t="s">
        <v>13588</v>
      </c>
      <c r="N626">
        <v>270107005</v>
      </c>
      <c r="O626" t="s">
        <v>13608</v>
      </c>
      <c r="P626">
        <v>0</v>
      </c>
      <c r="Q626">
        <v>50164.831902052691</v>
      </c>
      <c r="R626">
        <v>0</v>
      </c>
    </row>
    <row r="627" spans="1:18" x14ac:dyDescent="0.25">
      <c r="A627">
        <v>6</v>
      </c>
      <c r="B627">
        <v>6205</v>
      </c>
      <c r="C627" t="s">
        <v>1781</v>
      </c>
      <c r="D627" t="s">
        <v>1354</v>
      </c>
      <c r="E627">
        <v>7</v>
      </c>
      <c r="F627" t="s">
        <v>13813</v>
      </c>
      <c r="G627">
        <v>3</v>
      </c>
      <c r="H627" t="s">
        <v>13770</v>
      </c>
      <c r="I627">
        <v>3</v>
      </c>
      <c r="J627" t="s">
        <v>13814</v>
      </c>
      <c r="K627" t="s">
        <v>13816</v>
      </c>
      <c r="L627">
        <v>270107</v>
      </c>
      <c r="M627" t="s">
        <v>13588</v>
      </c>
      <c r="N627">
        <v>270107005</v>
      </c>
      <c r="O627" t="s">
        <v>13608</v>
      </c>
      <c r="P627">
        <v>0</v>
      </c>
      <c r="Q627">
        <v>12358.487728755848</v>
      </c>
      <c r="R627">
        <v>0</v>
      </c>
    </row>
    <row r="628" spans="1:18" x14ac:dyDescent="0.25">
      <c r="A628">
        <v>6</v>
      </c>
      <c r="B628">
        <v>6301</v>
      </c>
      <c r="C628" t="s">
        <v>1781</v>
      </c>
      <c r="D628" t="s">
        <v>1360</v>
      </c>
      <c r="E628">
        <v>1</v>
      </c>
      <c r="F628" t="s">
        <v>13800</v>
      </c>
      <c r="G628">
        <v>1</v>
      </c>
      <c r="H628" t="s">
        <v>8278</v>
      </c>
      <c r="I628">
        <v>1</v>
      </c>
      <c r="J628" t="s">
        <v>13801</v>
      </c>
      <c r="K628" t="s">
        <v>13802</v>
      </c>
      <c r="L628">
        <v>270107</v>
      </c>
      <c r="M628" t="s">
        <v>13588</v>
      </c>
      <c r="N628">
        <v>270107006</v>
      </c>
      <c r="O628" t="s">
        <v>13613</v>
      </c>
      <c r="P628">
        <v>23329.427173088854</v>
      </c>
      <c r="Q628">
        <v>24773.928179206752</v>
      </c>
      <c r="R628">
        <v>38963.783926434269</v>
      </c>
    </row>
    <row r="629" spans="1:18" x14ac:dyDescent="0.25">
      <c r="A629">
        <v>6</v>
      </c>
      <c r="B629">
        <v>6301</v>
      </c>
      <c r="C629" t="s">
        <v>1781</v>
      </c>
      <c r="D629" t="s">
        <v>1360</v>
      </c>
      <c r="E629">
        <v>1</v>
      </c>
      <c r="F629" t="s">
        <v>13800</v>
      </c>
      <c r="G629">
        <v>1</v>
      </c>
      <c r="H629" t="s">
        <v>8278</v>
      </c>
      <c r="I629">
        <v>1</v>
      </c>
      <c r="J629" t="s">
        <v>13801</v>
      </c>
      <c r="K629" t="s">
        <v>13803</v>
      </c>
      <c r="L629">
        <v>270107</v>
      </c>
      <c r="M629" t="s">
        <v>13588</v>
      </c>
      <c r="N629">
        <v>270107006</v>
      </c>
      <c r="O629" t="s">
        <v>13613</v>
      </c>
      <c r="P629">
        <v>908.52691803956714</v>
      </c>
      <c r="Q629">
        <v>0</v>
      </c>
      <c r="R629">
        <v>0</v>
      </c>
    </row>
    <row r="630" spans="1:18" x14ac:dyDescent="0.25">
      <c r="A630">
        <v>6</v>
      </c>
      <c r="B630">
        <v>6301</v>
      </c>
      <c r="C630" t="s">
        <v>1781</v>
      </c>
      <c r="D630" t="s">
        <v>1360</v>
      </c>
      <c r="E630">
        <v>2</v>
      </c>
      <c r="F630" t="s">
        <v>13804</v>
      </c>
      <c r="G630">
        <v>3</v>
      </c>
      <c r="H630" t="s">
        <v>13770</v>
      </c>
      <c r="I630">
        <v>1</v>
      </c>
      <c r="J630" t="s">
        <v>13801</v>
      </c>
      <c r="K630" t="s">
        <v>13805</v>
      </c>
      <c r="L630">
        <v>270107</v>
      </c>
      <c r="M630" t="s">
        <v>13588</v>
      </c>
      <c r="N630">
        <v>270107006</v>
      </c>
      <c r="O630" t="s">
        <v>13613</v>
      </c>
      <c r="P630">
        <v>16066.726407940994</v>
      </c>
      <c r="Q630">
        <v>20953.597275872668</v>
      </c>
      <c r="R630">
        <v>34951.940327137658</v>
      </c>
    </row>
    <row r="631" spans="1:18" x14ac:dyDescent="0.25">
      <c r="A631">
        <v>6</v>
      </c>
      <c r="B631">
        <v>6301</v>
      </c>
      <c r="C631" t="s">
        <v>1781</v>
      </c>
      <c r="D631" t="s">
        <v>1360</v>
      </c>
      <c r="E631">
        <v>2</v>
      </c>
      <c r="F631" t="s">
        <v>13804</v>
      </c>
      <c r="G631">
        <v>3</v>
      </c>
      <c r="H631" t="s">
        <v>13770</v>
      </c>
      <c r="I631">
        <v>1</v>
      </c>
      <c r="J631" t="s">
        <v>13801</v>
      </c>
      <c r="K631" t="s">
        <v>13806</v>
      </c>
      <c r="L631">
        <v>270107</v>
      </c>
      <c r="M631" t="s">
        <v>13588</v>
      </c>
      <c r="N631">
        <v>270107006</v>
      </c>
      <c r="O631" t="s">
        <v>13613</v>
      </c>
      <c r="P631">
        <v>8171.2276831874269</v>
      </c>
      <c r="Q631">
        <v>3820.3309033340847</v>
      </c>
      <c r="R631">
        <v>4011.8435992965997</v>
      </c>
    </row>
    <row r="632" spans="1:18" x14ac:dyDescent="0.25">
      <c r="A632">
        <v>6</v>
      </c>
      <c r="B632">
        <v>6301</v>
      </c>
      <c r="C632" t="s">
        <v>1781</v>
      </c>
      <c r="D632" t="s">
        <v>1360</v>
      </c>
      <c r="E632">
        <v>3</v>
      </c>
      <c r="F632" t="s">
        <v>13807</v>
      </c>
      <c r="G632">
        <v>1</v>
      </c>
      <c r="H632" t="s">
        <v>8278</v>
      </c>
      <c r="I632">
        <v>1</v>
      </c>
      <c r="J632" t="s">
        <v>13801</v>
      </c>
      <c r="K632" t="s">
        <v>13808</v>
      </c>
      <c r="L632">
        <v>270107</v>
      </c>
      <c r="M632" t="s">
        <v>13588</v>
      </c>
      <c r="N632">
        <v>270107006</v>
      </c>
      <c r="O632" t="s">
        <v>13613</v>
      </c>
      <c r="P632">
        <v>24237.95409112842</v>
      </c>
      <c r="Q632">
        <v>24773.928179206752</v>
      </c>
      <c r="R632">
        <v>38963.783926434269</v>
      </c>
    </row>
    <row r="633" spans="1:18" x14ac:dyDescent="0.25">
      <c r="A633">
        <v>6</v>
      </c>
      <c r="B633">
        <v>6301</v>
      </c>
      <c r="C633" t="s">
        <v>1781</v>
      </c>
      <c r="D633" t="s">
        <v>1360</v>
      </c>
      <c r="E633">
        <v>4</v>
      </c>
      <c r="F633" t="s">
        <v>13810</v>
      </c>
      <c r="G633">
        <v>1</v>
      </c>
      <c r="H633" t="s">
        <v>8278</v>
      </c>
      <c r="I633">
        <v>1</v>
      </c>
      <c r="J633" t="s">
        <v>13801</v>
      </c>
      <c r="K633" t="s">
        <v>13811</v>
      </c>
      <c r="L633">
        <v>270107</v>
      </c>
      <c r="M633" t="s">
        <v>13588</v>
      </c>
      <c r="N633">
        <v>270107006</v>
      </c>
      <c r="O633" t="s">
        <v>13613</v>
      </c>
      <c r="P633">
        <v>23329.427173088854</v>
      </c>
      <c r="Q633">
        <v>24773.928179206752</v>
      </c>
      <c r="R633">
        <v>38963.783926434269</v>
      </c>
    </row>
    <row r="634" spans="1:18" x14ac:dyDescent="0.25">
      <c r="A634">
        <v>6</v>
      </c>
      <c r="B634">
        <v>6301</v>
      </c>
      <c r="C634" t="s">
        <v>1781</v>
      </c>
      <c r="D634" t="s">
        <v>1360</v>
      </c>
      <c r="E634">
        <v>4</v>
      </c>
      <c r="F634" t="s">
        <v>13810</v>
      </c>
      <c r="G634">
        <v>1</v>
      </c>
      <c r="H634" t="s">
        <v>8278</v>
      </c>
      <c r="I634">
        <v>1</v>
      </c>
      <c r="J634" t="s">
        <v>13801</v>
      </c>
      <c r="K634" t="s">
        <v>13812</v>
      </c>
      <c r="L634">
        <v>270107</v>
      </c>
      <c r="M634" t="s">
        <v>13588</v>
      </c>
      <c r="N634">
        <v>270107006</v>
      </c>
      <c r="O634" t="s">
        <v>13613</v>
      </c>
      <c r="P634">
        <v>908.52691803956714</v>
      </c>
      <c r="Q634">
        <v>0</v>
      </c>
      <c r="R634">
        <v>0</v>
      </c>
    </row>
    <row r="635" spans="1:18" x14ac:dyDescent="0.25">
      <c r="A635">
        <v>6</v>
      </c>
      <c r="B635">
        <v>6301</v>
      </c>
      <c r="C635" t="s">
        <v>1781</v>
      </c>
      <c r="D635" t="s">
        <v>1360</v>
      </c>
      <c r="E635">
        <v>7</v>
      </c>
      <c r="F635" t="s">
        <v>13813</v>
      </c>
      <c r="G635">
        <v>2</v>
      </c>
      <c r="H635" t="s">
        <v>13771</v>
      </c>
      <c r="I635">
        <v>3</v>
      </c>
      <c r="J635" t="s">
        <v>13814</v>
      </c>
      <c r="K635" t="s">
        <v>13771</v>
      </c>
      <c r="L635">
        <v>270107</v>
      </c>
      <c r="M635" t="s">
        <v>13588</v>
      </c>
      <c r="N635">
        <v>270107005</v>
      </c>
      <c r="O635" t="s">
        <v>13608</v>
      </c>
      <c r="P635">
        <v>6107.396429309988</v>
      </c>
      <c r="Q635">
        <v>6718.6930333825931</v>
      </c>
      <c r="R635">
        <v>0</v>
      </c>
    </row>
    <row r="636" spans="1:18" x14ac:dyDescent="0.25">
      <c r="A636">
        <v>6</v>
      </c>
      <c r="B636">
        <v>6301</v>
      </c>
      <c r="C636" t="s">
        <v>1781</v>
      </c>
      <c r="D636" t="s">
        <v>1360</v>
      </c>
      <c r="E636">
        <v>7</v>
      </c>
      <c r="F636" t="s">
        <v>13813</v>
      </c>
      <c r="G636">
        <v>3</v>
      </c>
      <c r="H636" t="s">
        <v>13770</v>
      </c>
      <c r="I636">
        <v>3</v>
      </c>
      <c r="J636" t="s">
        <v>13814</v>
      </c>
      <c r="K636" t="s">
        <v>13815</v>
      </c>
      <c r="L636">
        <v>270107</v>
      </c>
      <c r="M636" t="s">
        <v>13588</v>
      </c>
      <c r="N636">
        <v>270107005</v>
      </c>
      <c r="O636" t="s">
        <v>13608</v>
      </c>
      <c r="P636">
        <v>16622.32025918522</v>
      </c>
      <c r="Q636">
        <v>17419.812995844524</v>
      </c>
      <c r="R636">
        <v>35807.806686761287</v>
      </c>
    </row>
    <row r="637" spans="1:18" x14ac:dyDescent="0.25">
      <c r="A637">
        <v>6</v>
      </c>
      <c r="B637">
        <v>6301</v>
      </c>
      <c r="C637" t="s">
        <v>1781</v>
      </c>
      <c r="D637" t="s">
        <v>1360</v>
      </c>
      <c r="E637">
        <v>7</v>
      </c>
      <c r="F637" t="s">
        <v>13813</v>
      </c>
      <c r="G637">
        <v>3</v>
      </c>
      <c r="H637" t="s">
        <v>13770</v>
      </c>
      <c r="I637">
        <v>3</v>
      </c>
      <c r="J637" t="s">
        <v>13814</v>
      </c>
      <c r="K637" t="s">
        <v>13816</v>
      </c>
      <c r="L637">
        <v>270107</v>
      </c>
      <c r="M637" t="s">
        <v>13588</v>
      </c>
      <c r="N637">
        <v>270107005</v>
      </c>
      <c r="O637" t="s">
        <v>13608</v>
      </c>
      <c r="P637">
        <v>1508.2374026332116</v>
      </c>
      <c r="Q637">
        <v>635.42214997963663</v>
      </c>
      <c r="R637">
        <v>3155.977239672975</v>
      </c>
    </row>
    <row r="638" spans="1:18" x14ac:dyDescent="0.25">
      <c r="A638">
        <v>6</v>
      </c>
      <c r="B638">
        <v>6302</v>
      </c>
      <c r="C638" t="s">
        <v>1781</v>
      </c>
      <c r="D638" t="s">
        <v>1363</v>
      </c>
      <c r="E638">
        <v>1</v>
      </c>
      <c r="F638" t="s">
        <v>13800</v>
      </c>
      <c r="G638">
        <v>1</v>
      </c>
      <c r="H638" t="s">
        <v>8278</v>
      </c>
      <c r="I638">
        <v>1</v>
      </c>
      <c r="J638" t="s">
        <v>13801</v>
      </c>
      <c r="K638" t="s">
        <v>13802</v>
      </c>
      <c r="L638">
        <v>270107</v>
      </c>
      <c r="M638" t="s">
        <v>13588</v>
      </c>
      <c r="N638">
        <v>270107006</v>
      </c>
      <c r="O638" t="s">
        <v>13613</v>
      </c>
      <c r="P638">
        <v>0</v>
      </c>
      <c r="Q638">
        <v>11467.578434370162</v>
      </c>
      <c r="R638">
        <v>58015.514973942452</v>
      </c>
    </row>
    <row r="639" spans="1:18" x14ac:dyDescent="0.25">
      <c r="A639">
        <v>6</v>
      </c>
      <c r="B639">
        <v>6302</v>
      </c>
      <c r="C639" t="s">
        <v>1781</v>
      </c>
      <c r="D639" t="s">
        <v>1363</v>
      </c>
      <c r="E639">
        <v>1</v>
      </c>
      <c r="F639" t="s">
        <v>13800</v>
      </c>
      <c r="G639">
        <v>1</v>
      </c>
      <c r="H639" t="s">
        <v>8278</v>
      </c>
      <c r="I639">
        <v>1</v>
      </c>
      <c r="J639" t="s">
        <v>13801</v>
      </c>
      <c r="K639" t="s">
        <v>13803</v>
      </c>
      <c r="L639">
        <v>270107</v>
      </c>
      <c r="M639" t="s">
        <v>13588</v>
      </c>
      <c r="N639">
        <v>270107006</v>
      </c>
      <c r="O639" t="s">
        <v>13613</v>
      </c>
      <c r="P639">
        <v>0</v>
      </c>
      <c r="Q639">
        <v>0</v>
      </c>
      <c r="R639">
        <v>4226.5018683529752</v>
      </c>
    </row>
    <row r="640" spans="1:18" x14ac:dyDescent="0.25">
      <c r="A640">
        <v>6</v>
      </c>
      <c r="B640">
        <v>6302</v>
      </c>
      <c r="C640" t="s">
        <v>1781</v>
      </c>
      <c r="D640" t="s">
        <v>1363</v>
      </c>
      <c r="E640">
        <v>2</v>
      </c>
      <c r="F640" t="s">
        <v>13804</v>
      </c>
      <c r="G640">
        <v>3</v>
      </c>
      <c r="H640" t="s">
        <v>13770</v>
      </c>
      <c r="I640">
        <v>1</v>
      </c>
      <c r="J640" t="s">
        <v>13801</v>
      </c>
      <c r="K640" t="s">
        <v>13805</v>
      </c>
      <c r="L640">
        <v>270107</v>
      </c>
      <c r="M640" t="s">
        <v>13588</v>
      </c>
      <c r="N640">
        <v>270107006</v>
      </c>
      <c r="O640" t="s">
        <v>13613</v>
      </c>
      <c r="P640">
        <v>0</v>
      </c>
      <c r="Q640">
        <v>9098.5598327024254</v>
      </c>
      <c r="R640">
        <v>44940.365703188785</v>
      </c>
    </row>
    <row r="641" spans="1:18" x14ac:dyDescent="0.25">
      <c r="A641">
        <v>6</v>
      </c>
      <c r="B641">
        <v>6302</v>
      </c>
      <c r="C641" t="s">
        <v>1781</v>
      </c>
      <c r="D641" t="s">
        <v>1363</v>
      </c>
      <c r="E641">
        <v>2</v>
      </c>
      <c r="F641" t="s">
        <v>13804</v>
      </c>
      <c r="G641">
        <v>3</v>
      </c>
      <c r="H641" t="s">
        <v>13770</v>
      </c>
      <c r="I641">
        <v>1</v>
      </c>
      <c r="J641" t="s">
        <v>13801</v>
      </c>
      <c r="K641" t="s">
        <v>13806</v>
      </c>
      <c r="L641">
        <v>270107</v>
      </c>
      <c r="M641" t="s">
        <v>13588</v>
      </c>
      <c r="N641">
        <v>270107006</v>
      </c>
      <c r="O641" t="s">
        <v>13613</v>
      </c>
      <c r="P641">
        <v>0</v>
      </c>
      <c r="Q641">
        <v>2369.0186016677358</v>
      </c>
      <c r="R641">
        <v>17301.651139106641</v>
      </c>
    </row>
    <row r="642" spans="1:18" x14ac:dyDescent="0.25">
      <c r="A642">
        <v>6</v>
      </c>
      <c r="B642">
        <v>6302</v>
      </c>
      <c r="C642" t="s">
        <v>1781</v>
      </c>
      <c r="D642" t="s">
        <v>1363</v>
      </c>
      <c r="E642">
        <v>3</v>
      </c>
      <c r="F642" t="s">
        <v>13807</v>
      </c>
      <c r="G642">
        <v>1</v>
      </c>
      <c r="H642" t="s">
        <v>8278</v>
      </c>
      <c r="I642">
        <v>1</v>
      </c>
      <c r="J642" t="s">
        <v>13801</v>
      </c>
      <c r="K642" t="s">
        <v>13808</v>
      </c>
      <c r="L642">
        <v>270107</v>
      </c>
      <c r="M642" t="s">
        <v>13588</v>
      </c>
      <c r="N642">
        <v>270107006</v>
      </c>
      <c r="O642" t="s">
        <v>13613</v>
      </c>
      <c r="P642">
        <v>0</v>
      </c>
      <c r="Q642">
        <v>11467.578434370162</v>
      </c>
      <c r="R642">
        <v>58015.514973942452</v>
      </c>
    </row>
    <row r="643" spans="1:18" x14ac:dyDescent="0.25">
      <c r="A643">
        <v>6</v>
      </c>
      <c r="B643">
        <v>6302</v>
      </c>
      <c r="C643" t="s">
        <v>1781</v>
      </c>
      <c r="D643" t="s">
        <v>1363</v>
      </c>
      <c r="E643">
        <v>3</v>
      </c>
      <c r="F643" t="s">
        <v>13807</v>
      </c>
      <c r="G643">
        <v>1</v>
      </c>
      <c r="H643" t="s">
        <v>8278</v>
      </c>
      <c r="I643">
        <v>1</v>
      </c>
      <c r="J643" t="s">
        <v>13801</v>
      </c>
      <c r="K643" t="s">
        <v>13809</v>
      </c>
      <c r="L643">
        <v>270107</v>
      </c>
      <c r="M643" t="s">
        <v>13588</v>
      </c>
      <c r="N643">
        <v>270107006</v>
      </c>
      <c r="O643" t="s">
        <v>13613</v>
      </c>
      <c r="P643">
        <v>0</v>
      </c>
      <c r="Q643">
        <v>0</v>
      </c>
      <c r="R643">
        <v>4226.5018683529752</v>
      </c>
    </row>
    <row r="644" spans="1:18" x14ac:dyDescent="0.25">
      <c r="A644">
        <v>6</v>
      </c>
      <c r="B644">
        <v>6302</v>
      </c>
      <c r="C644" t="s">
        <v>1781</v>
      </c>
      <c r="D644" t="s">
        <v>1363</v>
      </c>
      <c r="E644">
        <v>4</v>
      </c>
      <c r="F644" t="s">
        <v>13810</v>
      </c>
      <c r="G644">
        <v>1</v>
      </c>
      <c r="H644" t="s">
        <v>8278</v>
      </c>
      <c r="I644">
        <v>1</v>
      </c>
      <c r="J644" t="s">
        <v>13801</v>
      </c>
      <c r="K644" t="s">
        <v>13811</v>
      </c>
      <c r="L644">
        <v>270107</v>
      </c>
      <c r="M644" t="s">
        <v>13588</v>
      </c>
      <c r="N644">
        <v>270107006</v>
      </c>
      <c r="O644" t="s">
        <v>13613</v>
      </c>
      <c r="P644">
        <v>0</v>
      </c>
      <c r="Q644">
        <v>11467.578434370162</v>
      </c>
      <c r="R644">
        <v>62242.016842295438</v>
      </c>
    </row>
    <row r="645" spans="1:18" x14ac:dyDescent="0.25">
      <c r="A645">
        <v>6</v>
      </c>
      <c r="B645">
        <v>6302</v>
      </c>
      <c r="C645" t="s">
        <v>1781</v>
      </c>
      <c r="D645" t="s">
        <v>1363</v>
      </c>
      <c r="E645">
        <v>7</v>
      </c>
      <c r="F645" t="s">
        <v>13813</v>
      </c>
      <c r="G645">
        <v>2</v>
      </c>
      <c r="H645" t="s">
        <v>13771</v>
      </c>
      <c r="I645">
        <v>3</v>
      </c>
      <c r="J645" t="s">
        <v>13814</v>
      </c>
      <c r="K645" t="s">
        <v>13771</v>
      </c>
      <c r="L645">
        <v>270107</v>
      </c>
      <c r="M645" t="s">
        <v>13588</v>
      </c>
      <c r="N645">
        <v>270107005</v>
      </c>
      <c r="O645" t="s">
        <v>13608</v>
      </c>
      <c r="P645">
        <v>0</v>
      </c>
      <c r="Q645">
        <v>5467.0174597692239</v>
      </c>
      <c r="R645">
        <v>0</v>
      </c>
    </row>
    <row r="646" spans="1:18" x14ac:dyDescent="0.25">
      <c r="A646">
        <v>6</v>
      </c>
      <c r="B646">
        <v>6302</v>
      </c>
      <c r="C646" t="s">
        <v>1781</v>
      </c>
      <c r="D646" t="s">
        <v>1363</v>
      </c>
      <c r="E646">
        <v>7</v>
      </c>
      <c r="F646" t="s">
        <v>13813</v>
      </c>
      <c r="G646">
        <v>3</v>
      </c>
      <c r="H646" t="s">
        <v>13770</v>
      </c>
      <c r="I646">
        <v>3</v>
      </c>
      <c r="J646" t="s">
        <v>13814</v>
      </c>
      <c r="K646" t="s">
        <v>13815</v>
      </c>
      <c r="L646">
        <v>270107</v>
      </c>
      <c r="M646" t="s">
        <v>13588</v>
      </c>
      <c r="N646">
        <v>270107005</v>
      </c>
      <c r="O646" t="s">
        <v>13608</v>
      </c>
      <c r="P646">
        <v>0</v>
      </c>
      <c r="Q646">
        <v>6000.5609746009368</v>
      </c>
      <c r="R646">
        <v>62242.016842295438</v>
      </c>
    </row>
    <row r="647" spans="1:18" x14ac:dyDescent="0.25">
      <c r="A647">
        <v>6</v>
      </c>
      <c r="B647">
        <v>6303</v>
      </c>
      <c r="C647" t="s">
        <v>1781</v>
      </c>
      <c r="D647" t="s">
        <v>1366</v>
      </c>
      <c r="E647">
        <v>1</v>
      </c>
      <c r="F647" t="s">
        <v>13800</v>
      </c>
      <c r="G647">
        <v>1</v>
      </c>
      <c r="H647" t="s">
        <v>8278</v>
      </c>
      <c r="I647">
        <v>1</v>
      </c>
      <c r="J647" t="s">
        <v>13801</v>
      </c>
      <c r="K647" t="s">
        <v>13802</v>
      </c>
      <c r="L647">
        <v>270107</v>
      </c>
      <c r="M647" t="s">
        <v>13588</v>
      </c>
      <c r="N647">
        <v>270107006</v>
      </c>
      <c r="O647" t="s">
        <v>13613</v>
      </c>
      <c r="P647">
        <v>0</v>
      </c>
      <c r="Q647">
        <v>19421.154549000443</v>
      </c>
      <c r="R647">
        <v>53778.569050966915</v>
      </c>
    </row>
    <row r="648" spans="1:18" x14ac:dyDescent="0.25">
      <c r="A648">
        <v>6</v>
      </c>
      <c r="B648">
        <v>6303</v>
      </c>
      <c r="C648" t="s">
        <v>1781</v>
      </c>
      <c r="D648" t="s">
        <v>1366</v>
      </c>
      <c r="E648">
        <v>1</v>
      </c>
      <c r="F648" t="s">
        <v>13800</v>
      </c>
      <c r="G648">
        <v>1</v>
      </c>
      <c r="H648" t="s">
        <v>8278</v>
      </c>
      <c r="I648">
        <v>1</v>
      </c>
      <c r="J648" t="s">
        <v>13801</v>
      </c>
      <c r="K648" t="s">
        <v>13803</v>
      </c>
      <c r="L648">
        <v>270107</v>
      </c>
      <c r="M648" t="s">
        <v>13588</v>
      </c>
      <c r="N648">
        <v>270107006</v>
      </c>
      <c r="O648" t="s">
        <v>13613</v>
      </c>
      <c r="P648">
        <v>0</v>
      </c>
      <c r="Q648">
        <v>0</v>
      </c>
      <c r="R648">
        <v>5698.989420378397</v>
      </c>
    </row>
    <row r="649" spans="1:18" x14ac:dyDescent="0.25">
      <c r="A649">
        <v>6</v>
      </c>
      <c r="B649">
        <v>6303</v>
      </c>
      <c r="C649" t="s">
        <v>1781</v>
      </c>
      <c r="D649" t="s">
        <v>1366</v>
      </c>
      <c r="E649">
        <v>2</v>
      </c>
      <c r="F649" t="s">
        <v>13804</v>
      </c>
      <c r="G649">
        <v>3</v>
      </c>
      <c r="H649" t="s">
        <v>13770</v>
      </c>
      <c r="I649">
        <v>1</v>
      </c>
      <c r="J649" t="s">
        <v>13801</v>
      </c>
      <c r="K649" t="s">
        <v>13805</v>
      </c>
      <c r="L649">
        <v>270107</v>
      </c>
      <c r="M649" t="s">
        <v>13588</v>
      </c>
      <c r="N649">
        <v>270107006</v>
      </c>
      <c r="O649" t="s">
        <v>13613</v>
      </c>
      <c r="P649">
        <v>0</v>
      </c>
      <c r="Q649">
        <v>18189.635296980348</v>
      </c>
      <c r="R649">
        <v>47512.590130157805</v>
      </c>
    </row>
    <row r="650" spans="1:18" x14ac:dyDescent="0.25">
      <c r="A650">
        <v>6</v>
      </c>
      <c r="B650">
        <v>6303</v>
      </c>
      <c r="C650" t="s">
        <v>1781</v>
      </c>
      <c r="D650" t="s">
        <v>1366</v>
      </c>
      <c r="E650">
        <v>2</v>
      </c>
      <c r="F650" t="s">
        <v>13804</v>
      </c>
      <c r="G650">
        <v>3</v>
      </c>
      <c r="H650" t="s">
        <v>13770</v>
      </c>
      <c r="I650">
        <v>1</v>
      </c>
      <c r="J650" t="s">
        <v>13801</v>
      </c>
      <c r="K650" t="s">
        <v>13806</v>
      </c>
      <c r="L650">
        <v>270107</v>
      </c>
      <c r="M650" t="s">
        <v>13588</v>
      </c>
      <c r="N650">
        <v>270107006</v>
      </c>
      <c r="O650" t="s">
        <v>13613</v>
      </c>
      <c r="P650">
        <v>0</v>
      </c>
      <c r="Q650">
        <v>1231.5192520200958</v>
      </c>
      <c r="R650">
        <v>11964.968341187508</v>
      </c>
    </row>
    <row r="651" spans="1:18" x14ac:dyDescent="0.25">
      <c r="A651">
        <v>6</v>
      </c>
      <c r="B651">
        <v>6303</v>
      </c>
      <c r="C651" t="s">
        <v>1781</v>
      </c>
      <c r="D651" t="s">
        <v>1366</v>
      </c>
      <c r="E651">
        <v>3</v>
      </c>
      <c r="F651" t="s">
        <v>13807</v>
      </c>
      <c r="G651">
        <v>1</v>
      </c>
      <c r="H651" t="s">
        <v>8278</v>
      </c>
      <c r="I651">
        <v>1</v>
      </c>
      <c r="J651" t="s">
        <v>13801</v>
      </c>
      <c r="K651" t="s">
        <v>13808</v>
      </c>
      <c r="L651">
        <v>270107</v>
      </c>
      <c r="M651" t="s">
        <v>13588</v>
      </c>
      <c r="N651">
        <v>270107006</v>
      </c>
      <c r="O651" t="s">
        <v>13613</v>
      </c>
      <c r="P651">
        <v>0</v>
      </c>
      <c r="Q651">
        <v>19421.154549000443</v>
      </c>
      <c r="R651">
        <v>57692.036340256585</v>
      </c>
    </row>
    <row r="652" spans="1:18" x14ac:dyDescent="0.25">
      <c r="A652">
        <v>6</v>
      </c>
      <c r="B652">
        <v>6303</v>
      </c>
      <c r="C652" t="s">
        <v>1781</v>
      </c>
      <c r="D652" t="s">
        <v>1366</v>
      </c>
      <c r="E652">
        <v>3</v>
      </c>
      <c r="F652" t="s">
        <v>13807</v>
      </c>
      <c r="G652">
        <v>1</v>
      </c>
      <c r="H652" t="s">
        <v>8278</v>
      </c>
      <c r="I652">
        <v>1</v>
      </c>
      <c r="J652" t="s">
        <v>13801</v>
      </c>
      <c r="K652" t="s">
        <v>13809</v>
      </c>
      <c r="L652">
        <v>270107</v>
      </c>
      <c r="M652" t="s">
        <v>13588</v>
      </c>
      <c r="N652">
        <v>270107006</v>
      </c>
      <c r="O652" t="s">
        <v>13613</v>
      </c>
      <c r="P652">
        <v>0</v>
      </c>
      <c r="Q652">
        <v>0</v>
      </c>
      <c r="R652">
        <v>1785.5221310887396</v>
      </c>
    </row>
    <row r="653" spans="1:18" x14ac:dyDescent="0.25">
      <c r="A653">
        <v>6</v>
      </c>
      <c r="B653">
        <v>6303</v>
      </c>
      <c r="C653" t="s">
        <v>1781</v>
      </c>
      <c r="D653" t="s">
        <v>1366</v>
      </c>
      <c r="E653">
        <v>4</v>
      </c>
      <c r="F653" t="s">
        <v>13810</v>
      </c>
      <c r="G653">
        <v>1</v>
      </c>
      <c r="H653" t="s">
        <v>8278</v>
      </c>
      <c r="I653">
        <v>1</v>
      </c>
      <c r="J653" t="s">
        <v>13801</v>
      </c>
      <c r="K653" t="s">
        <v>13811</v>
      </c>
      <c r="L653">
        <v>270107</v>
      </c>
      <c r="M653" t="s">
        <v>13588</v>
      </c>
      <c r="N653">
        <v>270107006</v>
      </c>
      <c r="O653" t="s">
        <v>13613</v>
      </c>
      <c r="P653">
        <v>0</v>
      </c>
      <c r="Q653">
        <v>19421.154549000443</v>
      </c>
      <c r="R653">
        <v>55564.091182055658</v>
      </c>
    </row>
    <row r="654" spans="1:18" x14ac:dyDescent="0.25">
      <c r="A654">
        <v>6</v>
      </c>
      <c r="B654">
        <v>6303</v>
      </c>
      <c r="C654" t="s">
        <v>1781</v>
      </c>
      <c r="D654" t="s">
        <v>1366</v>
      </c>
      <c r="E654">
        <v>4</v>
      </c>
      <c r="F654" t="s">
        <v>13810</v>
      </c>
      <c r="G654">
        <v>1</v>
      </c>
      <c r="H654" t="s">
        <v>8278</v>
      </c>
      <c r="I654">
        <v>1</v>
      </c>
      <c r="J654" t="s">
        <v>13801</v>
      </c>
      <c r="K654" t="s">
        <v>13812</v>
      </c>
      <c r="L654">
        <v>270107</v>
      </c>
      <c r="M654" t="s">
        <v>13588</v>
      </c>
      <c r="N654">
        <v>270107006</v>
      </c>
      <c r="O654" t="s">
        <v>13613</v>
      </c>
      <c r="P654">
        <v>0</v>
      </c>
      <c r="Q654">
        <v>0</v>
      </c>
      <c r="R654">
        <v>3913.4672892896579</v>
      </c>
    </row>
    <row r="655" spans="1:18" x14ac:dyDescent="0.25">
      <c r="A655">
        <v>6</v>
      </c>
      <c r="B655">
        <v>6303</v>
      </c>
      <c r="C655" t="s">
        <v>1781</v>
      </c>
      <c r="D655" t="s">
        <v>1366</v>
      </c>
      <c r="E655">
        <v>7</v>
      </c>
      <c r="F655" t="s">
        <v>13813</v>
      </c>
      <c r="G655">
        <v>2</v>
      </c>
      <c r="H655" t="s">
        <v>13771</v>
      </c>
      <c r="I655">
        <v>3</v>
      </c>
      <c r="J655" t="s">
        <v>13814</v>
      </c>
      <c r="K655" t="s">
        <v>13771</v>
      </c>
      <c r="L655">
        <v>270107</v>
      </c>
      <c r="M655" t="s">
        <v>13588</v>
      </c>
      <c r="N655">
        <v>270107005</v>
      </c>
      <c r="O655" t="s">
        <v>13608</v>
      </c>
      <c r="P655">
        <v>0</v>
      </c>
      <c r="Q655">
        <v>8889.4278400452276</v>
      </c>
      <c r="R655">
        <v>0</v>
      </c>
    </row>
    <row r="656" spans="1:18" x14ac:dyDescent="0.25">
      <c r="A656">
        <v>6</v>
      </c>
      <c r="B656">
        <v>6303</v>
      </c>
      <c r="C656" t="s">
        <v>1781</v>
      </c>
      <c r="D656" t="s">
        <v>1366</v>
      </c>
      <c r="E656">
        <v>7</v>
      </c>
      <c r="F656" t="s">
        <v>13813</v>
      </c>
      <c r="G656">
        <v>3</v>
      </c>
      <c r="H656" t="s">
        <v>13770</v>
      </c>
      <c r="I656">
        <v>3</v>
      </c>
      <c r="J656" t="s">
        <v>13814</v>
      </c>
      <c r="K656" t="s">
        <v>13815</v>
      </c>
      <c r="L656">
        <v>270107</v>
      </c>
      <c r="M656" t="s">
        <v>13588</v>
      </c>
      <c r="N656">
        <v>270107005</v>
      </c>
      <c r="O656" t="s">
        <v>13608</v>
      </c>
      <c r="P656">
        <v>0</v>
      </c>
      <c r="Q656">
        <v>10531.726708955215</v>
      </c>
      <c r="R656">
        <v>55564.091182055658</v>
      </c>
    </row>
    <row r="657" spans="1:18" x14ac:dyDescent="0.25">
      <c r="A657">
        <v>6</v>
      </c>
      <c r="B657">
        <v>6303</v>
      </c>
      <c r="C657" t="s">
        <v>1781</v>
      </c>
      <c r="D657" t="s">
        <v>1366</v>
      </c>
      <c r="E657">
        <v>7</v>
      </c>
      <c r="F657" t="s">
        <v>13813</v>
      </c>
      <c r="G657">
        <v>3</v>
      </c>
      <c r="H657" t="s">
        <v>13770</v>
      </c>
      <c r="I657">
        <v>3</v>
      </c>
      <c r="J657" t="s">
        <v>13814</v>
      </c>
      <c r="K657" t="s">
        <v>13816</v>
      </c>
      <c r="L657">
        <v>270107</v>
      </c>
      <c r="M657" t="s">
        <v>13588</v>
      </c>
      <c r="N657">
        <v>270107005</v>
      </c>
      <c r="O657" t="s">
        <v>13608</v>
      </c>
      <c r="P657">
        <v>0</v>
      </c>
      <c r="Q657">
        <v>0</v>
      </c>
      <c r="R657">
        <v>3913.4672892896579</v>
      </c>
    </row>
    <row r="658" spans="1:18" x14ac:dyDescent="0.25">
      <c r="A658">
        <v>6</v>
      </c>
      <c r="B658">
        <v>6305</v>
      </c>
      <c r="C658" t="s">
        <v>1781</v>
      </c>
      <c r="D658" t="s">
        <v>1372</v>
      </c>
      <c r="E658">
        <v>1</v>
      </c>
      <c r="F658" t="s">
        <v>13800</v>
      </c>
      <c r="G658">
        <v>1</v>
      </c>
      <c r="H658" t="s">
        <v>8278</v>
      </c>
      <c r="I658">
        <v>1</v>
      </c>
      <c r="J658" t="s">
        <v>13801</v>
      </c>
      <c r="K658" t="s">
        <v>13802</v>
      </c>
      <c r="L658">
        <v>270107</v>
      </c>
      <c r="M658" t="s">
        <v>13588</v>
      </c>
      <c r="N658">
        <v>270107006</v>
      </c>
      <c r="O658" t="s">
        <v>13613</v>
      </c>
      <c r="P658">
        <v>0</v>
      </c>
      <c r="Q658">
        <v>60837.426784691212</v>
      </c>
      <c r="R658">
        <v>14442.649398503325</v>
      </c>
    </row>
    <row r="659" spans="1:18" x14ac:dyDescent="0.25">
      <c r="A659">
        <v>6</v>
      </c>
      <c r="B659">
        <v>6305</v>
      </c>
      <c r="C659" t="s">
        <v>1781</v>
      </c>
      <c r="D659" t="s">
        <v>1372</v>
      </c>
      <c r="E659">
        <v>2</v>
      </c>
      <c r="F659" t="s">
        <v>13804</v>
      </c>
      <c r="G659">
        <v>3</v>
      </c>
      <c r="H659" t="s">
        <v>13770</v>
      </c>
      <c r="I659">
        <v>1</v>
      </c>
      <c r="J659" t="s">
        <v>13801</v>
      </c>
      <c r="K659" t="s">
        <v>13805</v>
      </c>
      <c r="L659">
        <v>270107</v>
      </c>
      <c r="M659" t="s">
        <v>13588</v>
      </c>
      <c r="N659">
        <v>270107006</v>
      </c>
      <c r="O659" t="s">
        <v>13613</v>
      </c>
      <c r="P659">
        <v>0</v>
      </c>
      <c r="Q659">
        <v>58393.279469350047</v>
      </c>
      <c r="R659">
        <v>14442.649398503325</v>
      </c>
    </row>
    <row r="660" spans="1:18" x14ac:dyDescent="0.25">
      <c r="A660">
        <v>6</v>
      </c>
      <c r="B660">
        <v>6305</v>
      </c>
      <c r="C660" t="s">
        <v>1781</v>
      </c>
      <c r="D660" t="s">
        <v>1372</v>
      </c>
      <c r="E660">
        <v>2</v>
      </c>
      <c r="F660" t="s">
        <v>13804</v>
      </c>
      <c r="G660">
        <v>3</v>
      </c>
      <c r="H660" t="s">
        <v>13770</v>
      </c>
      <c r="I660">
        <v>1</v>
      </c>
      <c r="J660" t="s">
        <v>13801</v>
      </c>
      <c r="K660" t="s">
        <v>13806</v>
      </c>
      <c r="L660">
        <v>270107</v>
      </c>
      <c r="M660" t="s">
        <v>13588</v>
      </c>
      <c r="N660">
        <v>270107006</v>
      </c>
      <c r="O660" t="s">
        <v>13613</v>
      </c>
      <c r="P660">
        <v>0</v>
      </c>
      <c r="Q660">
        <v>2444.1473153411689</v>
      </c>
      <c r="R660">
        <v>0</v>
      </c>
    </row>
    <row r="661" spans="1:18" x14ac:dyDescent="0.25">
      <c r="A661">
        <v>6</v>
      </c>
      <c r="B661">
        <v>6305</v>
      </c>
      <c r="C661" t="s">
        <v>1781</v>
      </c>
      <c r="D661" t="s">
        <v>1372</v>
      </c>
      <c r="E661">
        <v>3</v>
      </c>
      <c r="F661" t="s">
        <v>13807</v>
      </c>
      <c r="G661">
        <v>1</v>
      </c>
      <c r="H661" t="s">
        <v>8278</v>
      </c>
      <c r="I661">
        <v>1</v>
      </c>
      <c r="J661" t="s">
        <v>13801</v>
      </c>
      <c r="K661" t="s">
        <v>13808</v>
      </c>
      <c r="L661">
        <v>270107</v>
      </c>
      <c r="M661" t="s">
        <v>13588</v>
      </c>
      <c r="N661">
        <v>270107006</v>
      </c>
      <c r="O661" t="s">
        <v>13613</v>
      </c>
      <c r="P661">
        <v>0</v>
      </c>
      <c r="Q661">
        <v>60837.426784691212</v>
      </c>
      <c r="R661">
        <v>14442.649398503325</v>
      </c>
    </row>
    <row r="662" spans="1:18" x14ac:dyDescent="0.25">
      <c r="A662">
        <v>6</v>
      </c>
      <c r="B662">
        <v>6305</v>
      </c>
      <c r="C662" t="s">
        <v>1781</v>
      </c>
      <c r="D662" t="s">
        <v>1372</v>
      </c>
      <c r="E662">
        <v>4</v>
      </c>
      <c r="F662" t="s">
        <v>13810</v>
      </c>
      <c r="G662">
        <v>1</v>
      </c>
      <c r="H662" t="s">
        <v>8278</v>
      </c>
      <c r="I662">
        <v>1</v>
      </c>
      <c r="J662" t="s">
        <v>13801</v>
      </c>
      <c r="K662" t="s">
        <v>13811</v>
      </c>
      <c r="L662">
        <v>270107</v>
      </c>
      <c r="M662" t="s">
        <v>13588</v>
      </c>
      <c r="N662">
        <v>270107006</v>
      </c>
      <c r="O662" t="s">
        <v>13613</v>
      </c>
      <c r="P662">
        <v>0</v>
      </c>
      <c r="Q662">
        <v>60837.426784691212</v>
      </c>
      <c r="R662">
        <v>14442.649398503325</v>
      </c>
    </row>
    <row r="663" spans="1:18" x14ac:dyDescent="0.25">
      <c r="A663">
        <v>6</v>
      </c>
      <c r="B663">
        <v>6305</v>
      </c>
      <c r="C663" t="s">
        <v>1781</v>
      </c>
      <c r="D663" t="s">
        <v>1372</v>
      </c>
      <c r="E663">
        <v>7</v>
      </c>
      <c r="F663" t="s">
        <v>13813</v>
      </c>
      <c r="G663">
        <v>2</v>
      </c>
      <c r="H663" t="s">
        <v>13771</v>
      </c>
      <c r="I663">
        <v>3</v>
      </c>
      <c r="J663" t="s">
        <v>13814</v>
      </c>
      <c r="K663" t="s">
        <v>13771</v>
      </c>
      <c r="L663">
        <v>270107</v>
      </c>
      <c r="M663" t="s">
        <v>13588</v>
      </c>
      <c r="N663">
        <v>270107005</v>
      </c>
      <c r="O663" t="s">
        <v>13608</v>
      </c>
      <c r="P663">
        <v>0</v>
      </c>
      <c r="Q663">
        <v>26169.342653113472</v>
      </c>
      <c r="R663">
        <v>0</v>
      </c>
    </row>
    <row r="664" spans="1:18" x14ac:dyDescent="0.25">
      <c r="A664">
        <v>6</v>
      </c>
      <c r="B664">
        <v>6305</v>
      </c>
      <c r="C664" t="s">
        <v>1781</v>
      </c>
      <c r="D664" t="s">
        <v>1372</v>
      </c>
      <c r="E664">
        <v>7</v>
      </c>
      <c r="F664" t="s">
        <v>13813</v>
      </c>
      <c r="G664">
        <v>3</v>
      </c>
      <c r="H664" t="s">
        <v>13770</v>
      </c>
      <c r="I664">
        <v>3</v>
      </c>
      <c r="J664" t="s">
        <v>13814</v>
      </c>
      <c r="K664" t="s">
        <v>13815</v>
      </c>
      <c r="L664">
        <v>270107</v>
      </c>
      <c r="M664" t="s">
        <v>13588</v>
      </c>
      <c r="N664">
        <v>270107005</v>
      </c>
      <c r="O664" t="s">
        <v>13608</v>
      </c>
      <c r="P664">
        <v>0</v>
      </c>
      <c r="Q664">
        <v>34668.084131577743</v>
      </c>
      <c r="R664">
        <v>14442.649398503325</v>
      </c>
    </row>
    <row r="665" spans="1:18" x14ac:dyDescent="0.25">
      <c r="A665">
        <v>6</v>
      </c>
      <c r="B665">
        <v>6306</v>
      </c>
      <c r="C665" t="s">
        <v>1781</v>
      </c>
      <c r="D665" t="s">
        <v>1375</v>
      </c>
      <c r="E665">
        <v>1</v>
      </c>
      <c r="F665" t="s">
        <v>13800</v>
      </c>
      <c r="G665">
        <v>1</v>
      </c>
      <c r="H665" t="s">
        <v>8278</v>
      </c>
      <c r="I665">
        <v>1</v>
      </c>
      <c r="J665" t="s">
        <v>13801</v>
      </c>
      <c r="K665" t="s">
        <v>13802</v>
      </c>
      <c r="L665">
        <v>270107</v>
      </c>
      <c r="M665" t="s">
        <v>13588</v>
      </c>
      <c r="N665">
        <v>270107006</v>
      </c>
      <c r="O665" t="s">
        <v>13613</v>
      </c>
      <c r="P665">
        <v>0</v>
      </c>
      <c r="Q665">
        <v>14242.996611960672</v>
      </c>
      <c r="R665">
        <v>0</v>
      </c>
    </row>
    <row r="666" spans="1:18" x14ac:dyDescent="0.25">
      <c r="A666">
        <v>6</v>
      </c>
      <c r="B666">
        <v>6306</v>
      </c>
      <c r="C666" t="s">
        <v>1781</v>
      </c>
      <c r="D666" t="s">
        <v>1375</v>
      </c>
      <c r="E666">
        <v>1</v>
      </c>
      <c r="F666" t="s">
        <v>13800</v>
      </c>
      <c r="G666">
        <v>1</v>
      </c>
      <c r="H666" t="s">
        <v>8278</v>
      </c>
      <c r="I666">
        <v>1</v>
      </c>
      <c r="J666" t="s">
        <v>13801</v>
      </c>
      <c r="K666" t="s">
        <v>13803</v>
      </c>
      <c r="L666">
        <v>270107</v>
      </c>
      <c r="M666" t="s">
        <v>13588</v>
      </c>
      <c r="N666">
        <v>270107006</v>
      </c>
      <c r="O666" t="s">
        <v>13613</v>
      </c>
      <c r="P666">
        <v>0</v>
      </c>
      <c r="Q666">
        <v>3501.8529172130011</v>
      </c>
      <c r="R666">
        <v>0</v>
      </c>
    </row>
    <row r="667" spans="1:18" x14ac:dyDescent="0.25">
      <c r="A667">
        <v>6</v>
      </c>
      <c r="B667">
        <v>6306</v>
      </c>
      <c r="C667" t="s">
        <v>1781</v>
      </c>
      <c r="D667" t="s">
        <v>1375</v>
      </c>
      <c r="E667">
        <v>2</v>
      </c>
      <c r="F667" t="s">
        <v>13804</v>
      </c>
      <c r="G667">
        <v>3</v>
      </c>
      <c r="H667" t="s">
        <v>13770</v>
      </c>
      <c r="I667">
        <v>1</v>
      </c>
      <c r="J667" t="s">
        <v>13801</v>
      </c>
      <c r="K667" t="s">
        <v>13805</v>
      </c>
      <c r="L667">
        <v>270107</v>
      </c>
      <c r="M667" t="s">
        <v>13588</v>
      </c>
      <c r="N667">
        <v>270107006</v>
      </c>
      <c r="O667" t="s">
        <v>13613</v>
      </c>
      <c r="P667">
        <v>0</v>
      </c>
      <c r="Q667">
        <v>14242.996611960672</v>
      </c>
      <c r="R667">
        <v>0</v>
      </c>
    </row>
    <row r="668" spans="1:18" x14ac:dyDescent="0.25">
      <c r="A668">
        <v>6</v>
      </c>
      <c r="B668">
        <v>6306</v>
      </c>
      <c r="C668" t="s">
        <v>1781</v>
      </c>
      <c r="D668" t="s">
        <v>1375</v>
      </c>
      <c r="E668">
        <v>2</v>
      </c>
      <c r="F668" t="s">
        <v>13804</v>
      </c>
      <c r="G668">
        <v>3</v>
      </c>
      <c r="H668" t="s">
        <v>13770</v>
      </c>
      <c r="I668">
        <v>1</v>
      </c>
      <c r="J668" t="s">
        <v>13801</v>
      </c>
      <c r="K668" t="s">
        <v>13806</v>
      </c>
      <c r="L668">
        <v>270107</v>
      </c>
      <c r="M668" t="s">
        <v>13588</v>
      </c>
      <c r="N668">
        <v>270107006</v>
      </c>
      <c r="O668" t="s">
        <v>13613</v>
      </c>
      <c r="P668">
        <v>0</v>
      </c>
      <c r="Q668">
        <v>3501.8529172130011</v>
      </c>
      <c r="R668">
        <v>0</v>
      </c>
    </row>
    <row r="669" spans="1:18" x14ac:dyDescent="0.25">
      <c r="A669">
        <v>6</v>
      </c>
      <c r="B669">
        <v>6306</v>
      </c>
      <c r="C669" t="s">
        <v>1781</v>
      </c>
      <c r="D669" t="s">
        <v>1375</v>
      </c>
      <c r="E669">
        <v>3</v>
      </c>
      <c r="F669" t="s">
        <v>13807</v>
      </c>
      <c r="G669">
        <v>1</v>
      </c>
      <c r="H669" t="s">
        <v>8278</v>
      </c>
      <c r="I669">
        <v>1</v>
      </c>
      <c r="J669" t="s">
        <v>13801</v>
      </c>
      <c r="K669" t="s">
        <v>13808</v>
      </c>
      <c r="L669">
        <v>270107</v>
      </c>
      <c r="M669" t="s">
        <v>13588</v>
      </c>
      <c r="N669">
        <v>270107006</v>
      </c>
      <c r="O669" t="s">
        <v>13613</v>
      </c>
      <c r="P669">
        <v>0</v>
      </c>
      <c r="Q669">
        <v>17744.849529173673</v>
      </c>
      <c r="R669">
        <v>0</v>
      </c>
    </row>
    <row r="670" spans="1:18" x14ac:dyDescent="0.25">
      <c r="A670">
        <v>6</v>
      </c>
      <c r="B670">
        <v>6306</v>
      </c>
      <c r="C670" t="s">
        <v>1781</v>
      </c>
      <c r="D670" t="s">
        <v>1375</v>
      </c>
      <c r="E670">
        <v>4</v>
      </c>
      <c r="F670" t="s">
        <v>13810</v>
      </c>
      <c r="G670">
        <v>1</v>
      </c>
      <c r="H670" t="s">
        <v>8278</v>
      </c>
      <c r="I670">
        <v>1</v>
      </c>
      <c r="J670" t="s">
        <v>13801</v>
      </c>
      <c r="K670" t="s">
        <v>13811</v>
      </c>
      <c r="L670">
        <v>270107</v>
      </c>
      <c r="M670" t="s">
        <v>13588</v>
      </c>
      <c r="N670">
        <v>270107006</v>
      </c>
      <c r="O670" t="s">
        <v>13613</v>
      </c>
      <c r="P670">
        <v>0</v>
      </c>
      <c r="Q670">
        <v>14242.996611960672</v>
      </c>
      <c r="R670">
        <v>0</v>
      </c>
    </row>
    <row r="671" spans="1:18" x14ac:dyDescent="0.25">
      <c r="A671">
        <v>6</v>
      </c>
      <c r="B671">
        <v>6306</v>
      </c>
      <c r="C671" t="s">
        <v>1781</v>
      </c>
      <c r="D671" t="s">
        <v>1375</v>
      </c>
      <c r="E671">
        <v>4</v>
      </c>
      <c r="F671" t="s">
        <v>13810</v>
      </c>
      <c r="G671">
        <v>1</v>
      </c>
      <c r="H671" t="s">
        <v>8278</v>
      </c>
      <c r="I671">
        <v>1</v>
      </c>
      <c r="J671" t="s">
        <v>13801</v>
      </c>
      <c r="K671" t="s">
        <v>13812</v>
      </c>
      <c r="L671">
        <v>270107</v>
      </c>
      <c r="M671" t="s">
        <v>13588</v>
      </c>
      <c r="N671">
        <v>270107006</v>
      </c>
      <c r="O671" t="s">
        <v>13613</v>
      </c>
      <c r="P671">
        <v>0</v>
      </c>
      <c r="Q671">
        <v>3501.8529172130011</v>
      </c>
      <c r="R671">
        <v>0</v>
      </c>
    </row>
    <row r="672" spans="1:18" x14ac:dyDescent="0.25">
      <c r="A672">
        <v>6</v>
      </c>
      <c r="B672">
        <v>6306</v>
      </c>
      <c r="C672" t="s">
        <v>1781</v>
      </c>
      <c r="D672" t="s">
        <v>1375</v>
      </c>
      <c r="E672">
        <v>7</v>
      </c>
      <c r="F672" t="s">
        <v>13813</v>
      </c>
      <c r="G672">
        <v>3</v>
      </c>
      <c r="H672" t="s">
        <v>13770</v>
      </c>
      <c r="I672">
        <v>3</v>
      </c>
      <c r="J672" t="s">
        <v>13814</v>
      </c>
      <c r="K672" t="s">
        <v>13815</v>
      </c>
      <c r="L672">
        <v>270107</v>
      </c>
      <c r="M672" t="s">
        <v>13588</v>
      </c>
      <c r="N672">
        <v>270107005</v>
      </c>
      <c r="O672" t="s">
        <v>13608</v>
      </c>
      <c r="P672">
        <v>0</v>
      </c>
      <c r="Q672">
        <v>14242.996611960672</v>
      </c>
      <c r="R672">
        <v>0</v>
      </c>
    </row>
    <row r="673" spans="1:18" x14ac:dyDescent="0.25">
      <c r="A673">
        <v>6</v>
      </c>
      <c r="B673">
        <v>6306</v>
      </c>
      <c r="C673" t="s">
        <v>1781</v>
      </c>
      <c r="D673" t="s">
        <v>1375</v>
      </c>
      <c r="E673">
        <v>7</v>
      </c>
      <c r="F673" t="s">
        <v>13813</v>
      </c>
      <c r="G673">
        <v>3</v>
      </c>
      <c r="H673" t="s">
        <v>13770</v>
      </c>
      <c r="I673">
        <v>3</v>
      </c>
      <c r="J673" t="s">
        <v>13814</v>
      </c>
      <c r="K673" t="s">
        <v>13816</v>
      </c>
      <c r="L673">
        <v>270107</v>
      </c>
      <c r="M673" t="s">
        <v>13588</v>
      </c>
      <c r="N673">
        <v>270107005</v>
      </c>
      <c r="O673" t="s">
        <v>13608</v>
      </c>
      <c r="P673">
        <v>0</v>
      </c>
      <c r="Q673">
        <v>3501.8529172130011</v>
      </c>
      <c r="R673">
        <v>0</v>
      </c>
    </row>
    <row r="674" spans="1:18" x14ac:dyDescent="0.25">
      <c r="A674">
        <v>6</v>
      </c>
      <c r="B674">
        <v>6308</v>
      </c>
      <c r="C674" t="s">
        <v>1781</v>
      </c>
      <c r="D674" t="s">
        <v>1381</v>
      </c>
      <c r="E674">
        <v>1</v>
      </c>
      <c r="F674" t="s">
        <v>13800</v>
      </c>
      <c r="G674">
        <v>1</v>
      </c>
      <c r="H674" t="s">
        <v>8278</v>
      </c>
      <c r="I674">
        <v>1</v>
      </c>
      <c r="J674" t="s">
        <v>13801</v>
      </c>
      <c r="K674" t="s">
        <v>13802</v>
      </c>
      <c r="L674">
        <v>270107</v>
      </c>
      <c r="M674" t="s">
        <v>13588</v>
      </c>
      <c r="N674">
        <v>270107006</v>
      </c>
      <c r="O674" t="s">
        <v>13613</v>
      </c>
      <c r="P674">
        <v>0</v>
      </c>
      <c r="Q674">
        <v>0</v>
      </c>
      <c r="R674">
        <v>30166.603244953309</v>
      </c>
    </row>
    <row r="675" spans="1:18" x14ac:dyDescent="0.25">
      <c r="A675">
        <v>6</v>
      </c>
      <c r="B675">
        <v>6308</v>
      </c>
      <c r="C675" t="s">
        <v>1781</v>
      </c>
      <c r="D675" t="s">
        <v>1381</v>
      </c>
      <c r="E675">
        <v>2</v>
      </c>
      <c r="F675" t="s">
        <v>13804</v>
      </c>
      <c r="G675">
        <v>3</v>
      </c>
      <c r="H675" t="s">
        <v>13770</v>
      </c>
      <c r="I675">
        <v>1</v>
      </c>
      <c r="J675" t="s">
        <v>13801</v>
      </c>
      <c r="K675" t="s">
        <v>13805</v>
      </c>
      <c r="L675">
        <v>270107</v>
      </c>
      <c r="M675" t="s">
        <v>13588</v>
      </c>
      <c r="N675">
        <v>270107006</v>
      </c>
      <c r="O675" t="s">
        <v>13613</v>
      </c>
      <c r="P675">
        <v>0</v>
      </c>
      <c r="Q675">
        <v>0</v>
      </c>
      <c r="R675">
        <v>30166.603244953309</v>
      </c>
    </row>
    <row r="676" spans="1:18" x14ac:dyDescent="0.25">
      <c r="A676">
        <v>6</v>
      </c>
      <c r="B676">
        <v>6308</v>
      </c>
      <c r="C676" t="s">
        <v>1781</v>
      </c>
      <c r="D676" t="s">
        <v>1381</v>
      </c>
      <c r="E676">
        <v>3</v>
      </c>
      <c r="F676" t="s">
        <v>13807</v>
      </c>
      <c r="G676">
        <v>1</v>
      </c>
      <c r="H676" t="s">
        <v>8278</v>
      </c>
      <c r="I676">
        <v>1</v>
      </c>
      <c r="J676" t="s">
        <v>13801</v>
      </c>
      <c r="K676" t="s">
        <v>13808</v>
      </c>
      <c r="L676">
        <v>270107</v>
      </c>
      <c r="M676" t="s">
        <v>13588</v>
      </c>
      <c r="N676">
        <v>270107006</v>
      </c>
      <c r="O676" t="s">
        <v>13613</v>
      </c>
      <c r="P676">
        <v>0</v>
      </c>
      <c r="Q676">
        <v>0</v>
      </c>
      <c r="R676">
        <v>30166.603244953309</v>
      </c>
    </row>
    <row r="677" spans="1:18" x14ac:dyDescent="0.25">
      <c r="A677">
        <v>6</v>
      </c>
      <c r="B677">
        <v>6308</v>
      </c>
      <c r="C677" t="s">
        <v>1781</v>
      </c>
      <c r="D677" t="s">
        <v>1381</v>
      </c>
      <c r="E677">
        <v>4</v>
      </c>
      <c r="F677" t="s">
        <v>13810</v>
      </c>
      <c r="G677">
        <v>1</v>
      </c>
      <c r="H677" t="s">
        <v>8278</v>
      </c>
      <c r="I677">
        <v>1</v>
      </c>
      <c r="J677" t="s">
        <v>13801</v>
      </c>
      <c r="K677" t="s">
        <v>13811</v>
      </c>
      <c r="L677">
        <v>270107</v>
      </c>
      <c r="M677" t="s">
        <v>13588</v>
      </c>
      <c r="N677">
        <v>270107006</v>
      </c>
      <c r="O677" t="s">
        <v>13613</v>
      </c>
      <c r="P677">
        <v>0</v>
      </c>
      <c r="Q677">
        <v>0</v>
      </c>
      <c r="R677">
        <v>30166.603244953309</v>
      </c>
    </row>
    <row r="678" spans="1:18" x14ac:dyDescent="0.25">
      <c r="A678">
        <v>6</v>
      </c>
      <c r="B678">
        <v>6308</v>
      </c>
      <c r="C678" t="s">
        <v>1781</v>
      </c>
      <c r="D678" t="s">
        <v>1381</v>
      </c>
      <c r="E678">
        <v>7</v>
      </c>
      <c r="F678" t="s">
        <v>13813</v>
      </c>
      <c r="G678">
        <v>3</v>
      </c>
      <c r="H678" t="s">
        <v>13770</v>
      </c>
      <c r="I678">
        <v>3</v>
      </c>
      <c r="J678" t="s">
        <v>13814</v>
      </c>
      <c r="K678" t="s">
        <v>13815</v>
      </c>
      <c r="L678">
        <v>270107</v>
      </c>
      <c r="M678" t="s">
        <v>13588</v>
      </c>
      <c r="N678">
        <v>270107005</v>
      </c>
      <c r="O678" t="s">
        <v>13608</v>
      </c>
      <c r="P678">
        <v>0</v>
      </c>
      <c r="Q678">
        <v>0</v>
      </c>
      <c r="R678">
        <v>30166.603244953309</v>
      </c>
    </row>
    <row r="679" spans="1:18" x14ac:dyDescent="0.25">
      <c r="A679">
        <v>6</v>
      </c>
      <c r="B679">
        <v>6310</v>
      </c>
      <c r="C679" t="s">
        <v>1781</v>
      </c>
      <c r="D679" t="s">
        <v>1387</v>
      </c>
      <c r="E679">
        <v>1</v>
      </c>
      <c r="F679" t="s">
        <v>13800</v>
      </c>
      <c r="G679">
        <v>1</v>
      </c>
      <c r="H679" t="s">
        <v>8278</v>
      </c>
      <c r="I679">
        <v>1</v>
      </c>
      <c r="J679" t="s">
        <v>13801</v>
      </c>
      <c r="K679" t="s">
        <v>13802</v>
      </c>
      <c r="L679">
        <v>270107</v>
      </c>
      <c r="M679" t="s">
        <v>13588</v>
      </c>
      <c r="N679">
        <v>270107006</v>
      </c>
      <c r="O679" t="s">
        <v>13613</v>
      </c>
      <c r="P679">
        <v>0</v>
      </c>
      <c r="Q679">
        <v>22059.917880280813</v>
      </c>
      <c r="R679">
        <v>26151.384438587949</v>
      </c>
    </row>
    <row r="680" spans="1:18" x14ac:dyDescent="0.25">
      <c r="A680">
        <v>6</v>
      </c>
      <c r="B680">
        <v>6310</v>
      </c>
      <c r="C680" t="s">
        <v>1781</v>
      </c>
      <c r="D680" t="s">
        <v>1387</v>
      </c>
      <c r="E680">
        <v>2</v>
      </c>
      <c r="F680" t="s">
        <v>13804</v>
      </c>
      <c r="G680">
        <v>3</v>
      </c>
      <c r="H680" t="s">
        <v>13770</v>
      </c>
      <c r="I680">
        <v>1</v>
      </c>
      <c r="J680" t="s">
        <v>13801</v>
      </c>
      <c r="K680" t="s">
        <v>13805</v>
      </c>
      <c r="L680">
        <v>270107</v>
      </c>
      <c r="M680" t="s">
        <v>13588</v>
      </c>
      <c r="N680">
        <v>270107006</v>
      </c>
      <c r="O680" t="s">
        <v>13613</v>
      </c>
      <c r="P680">
        <v>0</v>
      </c>
      <c r="Q680">
        <v>22059.917880280813</v>
      </c>
      <c r="R680">
        <v>23701.747025085435</v>
      </c>
    </row>
    <row r="681" spans="1:18" x14ac:dyDescent="0.25">
      <c r="A681">
        <v>6</v>
      </c>
      <c r="B681">
        <v>6310</v>
      </c>
      <c r="C681" t="s">
        <v>1781</v>
      </c>
      <c r="D681" t="s">
        <v>1387</v>
      </c>
      <c r="E681">
        <v>2</v>
      </c>
      <c r="F681" t="s">
        <v>13804</v>
      </c>
      <c r="G681">
        <v>3</v>
      </c>
      <c r="H681" t="s">
        <v>13770</v>
      </c>
      <c r="I681">
        <v>1</v>
      </c>
      <c r="J681" t="s">
        <v>13801</v>
      </c>
      <c r="K681" t="s">
        <v>13806</v>
      </c>
      <c r="L681">
        <v>270107</v>
      </c>
      <c r="M681" t="s">
        <v>13588</v>
      </c>
      <c r="N681">
        <v>270107006</v>
      </c>
      <c r="O681" t="s">
        <v>13613</v>
      </c>
      <c r="P681">
        <v>0</v>
      </c>
      <c r="Q681">
        <v>0</v>
      </c>
      <c r="R681">
        <v>2449.6374135025098</v>
      </c>
    </row>
    <row r="682" spans="1:18" x14ac:dyDescent="0.25">
      <c r="A682">
        <v>6</v>
      </c>
      <c r="B682">
        <v>6310</v>
      </c>
      <c r="C682" t="s">
        <v>1781</v>
      </c>
      <c r="D682" t="s">
        <v>1387</v>
      </c>
      <c r="E682">
        <v>3</v>
      </c>
      <c r="F682" t="s">
        <v>13807</v>
      </c>
      <c r="G682">
        <v>1</v>
      </c>
      <c r="H682" t="s">
        <v>8278</v>
      </c>
      <c r="I682">
        <v>1</v>
      </c>
      <c r="J682" t="s">
        <v>13801</v>
      </c>
      <c r="K682" t="s">
        <v>13808</v>
      </c>
      <c r="L682">
        <v>270107</v>
      </c>
      <c r="M682" t="s">
        <v>13588</v>
      </c>
      <c r="N682">
        <v>270107006</v>
      </c>
      <c r="O682" t="s">
        <v>13613</v>
      </c>
      <c r="P682">
        <v>0</v>
      </c>
      <c r="Q682">
        <v>22059.917880280813</v>
      </c>
      <c r="R682">
        <v>26151.384438587949</v>
      </c>
    </row>
    <row r="683" spans="1:18" x14ac:dyDescent="0.25">
      <c r="A683">
        <v>6</v>
      </c>
      <c r="B683">
        <v>6310</v>
      </c>
      <c r="C683" t="s">
        <v>1781</v>
      </c>
      <c r="D683" t="s">
        <v>1387</v>
      </c>
      <c r="E683">
        <v>4</v>
      </c>
      <c r="F683" t="s">
        <v>13810</v>
      </c>
      <c r="G683">
        <v>1</v>
      </c>
      <c r="H683" t="s">
        <v>8278</v>
      </c>
      <c r="I683">
        <v>1</v>
      </c>
      <c r="J683" t="s">
        <v>13801</v>
      </c>
      <c r="K683" t="s">
        <v>13811</v>
      </c>
      <c r="L683">
        <v>270107</v>
      </c>
      <c r="M683" t="s">
        <v>13588</v>
      </c>
      <c r="N683">
        <v>270107006</v>
      </c>
      <c r="O683" t="s">
        <v>13613</v>
      </c>
      <c r="P683">
        <v>0</v>
      </c>
      <c r="Q683">
        <v>22059.917880280813</v>
      </c>
      <c r="R683">
        <v>26151.384438587949</v>
      </c>
    </row>
    <row r="684" spans="1:18" x14ac:dyDescent="0.25">
      <c r="A684">
        <v>6</v>
      </c>
      <c r="B684">
        <v>6310</v>
      </c>
      <c r="C684" t="s">
        <v>1781</v>
      </c>
      <c r="D684" t="s">
        <v>1387</v>
      </c>
      <c r="E684">
        <v>7</v>
      </c>
      <c r="F684" t="s">
        <v>13813</v>
      </c>
      <c r="G684">
        <v>2</v>
      </c>
      <c r="H684" t="s">
        <v>13771</v>
      </c>
      <c r="I684">
        <v>3</v>
      </c>
      <c r="J684" t="s">
        <v>13814</v>
      </c>
      <c r="K684" t="s">
        <v>13771</v>
      </c>
      <c r="L684">
        <v>270107</v>
      </c>
      <c r="M684" t="s">
        <v>13588</v>
      </c>
      <c r="N684">
        <v>270107005</v>
      </c>
      <c r="O684" t="s">
        <v>13608</v>
      </c>
      <c r="P684">
        <v>0</v>
      </c>
      <c r="Q684">
        <v>4978.08336378901</v>
      </c>
      <c r="R684">
        <v>0</v>
      </c>
    </row>
    <row r="685" spans="1:18" x14ac:dyDescent="0.25">
      <c r="A685">
        <v>6</v>
      </c>
      <c r="B685">
        <v>6310</v>
      </c>
      <c r="C685" t="s">
        <v>1781</v>
      </c>
      <c r="D685" t="s">
        <v>1387</v>
      </c>
      <c r="E685">
        <v>7</v>
      </c>
      <c r="F685" t="s">
        <v>13813</v>
      </c>
      <c r="G685">
        <v>3</v>
      </c>
      <c r="H685" t="s">
        <v>13770</v>
      </c>
      <c r="I685">
        <v>3</v>
      </c>
      <c r="J685" t="s">
        <v>13814</v>
      </c>
      <c r="K685" t="s">
        <v>13815</v>
      </c>
      <c r="L685">
        <v>270107</v>
      </c>
      <c r="M685" t="s">
        <v>13588</v>
      </c>
      <c r="N685">
        <v>270107005</v>
      </c>
      <c r="O685" t="s">
        <v>13608</v>
      </c>
      <c r="P685">
        <v>0</v>
      </c>
      <c r="Q685">
        <v>17081.834516491799</v>
      </c>
      <c r="R685">
        <v>25361.884264719461</v>
      </c>
    </row>
    <row r="686" spans="1:18" x14ac:dyDescent="0.25">
      <c r="A686">
        <v>6</v>
      </c>
      <c r="B686">
        <v>6310</v>
      </c>
      <c r="C686" t="s">
        <v>1781</v>
      </c>
      <c r="D686" t="s">
        <v>1387</v>
      </c>
      <c r="E686">
        <v>7</v>
      </c>
      <c r="F686" t="s">
        <v>13813</v>
      </c>
      <c r="G686">
        <v>3</v>
      </c>
      <c r="H686" t="s">
        <v>13770</v>
      </c>
      <c r="I686">
        <v>3</v>
      </c>
      <c r="J686" t="s">
        <v>13814</v>
      </c>
      <c r="K686" t="s">
        <v>13816</v>
      </c>
      <c r="L686">
        <v>270107</v>
      </c>
      <c r="M686" t="s">
        <v>13588</v>
      </c>
      <c r="N686">
        <v>270107005</v>
      </c>
      <c r="O686" t="s">
        <v>13608</v>
      </c>
      <c r="P686">
        <v>0</v>
      </c>
      <c r="Q686">
        <v>0</v>
      </c>
      <c r="R686">
        <v>789.50017386848242</v>
      </c>
    </row>
    <row r="687" spans="1:18" x14ac:dyDescent="0.25">
      <c r="A687">
        <v>7</v>
      </c>
      <c r="B687">
        <v>7101</v>
      </c>
      <c r="C687" t="s">
        <v>786</v>
      </c>
      <c r="D687" t="s">
        <v>1390</v>
      </c>
      <c r="E687">
        <v>1</v>
      </c>
      <c r="F687" t="s">
        <v>13800</v>
      </c>
      <c r="G687">
        <v>1</v>
      </c>
      <c r="H687" t="s">
        <v>8278</v>
      </c>
      <c r="I687">
        <v>1</v>
      </c>
      <c r="J687" t="s">
        <v>13801</v>
      </c>
      <c r="K687" t="s">
        <v>13802</v>
      </c>
      <c r="L687">
        <v>270107</v>
      </c>
      <c r="M687" t="s">
        <v>13588</v>
      </c>
      <c r="N687">
        <v>270107006</v>
      </c>
      <c r="O687" t="s">
        <v>13613</v>
      </c>
      <c r="P687">
        <v>30121.571114379392</v>
      </c>
      <c r="Q687">
        <v>25850.570184868837</v>
      </c>
      <c r="R687">
        <v>35939.259913295937</v>
      </c>
    </row>
    <row r="688" spans="1:18" x14ac:dyDescent="0.25">
      <c r="A688">
        <v>7</v>
      </c>
      <c r="B688">
        <v>7101</v>
      </c>
      <c r="C688" t="s">
        <v>786</v>
      </c>
      <c r="D688" t="s">
        <v>1390</v>
      </c>
      <c r="E688">
        <v>1</v>
      </c>
      <c r="F688" t="s">
        <v>13800</v>
      </c>
      <c r="G688">
        <v>1</v>
      </c>
      <c r="H688" t="s">
        <v>8278</v>
      </c>
      <c r="I688">
        <v>1</v>
      </c>
      <c r="J688" t="s">
        <v>13801</v>
      </c>
      <c r="K688" t="s">
        <v>13803</v>
      </c>
      <c r="L688">
        <v>270107</v>
      </c>
      <c r="M688" t="s">
        <v>13588</v>
      </c>
      <c r="N688">
        <v>270107006</v>
      </c>
      <c r="O688" t="s">
        <v>13613</v>
      </c>
      <c r="P688">
        <v>740.31096658705849</v>
      </c>
      <c r="Q688">
        <v>349.23048796702579</v>
      </c>
      <c r="R688">
        <v>753.11350043707864</v>
      </c>
    </row>
    <row r="689" spans="1:18" x14ac:dyDescent="0.25">
      <c r="A689">
        <v>7</v>
      </c>
      <c r="B689">
        <v>7101</v>
      </c>
      <c r="C689" t="s">
        <v>786</v>
      </c>
      <c r="D689" t="s">
        <v>1390</v>
      </c>
      <c r="E689">
        <v>2</v>
      </c>
      <c r="F689" t="s">
        <v>13804</v>
      </c>
      <c r="G689">
        <v>3</v>
      </c>
      <c r="H689" t="s">
        <v>13770</v>
      </c>
      <c r="I689">
        <v>1</v>
      </c>
      <c r="J689" t="s">
        <v>13801</v>
      </c>
      <c r="K689" t="s">
        <v>13805</v>
      </c>
      <c r="L689">
        <v>270107</v>
      </c>
      <c r="M689" t="s">
        <v>13588</v>
      </c>
      <c r="N689">
        <v>270107006</v>
      </c>
      <c r="O689" t="s">
        <v>13613</v>
      </c>
      <c r="P689">
        <v>29605.692208744305</v>
      </c>
      <c r="Q689">
        <v>24801.346859960675</v>
      </c>
      <c r="R689">
        <v>28542.220921322281</v>
      </c>
    </row>
    <row r="690" spans="1:18" x14ac:dyDescent="0.25">
      <c r="A690">
        <v>7</v>
      </c>
      <c r="B690">
        <v>7101</v>
      </c>
      <c r="C690" t="s">
        <v>786</v>
      </c>
      <c r="D690" t="s">
        <v>1390</v>
      </c>
      <c r="E690">
        <v>2</v>
      </c>
      <c r="F690" t="s">
        <v>13804</v>
      </c>
      <c r="G690">
        <v>3</v>
      </c>
      <c r="H690" t="s">
        <v>13770</v>
      </c>
      <c r="I690">
        <v>1</v>
      </c>
      <c r="J690" t="s">
        <v>13801</v>
      </c>
      <c r="K690" t="s">
        <v>13806</v>
      </c>
      <c r="L690">
        <v>270107</v>
      </c>
      <c r="M690" t="s">
        <v>13588</v>
      </c>
      <c r="N690">
        <v>270107006</v>
      </c>
      <c r="O690" t="s">
        <v>13613</v>
      </c>
      <c r="P690">
        <v>1256.1898722221472</v>
      </c>
      <c r="Q690">
        <v>1398.453812875191</v>
      </c>
      <c r="R690">
        <v>8150.1524924107152</v>
      </c>
    </row>
    <row r="691" spans="1:18" x14ac:dyDescent="0.25">
      <c r="A691">
        <v>7</v>
      </c>
      <c r="B691">
        <v>7101</v>
      </c>
      <c r="C691" t="s">
        <v>786</v>
      </c>
      <c r="D691" t="s">
        <v>1390</v>
      </c>
      <c r="E691">
        <v>3</v>
      </c>
      <c r="F691" t="s">
        <v>13807</v>
      </c>
      <c r="G691">
        <v>1</v>
      </c>
      <c r="H691" t="s">
        <v>8278</v>
      </c>
      <c r="I691">
        <v>1</v>
      </c>
      <c r="J691" t="s">
        <v>13801</v>
      </c>
      <c r="K691" t="s">
        <v>13808</v>
      </c>
      <c r="L691">
        <v>270107</v>
      </c>
      <c r="M691" t="s">
        <v>13588</v>
      </c>
      <c r="N691">
        <v>270107006</v>
      </c>
      <c r="O691" t="s">
        <v>13613</v>
      </c>
      <c r="P691">
        <v>30332.960029504495</v>
      </c>
      <c r="Q691">
        <v>25850.570184868837</v>
      </c>
      <c r="R691">
        <v>36692.37341373301</v>
      </c>
    </row>
    <row r="692" spans="1:18" x14ac:dyDescent="0.25">
      <c r="A692">
        <v>7</v>
      </c>
      <c r="B692">
        <v>7101</v>
      </c>
      <c r="C692" t="s">
        <v>786</v>
      </c>
      <c r="D692" t="s">
        <v>1390</v>
      </c>
      <c r="E692">
        <v>3</v>
      </c>
      <c r="F692" t="s">
        <v>13807</v>
      </c>
      <c r="G692">
        <v>1</v>
      </c>
      <c r="H692" t="s">
        <v>8278</v>
      </c>
      <c r="I692">
        <v>1</v>
      </c>
      <c r="J692" t="s">
        <v>13801</v>
      </c>
      <c r="K692" t="s">
        <v>13809</v>
      </c>
      <c r="L692">
        <v>270107</v>
      </c>
      <c r="M692" t="s">
        <v>13588</v>
      </c>
      <c r="N692">
        <v>270107006</v>
      </c>
      <c r="O692" t="s">
        <v>13613</v>
      </c>
      <c r="P692">
        <v>528.9220514619567</v>
      </c>
      <c r="Q692">
        <v>349.23048796702579</v>
      </c>
      <c r="R692">
        <v>0</v>
      </c>
    </row>
    <row r="693" spans="1:18" x14ac:dyDescent="0.25">
      <c r="A693">
        <v>7</v>
      </c>
      <c r="B693">
        <v>7101</v>
      </c>
      <c r="C693" t="s">
        <v>786</v>
      </c>
      <c r="D693" t="s">
        <v>1390</v>
      </c>
      <c r="E693">
        <v>4</v>
      </c>
      <c r="F693" t="s">
        <v>13810</v>
      </c>
      <c r="G693">
        <v>1</v>
      </c>
      <c r="H693" t="s">
        <v>8278</v>
      </c>
      <c r="I693">
        <v>1</v>
      </c>
      <c r="J693" t="s">
        <v>13801</v>
      </c>
      <c r="K693" t="s">
        <v>13811</v>
      </c>
      <c r="L693">
        <v>270107</v>
      </c>
      <c r="M693" t="s">
        <v>13588</v>
      </c>
      <c r="N693">
        <v>270107006</v>
      </c>
      <c r="O693" t="s">
        <v>13613</v>
      </c>
      <c r="P693">
        <v>30121.571114379392</v>
      </c>
      <c r="Q693">
        <v>26199.800672835867</v>
      </c>
      <c r="R693">
        <v>35939.259913295937</v>
      </c>
    </row>
    <row r="694" spans="1:18" x14ac:dyDescent="0.25">
      <c r="A694">
        <v>7</v>
      </c>
      <c r="B694">
        <v>7101</v>
      </c>
      <c r="C694" t="s">
        <v>786</v>
      </c>
      <c r="D694" t="s">
        <v>1390</v>
      </c>
      <c r="E694">
        <v>4</v>
      </c>
      <c r="F694" t="s">
        <v>13810</v>
      </c>
      <c r="G694">
        <v>1</v>
      </c>
      <c r="H694" t="s">
        <v>8278</v>
      </c>
      <c r="I694">
        <v>1</v>
      </c>
      <c r="J694" t="s">
        <v>13801</v>
      </c>
      <c r="K694" t="s">
        <v>13812</v>
      </c>
      <c r="L694">
        <v>270107</v>
      </c>
      <c r="M694" t="s">
        <v>13588</v>
      </c>
      <c r="N694">
        <v>270107006</v>
      </c>
      <c r="O694" t="s">
        <v>13613</v>
      </c>
      <c r="P694">
        <v>740.31096658705849</v>
      </c>
      <c r="Q694">
        <v>0</v>
      </c>
      <c r="R694">
        <v>753.11350043707864</v>
      </c>
    </row>
    <row r="695" spans="1:18" x14ac:dyDescent="0.25">
      <c r="A695">
        <v>7</v>
      </c>
      <c r="B695">
        <v>7101</v>
      </c>
      <c r="C695" t="s">
        <v>786</v>
      </c>
      <c r="D695" t="s">
        <v>1390</v>
      </c>
      <c r="E695">
        <v>7</v>
      </c>
      <c r="F695" t="s">
        <v>13813</v>
      </c>
      <c r="G695">
        <v>2</v>
      </c>
      <c r="H695" t="s">
        <v>13771</v>
      </c>
      <c r="I695">
        <v>3</v>
      </c>
      <c r="J695" t="s">
        <v>13814</v>
      </c>
      <c r="K695" t="s">
        <v>13771</v>
      </c>
      <c r="L695">
        <v>270107</v>
      </c>
      <c r="M695" t="s">
        <v>13588</v>
      </c>
      <c r="N695">
        <v>270107005</v>
      </c>
      <c r="O695" t="s">
        <v>13608</v>
      </c>
      <c r="P695">
        <v>9357.3327216547696</v>
      </c>
      <c r="Q695">
        <v>11453.38322418479</v>
      </c>
      <c r="R695">
        <v>425.92567406892715</v>
      </c>
    </row>
    <row r="696" spans="1:18" x14ac:dyDescent="0.25">
      <c r="A696">
        <v>7</v>
      </c>
      <c r="B696">
        <v>7101</v>
      </c>
      <c r="C696" t="s">
        <v>786</v>
      </c>
      <c r="D696" t="s">
        <v>1390</v>
      </c>
      <c r="E696">
        <v>7</v>
      </c>
      <c r="F696" t="s">
        <v>13813</v>
      </c>
      <c r="G696">
        <v>3</v>
      </c>
      <c r="H696" t="s">
        <v>13770</v>
      </c>
      <c r="I696">
        <v>3</v>
      </c>
      <c r="J696" t="s">
        <v>13814</v>
      </c>
      <c r="K696" t="s">
        <v>13815</v>
      </c>
      <c r="L696">
        <v>270107</v>
      </c>
      <c r="M696" t="s">
        <v>13588</v>
      </c>
      <c r="N696">
        <v>270107005</v>
      </c>
      <c r="O696" t="s">
        <v>13608</v>
      </c>
      <c r="P696">
        <v>19904.740059098942</v>
      </c>
      <c r="Q696">
        <v>14235.30378497793</v>
      </c>
      <c r="R696">
        <v>32340.39076725646</v>
      </c>
    </row>
    <row r="697" spans="1:18" x14ac:dyDescent="0.25">
      <c r="A697">
        <v>7</v>
      </c>
      <c r="B697">
        <v>7101</v>
      </c>
      <c r="C697" t="s">
        <v>786</v>
      </c>
      <c r="D697" t="s">
        <v>1390</v>
      </c>
      <c r="E697">
        <v>7</v>
      </c>
      <c r="F697" t="s">
        <v>13813</v>
      </c>
      <c r="G697">
        <v>3</v>
      </c>
      <c r="H697" t="s">
        <v>13770</v>
      </c>
      <c r="I697">
        <v>3</v>
      </c>
      <c r="J697" t="s">
        <v>13814</v>
      </c>
      <c r="K697" t="s">
        <v>13816</v>
      </c>
      <c r="L697">
        <v>270107</v>
      </c>
      <c r="M697" t="s">
        <v>13588</v>
      </c>
      <c r="N697">
        <v>270107005</v>
      </c>
      <c r="O697" t="s">
        <v>13608</v>
      </c>
      <c r="P697">
        <v>1599.8093002127382</v>
      </c>
      <c r="Q697">
        <v>511.11366367317947</v>
      </c>
      <c r="R697">
        <v>3926.0569724076272</v>
      </c>
    </row>
    <row r="698" spans="1:18" x14ac:dyDescent="0.25">
      <c r="A698">
        <v>7</v>
      </c>
      <c r="B698">
        <v>7102</v>
      </c>
      <c r="C698" t="s">
        <v>786</v>
      </c>
      <c r="D698" t="s">
        <v>1393</v>
      </c>
      <c r="E698">
        <v>1</v>
      </c>
      <c r="F698" t="s">
        <v>13800</v>
      </c>
      <c r="G698">
        <v>1</v>
      </c>
      <c r="H698" t="s">
        <v>8278</v>
      </c>
      <c r="I698">
        <v>1</v>
      </c>
      <c r="J698" t="s">
        <v>13801</v>
      </c>
      <c r="K698" t="s">
        <v>13802</v>
      </c>
      <c r="L698">
        <v>270107</v>
      </c>
      <c r="M698" t="s">
        <v>13588</v>
      </c>
      <c r="N698">
        <v>270107006</v>
      </c>
      <c r="O698" t="s">
        <v>13613</v>
      </c>
      <c r="P698">
        <v>22920.113569050391</v>
      </c>
      <c r="Q698">
        <v>42070.979641710917</v>
      </c>
      <c r="R698">
        <v>19874.719042977806</v>
      </c>
    </row>
    <row r="699" spans="1:18" x14ac:dyDescent="0.25">
      <c r="A699">
        <v>7</v>
      </c>
      <c r="B699">
        <v>7102</v>
      </c>
      <c r="C699" t="s">
        <v>786</v>
      </c>
      <c r="D699" t="s">
        <v>1393</v>
      </c>
      <c r="E699">
        <v>1</v>
      </c>
      <c r="F699" t="s">
        <v>13800</v>
      </c>
      <c r="G699">
        <v>2</v>
      </c>
      <c r="H699" t="s">
        <v>13771</v>
      </c>
      <c r="I699">
        <v>1</v>
      </c>
      <c r="J699" t="s">
        <v>13801</v>
      </c>
      <c r="K699" t="s">
        <v>13771</v>
      </c>
      <c r="L699">
        <v>270107</v>
      </c>
      <c r="M699" t="s">
        <v>13588</v>
      </c>
      <c r="N699">
        <v>270107006</v>
      </c>
      <c r="O699" t="s">
        <v>13613</v>
      </c>
      <c r="P699">
        <v>1642.2574912678474</v>
      </c>
      <c r="Q699">
        <v>0</v>
      </c>
      <c r="R699">
        <v>0</v>
      </c>
    </row>
    <row r="700" spans="1:18" x14ac:dyDescent="0.25">
      <c r="A700">
        <v>7</v>
      </c>
      <c r="B700">
        <v>7102</v>
      </c>
      <c r="C700" t="s">
        <v>786</v>
      </c>
      <c r="D700" t="s">
        <v>1393</v>
      </c>
      <c r="E700">
        <v>2</v>
      </c>
      <c r="F700" t="s">
        <v>13804</v>
      </c>
      <c r="G700">
        <v>3</v>
      </c>
      <c r="H700" t="s">
        <v>13770</v>
      </c>
      <c r="I700">
        <v>1</v>
      </c>
      <c r="J700" t="s">
        <v>13801</v>
      </c>
      <c r="K700" t="s">
        <v>13805</v>
      </c>
      <c r="L700">
        <v>270107</v>
      </c>
      <c r="M700" t="s">
        <v>13588</v>
      </c>
      <c r="N700">
        <v>270107006</v>
      </c>
      <c r="O700" t="s">
        <v>13613</v>
      </c>
      <c r="P700">
        <v>24562.371060318237</v>
      </c>
      <c r="Q700">
        <v>40592.321718389525</v>
      </c>
      <c r="R700">
        <v>18108.26727860115</v>
      </c>
    </row>
    <row r="701" spans="1:18" x14ac:dyDescent="0.25">
      <c r="A701">
        <v>7</v>
      </c>
      <c r="B701">
        <v>7102</v>
      </c>
      <c r="C701" t="s">
        <v>786</v>
      </c>
      <c r="D701" t="s">
        <v>1393</v>
      </c>
      <c r="E701">
        <v>2</v>
      </c>
      <c r="F701" t="s">
        <v>13804</v>
      </c>
      <c r="G701">
        <v>3</v>
      </c>
      <c r="H701" t="s">
        <v>13770</v>
      </c>
      <c r="I701">
        <v>1</v>
      </c>
      <c r="J701" t="s">
        <v>13801</v>
      </c>
      <c r="K701" t="s">
        <v>13806</v>
      </c>
      <c r="L701">
        <v>270107</v>
      </c>
      <c r="M701" t="s">
        <v>13588</v>
      </c>
      <c r="N701">
        <v>270107006</v>
      </c>
      <c r="O701" t="s">
        <v>13613</v>
      </c>
      <c r="P701">
        <v>0</v>
      </c>
      <c r="Q701">
        <v>1478.6579233213984</v>
      </c>
      <c r="R701">
        <v>1766.4517643766549</v>
      </c>
    </row>
    <row r="702" spans="1:18" x14ac:dyDescent="0.25">
      <c r="A702">
        <v>7</v>
      </c>
      <c r="B702">
        <v>7102</v>
      </c>
      <c r="C702" t="s">
        <v>786</v>
      </c>
      <c r="D702" t="s">
        <v>1393</v>
      </c>
      <c r="E702">
        <v>3</v>
      </c>
      <c r="F702" t="s">
        <v>13807</v>
      </c>
      <c r="G702">
        <v>1</v>
      </c>
      <c r="H702" t="s">
        <v>8278</v>
      </c>
      <c r="I702">
        <v>1</v>
      </c>
      <c r="J702" t="s">
        <v>13801</v>
      </c>
      <c r="K702" t="s">
        <v>13808</v>
      </c>
      <c r="L702">
        <v>270107</v>
      </c>
      <c r="M702" t="s">
        <v>13588</v>
      </c>
      <c r="N702">
        <v>270107006</v>
      </c>
      <c r="O702" t="s">
        <v>13613</v>
      </c>
      <c r="P702">
        <v>22920.113569050391</v>
      </c>
      <c r="Q702">
        <v>42070.979641710917</v>
      </c>
      <c r="R702">
        <v>19874.719042977806</v>
      </c>
    </row>
    <row r="703" spans="1:18" x14ac:dyDescent="0.25">
      <c r="A703">
        <v>7</v>
      </c>
      <c r="B703">
        <v>7102</v>
      </c>
      <c r="C703" t="s">
        <v>786</v>
      </c>
      <c r="D703" t="s">
        <v>1393</v>
      </c>
      <c r="E703">
        <v>3</v>
      </c>
      <c r="F703" t="s">
        <v>13807</v>
      </c>
      <c r="G703">
        <v>2</v>
      </c>
      <c r="H703" t="s">
        <v>13771</v>
      </c>
      <c r="I703">
        <v>1</v>
      </c>
      <c r="J703" t="s">
        <v>13801</v>
      </c>
      <c r="K703" t="s">
        <v>13771</v>
      </c>
      <c r="L703">
        <v>270107</v>
      </c>
      <c r="M703" t="s">
        <v>13588</v>
      </c>
      <c r="N703">
        <v>270107006</v>
      </c>
      <c r="O703" t="s">
        <v>13613</v>
      </c>
      <c r="P703">
        <v>1642.2574912678474</v>
      </c>
      <c r="Q703">
        <v>0</v>
      </c>
      <c r="R703">
        <v>0</v>
      </c>
    </row>
    <row r="704" spans="1:18" x14ac:dyDescent="0.25">
      <c r="A704">
        <v>7</v>
      </c>
      <c r="B704">
        <v>7102</v>
      </c>
      <c r="C704" t="s">
        <v>786</v>
      </c>
      <c r="D704" t="s">
        <v>1393</v>
      </c>
      <c r="E704">
        <v>4</v>
      </c>
      <c r="F704" t="s">
        <v>13810</v>
      </c>
      <c r="G704">
        <v>1</v>
      </c>
      <c r="H704" t="s">
        <v>8278</v>
      </c>
      <c r="I704">
        <v>1</v>
      </c>
      <c r="J704" t="s">
        <v>13801</v>
      </c>
      <c r="K704" t="s">
        <v>13811</v>
      </c>
      <c r="L704">
        <v>270107</v>
      </c>
      <c r="M704" t="s">
        <v>13588</v>
      </c>
      <c r="N704">
        <v>270107006</v>
      </c>
      <c r="O704" t="s">
        <v>13613</v>
      </c>
      <c r="P704">
        <v>22920.113569050391</v>
      </c>
      <c r="Q704">
        <v>42070.979641710917</v>
      </c>
      <c r="R704">
        <v>19874.719042977806</v>
      </c>
    </row>
    <row r="705" spans="1:18" x14ac:dyDescent="0.25">
      <c r="A705">
        <v>7</v>
      </c>
      <c r="B705">
        <v>7102</v>
      </c>
      <c r="C705" t="s">
        <v>786</v>
      </c>
      <c r="D705" t="s">
        <v>1393</v>
      </c>
      <c r="E705">
        <v>4</v>
      </c>
      <c r="F705" t="s">
        <v>13810</v>
      </c>
      <c r="G705">
        <v>2</v>
      </c>
      <c r="H705" t="s">
        <v>13771</v>
      </c>
      <c r="I705">
        <v>1</v>
      </c>
      <c r="J705" t="s">
        <v>13801</v>
      </c>
      <c r="K705" t="s">
        <v>13771</v>
      </c>
      <c r="L705">
        <v>270107</v>
      </c>
      <c r="M705" t="s">
        <v>13588</v>
      </c>
      <c r="N705">
        <v>270107006</v>
      </c>
      <c r="O705" t="s">
        <v>13613</v>
      </c>
      <c r="P705">
        <v>1642.2574912678474</v>
      </c>
      <c r="Q705">
        <v>0</v>
      </c>
      <c r="R705">
        <v>0</v>
      </c>
    </row>
    <row r="706" spans="1:18" x14ac:dyDescent="0.25">
      <c r="A706">
        <v>7</v>
      </c>
      <c r="B706">
        <v>7102</v>
      </c>
      <c r="C706" t="s">
        <v>786</v>
      </c>
      <c r="D706" t="s">
        <v>1393</v>
      </c>
      <c r="E706">
        <v>7</v>
      </c>
      <c r="F706" t="s">
        <v>13813</v>
      </c>
      <c r="G706">
        <v>2</v>
      </c>
      <c r="H706" t="s">
        <v>13771</v>
      </c>
      <c r="I706">
        <v>3</v>
      </c>
      <c r="J706" t="s">
        <v>13814</v>
      </c>
      <c r="K706" t="s">
        <v>13771</v>
      </c>
      <c r="L706">
        <v>270107</v>
      </c>
      <c r="M706" t="s">
        <v>13588</v>
      </c>
      <c r="N706">
        <v>270107005</v>
      </c>
      <c r="O706" t="s">
        <v>13608</v>
      </c>
      <c r="P706">
        <v>2894.3766979185816</v>
      </c>
      <c r="Q706">
        <v>14571.523099669053</v>
      </c>
      <c r="R706">
        <v>0</v>
      </c>
    </row>
    <row r="707" spans="1:18" x14ac:dyDescent="0.25">
      <c r="A707">
        <v>7</v>
      </c>
      <c r="B707">
        <v>7102</v>
      </c>
      <c r="C707" t="s">
        <v>786</v>
      </c>
      <c r="D707" t="s">
        <v>1393</v>
      </c>
      <c r="E707">
        <v>7</v>
      </c>
      <c r="F707" t="s">
        <v>13813</v>
      </c>
      <c r="G707">
        <v>3</v>
      </c>
      <c r="H707" t="s">
        <v>13770</v>
      </c>
      <c r="I707">
        <v>3</v>
      </c>
      <c r="J707" t="s">
        <v>13814</v>
      </c>
      <c r="K707" t="s">
        <v>13815</v>
      </c>
      <c r="L707">
        <v>270107</v>
      </c>
      <c r="M707" t="s">
        <v>13588</v>
      </c>
      <c r="N707">
        <v>270107005</v>
      </c>
      <c r="O707" t="s">
        <v>13608</v>
      </c>
      <c r="P707">
        <v>21667.994362399655</v>
      </c>
      <c r="Q707">
        <v>27499.456542041869</v>
      </c>
      <c r="R707">
        <v>19105.54041612893</v>
      </c>
    </row>
    <row r="708" spans="1:18" x14ac:dyDescent="0.25">
      <c r="A708">
        <v>7</v>
      </c>
      <c r="B708">
        <v>7102</v>
      </c>
      <c r="C708" t="s">
        <v>786</v>
      </c>
      <c r="D708" t="s">
        <v>1393</v>
      </c>
      <c r="E708">
        <v>7</v>
      </c>
      <c r="F708" t="s">
        <v>13813</v>
      </c>
      <c r="G708">
        <v>3</v>
      </c>
      <c r="H708" t="s">
        <v>13770</v>
      </c>
      <c r="I708">
        <v>3</v>
      </c>
      <c r="J708" t="s">
        <v>13814</v>
      </c>
      <c r="K708" t="s">
        <v>13816</v>
      </c>
      <c r="L708">
        <v>270107</v>
      </c>
      <c r="M708" t="s">
        <v>13588</v>
      </c>
      <c r="N708">
        <v>270107005</v>
      </c>
      <c r="O708" t="s">
        <v>13608</v>
      </c>
      <c r="P708">
        <v>0</v>
      </c>
      <c r="Q708">
        <v>0</v>
      </c>
      <c r="R708">
        <v>769.17862684887496</v>
      </c>
    </row>
    <row r="709" spans="1:18" x14ac:dyDescent="0.25">
      <c r="A709">
        <v>7</v>
      </c>
      <c r="B709">
        <v>7105</v>
      </c>
      <c r="C709" t="s">
        <v>786</v>
      </c>
      <c r="D709" t="s">
        <v>786</v>
      </c>
      <c r="E709">
        <v>1</v>
      </c>
      <c r="F709" t="s">
        <v>13800</v>
      </c>
      <c r="G709">
        <v>1</v>
      </c>
      <c r="H709" t="s">
        <v>8278</v>
      </c>
      <c r="I709">
        <v>1</v>
      </c>
      <c r="J709" t="s">
        <v>13801</v>
      </c>
      <c r="K709" t="s">
        <v>13802</v>
      </c>
      <c r="L709">
        <v>270107</v>
      </c>
      <c r="M709" t="s">
        <v>13588</v>
      </c>
      <c r="N709">
        <v>270107006</v>
      </c>
      <c r="O709" t="s">
        <v>13613</v>
      </c>
      <c r="P709">
        <v>0</v>
      </c>
      <c r="Q709">
        <v>37311.803013531549</v>
      </c>
      <c r="R709">
        <v>49474.178190702383</v>
      </c>
    </row>
    <row r="710" spans="1:18" x14ac:dyDescent="0.25">
      <c r="A710">
        <v>7</v>
      </c>
      <c r="B710">
        <v>7105</v>
      </c>
      <c r="C710" t="s">
        <v>786</v>
      </c>
      <c r="D710" t="s">
        <v>786</v>
      </c>
      <c r="E710">
        <v>1</v>
      </c>
      <c r="F710" t="s">
        <v>13800</v>
      </c>
      <c r="G710">
        <v>1</v>
      </c>
      <c r="H710" t="s">
        <v>8278</v>
      </c>
      <c r="I710">
        <v>1</v>
      </c>
      <c r="J710" t="s">
        <v>13801</v>
      </c>
      <c r="K710" t="s">
        <v>13803</v>
      </c>
      <c r="L710">
        <v>270107</v>
      </c>
      <c r="M710" t="s">
        <v>13588</v>
      </c>
      <c r="N710">
        <v>270107006</v>
      </c>
      <c r="O710" t="s">
        <v>13613</v>
      </c>
      <c r="P710">
        <v>0</v>
      </c>
      <c r="Q710">
        <v>2549.5787792475808</v>
      </c>
      <c r="R710">
        <v>1680.4471544715452</v>
      </c>
    </row>
    <row r="711" spans="1:18" x14ac:dyDescent="0.25">
      <c r="A711">
        <v>7</v>
      </c>
      <c r="B711">
        <v>7105</v>
      </c>
      <c r="C711" t="s">
        <v>786</v>
      </c>
      <c r="D711" t="s">
        <v>786</v>
      </c>
      <c r="E711">
        <v>2</v>
      </c>
      <c r="F711" t="s">
        <v>13804</v>
      </c>
      <c r="G711">
        <v>3</v>
      </c>
      <c r="H711" t="s">
        <v>13770</v>
      </c>
      <c r="I711">
        <v>1</v>
      </c>
      <c r="J711" t="s">
        <v>13801</v>
      </c>
      <c r="K711" t="s">
        <v>13805</v>
      </c>
      <c r="L711">
        <v>270107</v>
      </c>
      <c r="M711" t="s">
        <v>13588</v>
      </c>
      <c r="N711">
        <v>270107006</v>
      </c>
      <c r="O711" t="s">
        <v>13613</v>
      </c>
      <c r="P711">
        <v>0</v>
      </c>
      <c r="Q711">
        <v>37311.803013531549</v>
      </c>
      <c r="R711">
        <v>45250.322177404254</v>
      </c>
    </row>
    <row r="712" spans="1:18" x14ac:dyDescent="0.25">
      <c r="A712">
        <v>7</v>
      </c>
      <c r="B712">
        <v>7105</v>
      </c>
      <c r="C712" t="s">
        <v>786</v>
      </c>
      <c r="D712" t="s">
        <v>786</v>
      </c>
      <c r="E712">
        <v>2</v>
      </c>
      <c r="F712" t="s">
        <v>13804</v>
      </c>
      <c r="G712">
        <v>3</v>
      </c>
      <c r="H712" t="s">
        <v>13770</v>
      </c>
      <c r="I712">
        <v>1</v>
      </c>
      <c r="J712" t="s">
        <v>13801</v>
      </c>
      <c r="K712" t="s">
        <v>13806</v>
      </c>
      <c r="L712">
        <v>270107</v>
      </c>
      <c r="M712" t="s">
        <v>13588</v>
      </c>
      <c r="N712">
        <v>270107006</v>
      </c>
      <c r="O712" t="s">
        <v>13613</v>
      </c>
      <c r="P712">
        <v>0</v>
      </c>
      <c r="Q712">
        <v>2549.5787792475808</v>
      </c>
      <c r="R712">
        <v>5904.303167769679</v>
      </c>
    </row>
    <row r="713" spans="1:18" x14ac:dyDescent="0.25">
      <c r="A713">
        <v>7</v>
      </c>
      <c r="B713">
        <v>7105</v>
      </c>
      <c r="C713" t="s">
        <v>786</v>
      </c>
      <c r="D713" t="s">
        <v>786</v>
      </c>
      <c r="E713">
        <v>3</v>
      </c>
      <c r="F713" t="s">
        <v>13807</v>
      </c>
      <c r="G713">
        <v>1</v>
      </c>
      <c r="H713" t="s">
        <v>8278</v>
      </c>
      <c r="I713">
        <v>1</v>
      </c>
      <c r="J713" t="s">
        <v>13801</v>
      </c>
      <c r="K713" t="s">
        <v>13808</v>
      </c>
      <c r="L713">
        <v>270107</v>
      </c>
      <c r="M713" t="s">
        <v>13588</v>
      </c>
      <c r="N713">
        <v>270107006</v>
      </c>
      <c r="O713" t="s">
        <v>13613</v>
      </c>
      <c r="P713">
        <v>0</v>
      </c>
      <c r="Q713">
        <v>38318.613804526562</v>
      </c>
      <c r="R713">
        <v>49474.178190702383</v>
      </c>
    </row>
    <row r="714" spans="1:18" x14ac:dyDescent="0.25">
      <c r="A714">
        <v>7</v>
      </c>
      <c r="B714">
        <v>7105</v>
      </c>
      <c r="C714" t="s">
        <v>786</v>
      </c>
      <c r="D714" t="s">
        <v>786</v>
      </c>
      <c r="E714">
        <v>3</v>
      </c>
      <c r="F714" t="s">
        <v>13807</v>
      </c>
      <c r="G714">
        <v>1</v>
      </c>
      <c r="H714" t="s">
        <v>8278</v>
      </c>
      <c r="I714">
        <v>1</v>
      </c>
      <c r="J714" t="s">
        <v>13801</v>
      </c>
      <c r="K714" t="s">
        <v>13809</v>
      </c>
      <c r="L714">
        <v>270107</v>
      </c>
      <c r="M714" t="s">
        <v>13588</v>
      </c>
      <c r="N714">
        <v>270107006</v>
      </c>
      <c r="O714" t="s">
        <v>13613</v>
      </c>
      <c r="P714">
        <v>0</v>
      </c>
      <c r="Q714">
        <v>1542.7679882525704</v>
      </c>
      <c r="R714">
        <v>1680.4471544715452</v>
      </c>
    </row>
    <row r="715" spans="1:18" x14ac:dyDescent="0.25">
      <c r="A715">
        <v>7</v>
      </c>
      <c r="B715">
        <v>7105</v>
      </c>
      <c r="C715" t="s">
        <v>786</v>
      </c>
      <c r="D715" t="s">
        <v>786</v>
      </c>
      <c r="E715">
        <v>4</v>
      </c>
      <c r="F715" t="s">
        <v>13810</v>
      </c>
      <c r="G715">
        <v>1</v>
      </c>
      <c r="H715" t="s">
        <v>8278</v>
      </c>
      <c r="I715">
        <v>1</v>
      </c>
      <c r="J715" t="s">
        <v>13801</v>
      </c>
      <c r="K715" t="s">
        <v>13811</v>
      </c>
      <c r="L715">
        <v>270107</v>
      </c>
      <c r="M715" t="s">
        <v>13588</v>
      </c>
      <c r="N715">
        <v>270107006</v>
      </c>
      <c r="O715" t="s">
        <v>13613</v>
      </c>
      <c r="P715">
        <v>0</v>
      </c>
      <c r="Q715">
        <v>37311.803013531549</v>
      </c>
      <c r="R715">
        <v>49474.178190702383</v>
      </c>
    </row>
    <row r="716" spans="1:18" x14ac:dyDescent="0.25">
      <c r="A716">
        <v>7</v>
      </c>
      <c r="B716">
        <v>7105</v>
      </c>
      <c r="C716" t="s">
        <v>786</v>
      </c>
      <c r="D716" t="s">
        <v>786</v>
      </c>
      <c r="E716">
        <v>4</v>
      </c>
      <c r="F716" t="s">
        <v>13810</v>
      </c>
      <c r="G716">
        <v>1</v>
      </c>
      <c r="H716" t="s">
        <v>8278</v>
      </c>
      <c r="I716">
        <v>1</v>
      </c>
      <c r="J716" t="s">
        <v>13801</v>
      </c>
      <c r="K716" t="s">
        <v>13812</v>
      </c>
      <c r="L716">
        <v>270107</v>
      </c>
      <c r="M716" t="s">
        <v>13588</v>
      </c>
      <c r="N716">
        <v>270107006</v>
      </c>
      <c r="O716" t="s">
        <v>13613</v>
      </c>
      <c r="P716">
        <v>0</v>
      </c>
      <c r="Q716">
        <v>2549.5787792475808</v>
      </c>
      <c r="R716">
        <v>1680.4471544715452</v>
      </c>
    </row>
    <row r="717" spans="1:18" x14ac:dyDescent="0.25">
      <c r="A717">
        <v>7</v>
      </c>
      <c r="B717">
        <v>7105</v>
      </c>
      <c r="C717" t="s">
        <v>786</v>
      </c>
      <c r="D717" t="s">
        <v>786</v>
      </c>
      <c r="E717">
        <v>7</v>
      </c>
      <c r="F717" t="s">
        <v>13813</v>
      </c>
      <c r="G717">
        <v>2</v>
      </c>
      <c r="H717" t="s">
        <v>13771</v>
      </c>
      <c r="I717">
        <v>3</v>
      </c>
      <c r="J717" t="s">
        <v>13814</v>
      </c>
      <c r="K717" t="s">
        <v>13771</v>
      </c>
      <c r="L717">
        <v>270107</v>
      </c>
      <c r="M717" t="s">
        <v>13588</v>
      </c>
      <c r="N717">
        <v>270107005</v>
      </c>
      <c r="O717" t="s">
        <v>13608</v>
      </c>
      <c r="P717">
        <v>0</v>
      </c>
      <c r="Q717">
        <v>9576.7066581301715</v>
      </c>
      <c r="R717">
        <v>0</v>
      </c>
    </row>
    <row r="718" spans="1:18" x14ac:dyDescent="0.25">
      <c r="A718">
        <v>7</v>
      </c>
      <c r="B718">
        <v>7105</v>
      </c>
      <c r="C718" t="s">
        <v>786</v>
      </c>
      <c r="D718" t="s">
        <v>786</v>
      </c>
      <c r="E718">
        <v>7</v>
      </c>
      <c r="F718" t="s">
        <v>13813</v>
      </c>
      <c r="G718">
        <v>3</v>
      </c>
      <c r="H718" t="s">
        <v>13770</v>
      </c>
      <c r="I718">
        <v>3</v>
      </c>
      <c r="J718" t="s">
        <v>13814</v>
      </c>
      <c r="K718" t="s">
        <v>13815</v>
      </c>
      <c r="L718">
        <v>270107</v>
      </c>
      <c r="M718" t="s">
        <v>13588</v>
      </c>
      <c r="N718">
        <v>270107005</v>
      </c>
      <c r="O718" t="s">
        <v>13608</v>
      </c>
      <c r="P718">
        <v>0</v>
      </c>
      <c r="Q718">
        <v>28026.768606316531</v>
      </c>
      <c r="R718">
        <v>48828.73476562593</v>
      </c>
    </row>
    <row r="719" spans="1:18" x14ac:dyDescent="0.25">
      <c r="A719">
        <v>7</v>
      </c>
      <c r="B719">
        <v>7105</v>
      </c>
      <c r="C719" t="s">
        <v>786</v>
      </c>
      <c r="D719" t="s">
        <v>786</v>
      </c>
      <c r="E719">
        <v>7</v>
      </c>
      <c r="F719" t="s">
        <v>13813</v>
      </c>
      <c r="G719">
        <v>3</v>
      </c>
      <c r="H719" t="s">
        <v>13770</v>
      </c>
      <c r="I719">
        <v>3</v>
      </c>
      <c r="J719" t="s">
        <v>13814</v>
      </c>
      <c r="K719" t="s">
        <v>13816</v>
      </c>
      <c r="L719">
        <v>270107</v>
      </c>
      <c r="M719" t="s">
        <v>13588</v>
      </c>
      <c r="N719">
        <v>270107005</v>
      </c>
      <c r="O719" t="s">
        <v>13608</v>
      </c>
      <c r="P719">
        <v>0</v>
      </c>
      <c r="Q719">
        <v>2257.9065283324421</v>
      </c>
      <c r="R719">
        <v>2325.8905795479977</v>
      </c>
    </row>
    <row r="720" spans="1:18" x14ac:dyDescent="0.25">
      <c r="A720">
        <v>7</v>
      </c>
      <c r="B720">
        <v>7109</v>
      </c>
      <c r="C720" t="s">
        <v>786</v>
      </c>
      <c r="D720" t="s">
        <v>1413</v>
      </c>
      <c r="E720">
        <v>1</v>
      </c>
      <c r="F720" t="s">
        <v>13800</v>
      </c>
      <c r="G720">
        <v>1</v>
      </c>
      <c r="H720" t="s">
        <v>8278</v>
      </c>
      <c r="I720">
        <v>1</v>
      </c>
      <c r="J720" t="s">
        <v>13801</v>
      </c>
      <c r="K720" t="s">
        <v>13802</v>
      </c>
      <c r="L720">
        <v>270107</v>
      </c>
      <c r="M720" t="s">
        <v>13588</v>
      </c>
      <c r="N720">
        <v>270107006</v>
      </c>
      <c r="O720" t="s">
        <v>13613</v>
      </c>
      <c r="P720">
        <v>10095.915914500507</v>
      </c>
      <c r="Q720">
        <v>46250.954624896112</v>
      </c>
      <c r="R720">
        <v>0</v>
      </c>
    </row>
    <row r="721" spans="1:18" x14ac:dyDescent="0.25">
      <c r="A721">
        <v>7</v>
      </c>
      <c r="B721">
        <v>7109</v>
      </c>
      <c r="C721" t="s">
        <v>786</v>
      </c>
      <c r="D721" t="s">
        <v>1413</v>
      </c>
      <c r="E721">
        <v>1</v>
      </c>
      <c r="F721" t="s">
        <v>13800</v>
      </c>
      <c r="G721">
        <v>1</v>
      </c>
      <c r="H721" t="s">
        <v>8278</v>
      </c>
      <c r="I721">
        <v>1</v>
      </c>
      <c r="J721" t="s">
        <v>13801</v>
      </c>
      <c r="K721" t="s">
        <v>13803</v>
      </c>
      <c r="L721">
        <v>270107</v>
      </c>
      <c r="M721" t="s">
        <v>13588</v>
      </c>
      <c r="N721">
        <v>270107006</v>
      </c>
      <c r="O721" t="s">
        <v>13613</v>
      </c>
      <c r="P721">
        <v>525.53437183324297</v>
      </c>
      <c r="Q721">
        <v>0</v>
      </c>
      <c r="R721">
        <v>0</v>
      </c>
    </row>
    <row r="722" spans="1:18" x14ac:dyDescent="0.25">
      <c r="A722">
        <v>7</v>
      </c>
      <c r="B722">
        <v>7109</v>
      </c>
      <c r="C722" t="s">
        <v>786</v>
      </c>
      <c r="D722" t="s">
        <v>1413</v>
      </c>
      <c r="E722">
        <v>2</v>
      </c>
      <c r="F722" t="s">
        <v>13804</v>
      </c>
      <c r="G722">
        <v>3</v>
      </c>
      <c r="H722" t="s">
        <v>13770</v>
      </c>
      <c r="I722">
        <v>1</v>
      </c>
      <c r="J722" t="s">
        <v>13801</v>
      </c>
      <c r="K722" t="s">
        <v>13805</v>
      </c>
      <c r="L722">
        <v>270107</v>
      </c>
      <c r="M722" t="s">
        <v>13588</v>
      </c>
      <c r="N722">
        <v>270107006</v>
      </c>
      <c r="O722" t="s">
        <v>13613</v>
      </c>
      <c r="P722">
        <v>10095.915914500507</v>
      </c>
      <c r="Q722">
        <v>42803.311866326869</v>
      </c>
      <c r="R722">
        <v>0</v>
      </c>
    </row>
    <row r="723" spans="1:18" x14ac:dyDescent="0.25">
      <c r="A723">
        <v>7</v>
      </c>
      <c r="B723">
        <v>7109</v>
      </c>
      <c r="C723" t="s">
        <v>786</v>
      </c>
      <c r="D723" t="s">
        <v>1413</v>
      </c>
      <c r="E723">
        <v>2</v>
      </c>
      <c r="F723" t="s">
        <v>13804</v>
      </c>
      <c r="G723">
        <v>3</v>
      </c>
      <c r="H723" t="s">
        <v>13770</v>
      </c>
      <c r="I723">
        <v>1</v>
      </c>
      <c r="J723" t="s">
        <v>13801</v>
      </c>
      <c r="K723" t="s">
        <v>13806</v>
      </c>
      <c r="L723">
        <v>270107</v>
      </c>
      <c r="M723" t="s">
        <v>13588</v>
      </c>
      <c r="N723">
        <v>270107006</v>
      </c>
      <c r="O723" t="s">
        <v>13613</v>
      </c>
      <c r="P723">
        <v>525.53437183324297</v>
      </c>
      <c r="Q723">
        <v>3447.6427585692445</v>
      </c>
      <c r="R723">
        <v>0</v>
      </c>
    </row>
    <row r="724" spans="1:18" x14ac:dyDescent="0.25">
      <c r="A724">
        <v>7</v>
      </c>
      <c r="B724">
        <v>7109</v>
      </c>
      <c r="C724" t="s">
        <v>786</v>
      </c>
      <c r="D724" t="s">
        <v>1413</v>
      </c>
      <c r="E724">
        <v>3</v>
      </c>
      <c r="F724" t="s">
        <v>13807</v>
      </c>
      <c r="G724">
        <v>1</v>
      </c>
      <c r="H724" t="s">
        <v>8278</v>
      </c>
      <c r="I724">
        <v>1</v>
      </c>
      <c r="J724" t="s">
        <v>13801</v>
      </c>
      <c r="K724" t="s">
        <v>13808</v>
      </c>
      <c r="L724">
        <v>270107</v>
      </c>
      <c r="M724" t="s">
        <v>13588</v>
      </c>
      <c r="N724">
        <v>270107006</v>
      </c>
      <c r="O724" t="s">
        <v>13613</v>
      </c>
      <c r="P724">
        <v>10621.450286333749</v>
      </c>
      <c r="Q724">
        <v>46250.954624896112</v>
      </c>
      <c r="R724">
        <v>0</v>
      </c>
    </row>
    <row r="725" spans="1:18" x14ac:dyDescent="0.25">
      <c r="A725">
        <v>7</v>
      </c>
      <c r="B725">
        <v>7109</v>
      </c>
      <c r="C725" t="s">
        <v>786</v>
      </c>
      <c r="D725" t="s">
        <v>1413</v>
      </c>
      <c r="E725">
        <v>4</v>
      </c>
      <c r="F725" t="s">
        <v>13810</v>
      </c>
      <c r="G725">
        <v>1</v>
      </c>
      <c r="H725" t="s">
        <v>8278</v>
      </c>
      <c r="I725">
        <v>1</v>
      </c>
      <c r="J725" t="s">
        <v>13801</v>
      </c>
      <c r="K725" t="s">
        <v>13811</v>
      </c>
      <c r="L725">
        <v>270107</v>
      </c>
      <c r="M725" t="s">
        <v>13588</v>
      </c>
      <c r="N725">
        <v>270107006</v>
      </c>
      <c r="O725" t="s">
        <v>13613</v>
      </c>
      <c r="P725">
        <v>10095.915914500507</v>
      </c>
      <c r="Q725">
        <v>46250.954624896112</v>
      </c>
      <c r="R725">
        <v>0</v>
      </c>
    </row>
    <row r="726" spans="1:18" x14ac:dyDescent="0.25">
      <c r="A726">
        <v>7</v>
      </c>
      <c r="B726">
        <v>7109</v>
      </c>
      <c r="C726" t="s">
        <v>786</v>
      </c>
      <c r="D726" t="s">
        <v>1413</v>
      </c>
      <c r="E726">
        <v>4</v>
      </c>
      <c r="F726" t="s">
        <v>13810</v>
      </c>
      <c r="G726">
        <v>1</v>
      </c>
      <c r="H726" t="s">
        <v>8278</v>
      </c>
      <c r="I726">
        <v>1</v>
      </c>
      <c r="J726" t="s">
        <v>13801</v>
      </c>
      <c r="K726" t="s">
        <v>13812</v>
      </c>
      <c r="L726">
        <v>270107</v>
      </c>
      <c r="M726" t="s">
        <v>13588</v>
      </c>
      <c r="N726">
        <v>270107006</v>
      </c>
      <c r="O726" t="s">
        <v>13613</v>
      </c>
      <c r="P726">
        <v>525.53437183324297</v>
      </c>
      <c r="Q726">
        <v>0</v>
      </c>
      <c r="R726">
        <v>0</v>
      </c>
    </row>
    <row r="727" spans="1:18" x14ac:dyDescent="0.25">
      <c r="A727">
        <v>7</v>
      </c>
      <c r="B727">
        <v>7109</v>
      </c>
      <c r="C727" t="s">
        <v>786</v>
      </c>
      <c r="D727" t="s">
        <v>1413</v>
      </c>
      <c r="E727">
        <v>7</v>
      </c>
      <c r="F727" t="s">
        <v>13813</v>
      </c>
      <c r="G727">
        <v>2</v>
      </c>
      <c r="H727" t="s">
        <v>13771</v>
      </c>
      <c r="I727">
        <v>3</v>
      </c>
      <c r="J727" t="s">
        <v>13814</v>
      </c>
      <c r="K727" t="s">
        <v>13771</v>
      </c>
      <c r="L727">
        <v>270107</v>
      </c>
      <c r="M727" t="s">
        <v>13588</v>
      </c>
      <c r="N727">
        <v>270107005</v>
      </c>
      <c r="O727" t="s">
        <v>13608</v>
      </c>
      <c r="P727">
        <v>2250.606839016803</v>
      </c>
      <c r="Q727">
        <v>16997.018904998833</v>
      </c>
      <c r="R727">
        <v>0</v>
      </c>
    </row>
    <row r="728" spans="1:18" x14ac:dyDescent="0.25">
      <c r="A728">
        <v>7</v>
      </c>
      <c r="B728">
        <v>7109</v>
      </c>
      <c r="C728" t="s">
        <v>786</v>
      </c>
      <c r="D728" t="s">
        <v>1413</v>
      </c>
      <c r="E728">
        <v>7</v>
      </c>
      <c r="F728" t="s">
        <v>13813</v>
      </c>
      <c r="G728">
        <v>3</v>
      </c>
      <c r="H728" t="s">
        <v>13770</v>
      </c>
      <c r="I728">
        <v>3</v>
      </c>
      <c r="J728" t="s">
        <v>13814</v>
      </c>
      <c r="K728" t="s">
        <v>13815</v>
      </c>
      <c r="L728">
        <v>270107</v>
      </c>
      <c r="M728" t="s">
        <v>13588</v>
      </c>
      <c r="N728">
        <v>270107005</v>
      </c>
      <c r="O728" t="s">
        <v>13608</v>
      </c>
      <c r="P728">
        <v>7494.1672754695637</v>
      </c>
      <c r="Q728">
        <v>29253.935719897301</v>
      </c>
      <c r="R728">
        <v>0</v>
      </c>
    </row>
    <row r="729" spans="1:18" x14ac:dyDescent="0.25">
      <c r="A729">
        <v>7</v>
      </c>
      <c r="B729">
        <v>7109</v>
      </c>
      <c r="C729" t="s">
        <v>786</v>
      </c>
      <c r="D729" t="s">
        <v>1413</v>
      </c>
      <c r="E729">
        <v>7</v>
      </c>
      <c r="F729" t="s">
        <v>13813</v>
      </c>
      <c r="G729">
        <v>3</v>
      </c>
      <c r="H729" t="s">
        <v>13770</v>
      </c>
      <c r="I729">
        <v>3</v>
      </c>
      <c r="J729" t="s">
        <v>13814</v>
      </c>
      <c r="K729" t="s">
        <v>13816</v>
      </c>
      <c r="L729">
        <v>270107</v>
      </c>
      <c r="M729" t="s">
        <v>13588</v>
      </c>
      <c r="N729">
        <v>270107005</v>
      </c>
      <c r="O729" t="s">
        <v>13608</v>
      </c>
      <c r="P729">
        <v>876.67617184738299</v>
      </c>
      <c r="Q729">
        <v>0</v>
      </c>
      <c r="R729">
        <v>0</v>
      </c>
    </row>
    <row r="730" spans="1:18" x14ac:dyDescent="0.25">
      <c r="A730">
        <v>7</v>
      </c>
      <c r="B730">
        <v>7201</v>
      </c>
      <c r="C730" t="s">
        <v>786</v>
      </c>
      <c r="D730" t="s">
        <v>1419</v>
      </c>
      <c r="E730">
        <v>1</v>
      </c>
      <c r="F730" t="s">
        <v>13800</v>
      </c>
      <c r="G730">
        <v>1</v>
      </c>
      <c r="H730" t="s">
        <v>8278</v>
      </c>
      <c r="I730">
        <v>1</v>
      </c>
      <c r="J730" t="s">
        <v>13801</v>
      </c>
      <c r="K730" t="s">
        <v>13802</v>
      </c>
      <c r="L730">
        <v>270107</v>
      </c>
      <c r="M730" t="s">
        <v>13588</v>
      </c>
      <c r="N730">
        <v>270107006</v>
      </c>
      <c r="O730" t="s">
        <v>13613</v>
      </c>
      <c r="P730">
        <v>20847.859433830708</v>
      </c>
      <c r="Q730">
        <v>5596.7169360423559</v>
      </c>
      <c r="R730">
        <v>28275.821566023798</v>
      </c>
    </row>
    <row r="731" spans="1:18" x14ac:dyDescent="0.25">
      <c r="A731">
        <v>7</v>
      </c>
      <c r="B731">
        <v>7201</v>
      </c>
      <c r="C731" t="s">
        <v>786</v>
      </c>
      <c r="D731" t="s">
        <v>1419</v>
      </c>
      <c r="E731">
        <v>1</v>
      </c>
      <c r="F731" t="s">
        <v>13800</v>
      </c>
      <c r="G731">
        <v>1</v>
      </c>
      <c r="H731" t="s">
        <v>8278</v>
      </c>
      <c r="I731">
        <v>1</v>
      </c>
      <c r="J731" t="s">
        <v>13801</v>
      </c>
      <c r="K731" t="s">
        <v>13803</v>
      </c>
      <c r="L731">
        <v>270107</v>
      </c>
      <c r="M731" t="s">
        <v>13588</v>
      </c>
      <c r="N731">
        <v>270107006</v>
      </c>
      <c r="O731" t="s">
        <v>13613</v>
      </c>
      <c r="P731">
        <v>2598.4288569702039</v>
      </c>
      <c r="Q731">
        <v>0</v>
      </c>
      <c r="R731">
        <v>7362.7044748059943</v>
      </c>
    </row>
    <row r="732" spans="1:18" x14ac:dyDescent="0.25">
      <c r="A732">
        <v>7</v>
      </c>
      <c r="B732">
        <v>7201</v>
      </c>
      <c r="C732" t="s">
        <v>786</v>
      </c>
      <c r="D732" t="s">
        <v>1419</v>
      </c>
      <c r="E732">
        <v>1</v>
      </c>
      <c r="F732" t="s">
        <v>13800</v>
      </c>
      <c r="G732">
        <v>2</v>
      </c>
      <c r="H732" t="s">
        <v>13771</v>
      </c>
      <c r="I732">
        <v>1</v>
      </c>
      <c r="J732" t="s">
        <v>13801</v>
      </c>
      <c r="K732" t="s">
        <v>13771</v>
      </c>
      <c r="L732">
        <v>270107</v>
      </c>
      <c r="M732" t="s">
        <v>13588</v>
      </c>
      <c r="N732">
        <v>270107006</v>
      </c>
      <c r="O732" t="s">
        <v>13613</v>
      </c>
      <c r="P732">
        <v>604.28578069074513</v>
      </c>
      <c r="Q732">
        <v>0</v>
      </c>
      <c r="R732">
        <v>0</v>
      </c>
    </row>
    <row r="733" spans="1:18" x14ac:dyDescent="0.25">
      <c r="A733">
        <v>7</v>
      </c>
      <c r="B733">
        <v>7201</v>
      </c>
      <c r="C733" t="s">
        <v>786</v>
      </c>
      <c r="D733" t="s">
        <v>1419</v>
      </c>
      <c r="E733">
        <v>2</v>
      </c>
      <c r="F733" t="s">
        <v>13804</v>
      </c>
      <c r="G733">
        <v>3</v>
      </c>
      <c r="H733" t="s">
        <v>13770</v>
      </c>
      <c r="I733">
        <v>1</v>
      </c>
      <c r="J733" t="s">
        <v>13801</v>
      </c>
      <c r="K733" t="s">
        <v>13805</v>
      </c>
      <c r="L733">
        <v>270107</v>
      </c>
      <c r="M733" t="s">
        <v>13588</v>
      </c>
      <c r="N733">
        <v>270107006</v>
      </c>
      <c r="O733" t="s">
        <v>13613</v>
      </c>
      <c r="P733">
        <v>19437.084553525776</v>
      </c>
      <c r="Q733">
        <v>5596.7169360423559</v>
      </c>
      <c r="R733">
        <v>25096.678056534027</v>
      </c>
    </row>
    <row r="734" spans="1:18" x14ac:dyDescent="0.25">
      <c r="A734">
        <v>7</v>
      </c>
      <c r="B734">
        <v>7201</v>
      </c>
      <c r="C734" t="s">
        <v>786</v>
      </c>
      <c r="D734" t="s">
        <v>1419</v>
      </c>
      <c r="E734">
        <v>2</v>
      </c>
      <c r="F734" t="s">
        <v>13804</v>
      </c>
      <c r="G734">
        <v>3</v>
      </c>
      <c r="H734" t="s">
        <v>13770</v>
      </c>
      <c r="I734">
        <v>1</v>
      </c>
      <c r="J734" t="s">
        <v>13801</v>
      </c>
      <c r="K734" t="s">
        <v>13806</v>
      </c>
      <c r="L734">
        <v>270107</v>
      </c>
      <c r="M734" t="s">
        <v>13588</v>
      </c>
      <c r="N734">
        <v>270107006</v>
      </c>
      <c r="O734" t="s">
        <v>13613</v>
      </c>
      <c r="P734">
        <v>4613.4895179658815</v>
      </c>
      <c r="Q734">
        <v>0</v>
      </c>
      <c r="R734">
        <v>10541.847984295766</v>
      </c>
    </row>
    <row r="735" spans="1:18" x14ac:dyDescent="0.25">
      <c r="A735">
        <v>7</v>
      </c>
      <c r="B735">
        <v>7201</v>
      </c>
      <c r="C735" t="s">
        <v>786</v>
      </c>
      <c r="D735" t="s">
        <v>1419</v>
      </c>
      <c r="E735">
        <v>3</v>
      </c>
      <c r="F735" t="s">
        <v>13807</v>
      </c>
      <c r="G735">
        <v>1</v>
      </c>
      <c r="H735" t="s">
        <v>8278</v>
      </c>
      <c r="I735">
        <v>1</v>
      </c>
      <c r="J735" t="s">
        <v>13801</v>
      </c>
      <c r="K735" t="s">
        <v>13808</v>
      </c>
      <c r="L735">
        <v>270107</v>
      </c>
      <c r="M735" t="s">
        <v>13588</v>
      </c>
      <c r="N735">
        <v>270107006</v>
      </c>
      <c r="O735" t="s">
        <v>13613</v>
      </c>
      <c r="P735">
        <v>20847.859433830708</v>
      </c>
      <c r="Q735">
        <v>5596.7169360423559</v>
      </c>
      <c r="R735">
        <v>32199.225713188527</v>
      </c>
    </row>
    <row r="736" spans="1:18" x14ac:dyDescent="0.25">
      <c r="A736">
        <v>7</v>
      </c>
      <c r="B736">
        <v>7201</v>
      </c>
      <c r="C736" t="s">
        <v>786</v>
      </c>
      <c r="D736" t="s">
        <v>1419</v>
      </c>
      <c r="E736">
        <v>3</v>
      </c>
      <c r="F736" t="s">
        <v>13807</v>
      </c>
      <c r="G736">
        <v>1</v>
      </c>
      <c r="H736" t="s">
        <v>8278</v>
      </c>
      <c r="I736">
        <v>1</v>
      </c>
      <c r="J736" t="s">
        <v>13801</v>
      </c>
      <c r="K736" t="s">
        <v>13809</v>
      </c>
      <c r="L736">
        <v>270107</v>
      </c>
      <c r="M736" t="s">
        <v>13588</v>
      </c>
      <c r="N736">
        <v>270107006</v>
      </c>
      <c r="O736" t="s">
        <v>13613</v>
      </c>
      <c r="P736">
        <v>2598.4288569702039</v>
      </c>
      <c r="Q736">
        <v>0</v>
      </c>
      <c r="R736">
        <v>3439.3003276412651</v>
      </c>
    </row>
    <row r="737" spans="1:18" x14ac:dyDescent="0.25">
      <c r="A737">
        <v>7</v>
      </c>
      <c r="B737">
        <v>7201</v>
      </c>
      <c r="C737" t="s">
        <v>786</v>
      </c>
      <c r="D737" t="s">
        <v>1419</v>
      </c>
      <c r="E737">
        <v>3</v>
      </c>
      <c r="F737" t="s">
        <v>13807</v>
      </c>
      <c r="G737">
        <v>2</v>
      </c>
      <c r="H737" t="s">
        <v>13771</v>
      </c>
      <c r="I737">
        <v>1</v>
      </c>
      <c r="J737" t="s">
        <v>13801</v>
      </c>
      <c r="K737" t="s">
        <v>13771</v>
      </c>
      <c r="L737">
        <v>270107</v>
      </c>
      <c r="M737" t="s">
        <v>13588</v>
      </c>
      <c r="N737">
        <v>270107006</v>
      </c>
      <c r="O737" t="s">
        <v>13613</v>
      </c>
      <c r="P737">
        <v>604.28578069074513</v>
      </c>
      <c r="Q737">
        <v>0</v>
      </c>
      <c r="R737">
        <v>0</v>
      </c>
    </row>
    <row r="738" spans="1:18" x14ac:dyDescent="0.25">
      <c r="A738">
        <v>7</v>
      </c>
      <c r="B738">
        <v>7201</v>
      </c>
      <c r="C738" t="s">
        <v>786</v>
      </c>
      <c r="D738" t="s">
        <v>1419</v>
      </c>
      <c r="E738">
        <v>4</v>
      </c>
      <c r="F738" t="s">
        <v>13810</v>
      </c>
      <c r="G738">
        <v>1</v>
      </c>
      <c r="H738" t="s">
        <v>8278</v>
      </c>
      <c r="I738">
        <v>1</v>
      </c>
      <c r="J738" t="s">
        <v>13801</v>
      </c>
      <c r="K738" t="s">
        <v>13811</v>
      </c>
      <c r="L738">
        <v>270107</v>
      </c>
      <c r="M738" t="s">
        <v>13588</v>
      </c>
      <c r="N738">
        <v>270107006</v>
      </c>
      <c r="O738" t="s">
        <v>13613</v>
      </c>
      <c r="P738">
        <v>20847.859433830708</v>
      </c>
      <c r="Q738">
        <v>5596.7169360423559</v>
      </c>
      <c r="R738">
        <v>28275.821566023798</v>
      </c>
    </row>
    <row r="739" spans="1:18" x14ac:dyDescent="0.25">
      <c r="A739">
        <v>7</v>
      </c>
      <c r="B739">
        <v>7201</v>
      </c>
      <c r="C739" t="s">
        <v>786</v>
      </c>
      <c r="D739" t="s">
        <v>1419</v>
      </c>
      <c r="E739">
        <v>4</v>
      </c>
      <c r="F739" t="s">
        <v>13810</v>
      </c>
      <c r="G739">
        <v>1</v>
      </c>
      <c r="H739" t="s">
        <v>8278</v>
      </c>
      <c r="I739">
        <v>1</v>
      </c>
      <c r="J739" t="s">
        <v>13801</v>
      </c>
      <c r="K739" t="s">
        <v>13812</v>
      </c>
      <c r="L739">
        <v>270107</v>
      </c>
      <c r="M739" t="s">
        <v>13588</v>
      </c>
      <c r="N739">
        <v>270107006</v>
      </c>
      <c r="O739" t="s">
        <v>13613</v>
      </c>
      <c r="P739">
        <v>2598.4288569702039</v>
      </c>
      <c r="Q739">
        <v>0</v>
      </c>
      <c r="R739">
        <v>7362.7044748059943</v>
      </c>
    </row>
    <row r="740" spans="1:18" x14ac:dyDescent="0.25">
      <c r="A740">
        <v>7</v>
      </c>
      <c r="B740">
        <v>7201</v>
      </c>
      <c r="C740" t="s">
        <v>786</v>
      </c>
      <c r="D740" t="s">
        <v>1419</v>
      </c>
      <c r="E740">
        <v>4</v>
      </c>
      <c r="F740" t="s">
        <v>13810</v>
      </c>
      <c r="G740">
        <v>2</v>
      </c>
      <c r="H740" t="s">
        <v>13771</v>
      </c>
      <c r="I740">
        <v>1</v>
      </c>
      <c r="J740" t="s">
        <v>13801</v>
      </c>
      <c r="K740" t="s">
        <v>13771</v>
      </c>
      <c r="L740">
        <v>270107</v>
      </c>
      <c r="M740" t="s">
        <v>13588</v>
      </c>
      <c r="N740">
        <v>270107006</v>
      </c>
      <c r="O740" t="s">
        <v>13613</v>
      </c>
      <c r="P740">
        <v>604.28578069074513</v>
      </c>
      <c r="Q740">
        <v>0</v>
      </c>
      <c r="R740">
        <v>0</v>
      </c>
    </row>
    <row r="741" spans="1:18" x14ac:dyDescent="0.25">
      <c r="A741">
        <v>7</v>
      </c>
      <c r="B741">
        <v>7201</v>
      </c>
      <c r="C741" t="s">
        <v>786</v>
      </c>
      <c r="D741" t="s">
        <v>1419</v>
      </c>
      <c r="E741">
        <v>7</v>
      </c>
      <c r="F741" t="s">
        <v>13813</v>
      </c>
      <c r="G741">
        <v>2</v>
      </c>
      <c r="H741" t="s">
        <v>13771</v>
      </c>
      <c r="I741">
        <v>3</v>
      </c>
      <c r="J741" t="s">
        <v>13814</v>
      </c>
      <c r="K741" t="s">
        <v>13771</v>
      </c>
      <c r="L741">
        <v>270107</v>
      </c>
      <c r="M741" t="s">
        <v>13588</v>
      </c>
      <c r="N741">
        <v>270107005</v>
      </c>
      <c r="O741" t="s">
        <v>13608</v>
      </c>
      <c r="P741">
        <v>7504.7645609631381</v>
      </c>
      <c r="Q741">
        <v>1847.8531008641135</v>
      </c>
      <c r="R741">
        <v>0</v>
      </c>
    </row>
    <row r="742" spans="1:18" x14ac:dyDescent="0.25">
      <c r="A742">
        <v>7</v>
      </c>
      <c r="B742">
        <v>7201</v>
      </c>
      <c r="C742" t="s">
        <v>786</v>
      </c>
      <c r="D742" t="s">
        <v>1419</v>
      </c>
      <c r="E742">
        <v>7</v>
      </c>
      <c r="F742" t="s">
        <v>13813</v>
      </c>
      <c r="G742">
        <v>3</v>
      </c>
      <c r="H742" t="s">
        <v>13770</v>
      </c>
      <c r="I742">
        <v>3</v>
      </c>
      <c r="J742" t="s">
        <v>13814</v>
      </c>
      <c r="K742" t="s">
        <v>13815</v>
      </c>
      <c r="L742">
        <v>270107</v>
      </c>
      <c r="M742" t="s">
        <v>13588</v>
      </c>
      <c r="N742">
        <v>270107005</v>
      </c>
      <c r="O742" t="s">
        <v>13608</v>
      </c>
      <c r="P742">
        <v>16545.809510528517</v>
      </c>
      <c r="Q742">
        <v>3748.8638351782429</v>
      </c>
      <c r="R742">
        <v>29915.130176675542</v>
      </c>
    </row>
    <row r="743" spans="1:18" x14ac:dyDescent="0.25">
      <c r="A743">
        <v>7</v>
      </c>
      <c r="B743">
        <v>7201</v>
      </c>
      <c r="C743" t="s">
        <v>786</v>
      </c>
      <c r="D743" t="s">
        <v>1419</v>
      </c>
      <c r="E743">
        <v>7</v>
      </c>
      <c r="F743" t="s">
        <v>13813</v>
      </c>
      <c r="G743">
        <v>3</v>
      </c>
      <c r="H743" t="s">
        <v>13770</v>
      </c>
      <c r="I743">
        <v>3</v>
      </c>
      <c r="J743" t="s">
        <v>13814</v>
      </c>
      <c r="K743" t="s">
        <v>13816</v>
      </c>
      <c r="L743">
        <v>270107</v>
      </c>
      <c r="M743" t="s">
        <v>13588</v>
      </c>
      <c r="N743">
        <v>270107005</v>
      </c>
      <c r="O743" t="s">
        <v>13608</v>
      </c>
      <c r="P743">
        <v>0</v>
      </c>
      <c r="Q743">
        <v>0</v>
      </c>
      <c r="R743">
        <v>5723.3958641542513</v>
      </c>
    </row>
    <row r="744" spans="1:18" x14ac:dyDescent="0.25">
      <c r="A744">
        <v>7</v>
      </c>
      <c r="B744">
        <v>7301</v>
      </c>
      <c r="C744" t="s">
        <v>786</v>
      </c>
      <c r="D744" t="s">
        <v>1428</v>
      </c>
      <c r="E744">
        <v>1</v>
      </c>
      <c r="F744" t="s">
        <v>13800</v>
      </c>
      <c r="G744">
        <v>1</v>
      </c>
      <c r="H744" t="s">
        <v>8278</v>
      </c>
      <c r="I744">
        <v>1</v>
      </c>
      <c r="J744" t="s">
        <v>13801</v>
      </c>
      <c r="K744" t="s">
        <v>13802</v>
      </c>
      <c r="L744">
        <v>270107</v>
      </c>
      <c r="M744" t="s">
        <v>13588</v>
      </c>
      <c r="N744">
        <v>270107006</v>
      </c>
      <c r="O744" t="s">
        <v>13613</v>
      </c>
      <c r="P744">
        <v>22163.381521574669</v>
      </c>
      <c r="Q744">
        <v>19676.186573123057</v>
      </c>
      <c r="R744">
        <v>31638.325675389311</v>
      </c>
    </row>
    <row r="745" spans="1:18" x14ac:dyDescent="0.25">
      <c r="A745">
        <v>7</v>
      </c>
      <c r="B745">
        <v>7301</v>
      </c>
      <c r="C745" t="s">
        <v>786</v>
      </c>
      <c r="D745" t="s">
        <v>1428</v>
      </c>
      <c r="E745">
        <v>1</v>
      </c>
      <c r="F745" t="s">
        <v>13800</v>
      </c>
      <c r="G745">
        <v>1</v>
      </c>
      <c r="H745" t="s">
        <v>8278</v>
      </c>
      <c r="I745">
        <v>1</v>
      </c>
      <c r="J745" t="s">
        <v>13801</v>
      </c>
      <c r="K745" t="s">
        <v>13803</v>
      </c>
      <c r="L745">
        <v>270107</v>
      </c>
      <c r="M745" t="s">
        <v>13588</v>
      </c>
      <c r="N745">
        <v>270107006</v>
      </c>
      <c r="O745" t="s">
        <v>13613</v>
      </c>
      <c r="P745">
        <v>755.14779714171743</v>
      </c>
      <c r="Q745">
        <v>882.40455935193677</v>
      </c>
      <c r="R745">
        <v>1766.0104895937</v>
      </c>
    </row>
    <row r="746" spans="1:18" x14ac:dyDescent="0.25">
      <c r="A746">
        <v>7</v>
      </c>
      <c r="B746">
        <v>7301</v>
      </c>
      <c r="C746" t="s">
        <v>786</v>
      </c>
      <c r="D746" t="s">
        <v>1428</v>
      </c>
      <c r="E746">
        <v>1</v>
      </c>
      <c r="F746" t="s">
        <v>13800</v>
      </c>
      <c r="G746">
        <v>2</v>
      </c>
      <c r="H746" t="s">
        <v>13771</v>
      </c>
      <c r="I746">
        <v>1</v>
      </c>
      <c r="J746" t="s">
        <v>13801</v>
      </c>
      <c r="K746" t="s">
        <v>13771</v>
      </c>
      <c r="L746">
        <v>270107</v>
      </c>
      <c r="M746" t="s">
        <v>13588</v>
      </c>
      <c r="N746">
        <v>270107006</v>
      </c>
      <c r="O746" t="s">
        <v>13613</v>
      </c>
      <c r="P746">
        <v>1132.7216957125761</v>
      </c>
      <c r="Q746">
        <v>0</v>
      </c>
      <c r="R746">
        <v>0</v>
      </c>
    </row>
    <row r="747" spans="1:18" x14ac:dyDescent="0.25">
      <c r="A747">
        <v>7</v>
      </c>
      <c r="B747">
        <v>7301</v>
      </c>
      <c r="C747" t="s">
        <v>786</v>
      </c>
      <c r="D747" t="s">
        <v>1428</v>
      </c>
      <c r="E747">
        <v>2</v>
      </c>
      <c r="F747" t="s">
        <v>13804</v>
      </c>
      <c r="G747">
        <v>3</v>
      </c>
      <c r="H747" t="s">
        <v>13770</v>
      </c>
      <c r="I747">
        <v>1</v>
      </c>
      <c r="J747" t="s">
        <v>13801</v>
      </c>
      <c r="K747" t="s">
        <v>13805</v>
      </c>
      <c r="L747">
        <v>270107</v>
      </c>
      <c r="M747" t="s">
        <v>13588</v>
      </c>
      <c r="N747">
        <v>270107006</v>
      </c>
      <c r="O747" t="s">
        <v>13613</v>
      </c>
      <c r="P747">
        <v>20371.796811598189</v>
      </c>
      <c r="Q747">
        <v>17485.023811653493</v>
      </c>
      <c r="R747">
        <v>23182.85613756426</v>
      </c>
    </row>
    <row r="748" spans="1:18" x14ac:dyDescent="0.25">
      <c r="A748">
        <v>7</v>
      </c>
      <c r="B748">
        <v>7301</v>
      </c>
      <c r="C748" t="s">
        <v>786</v>
      </c>
      <c r="D748" t="s">
        <v>1428</v>
      </c>
      <c r="E748">
        <v>2</v>
      </c>
      <c r="F748" t="s">
        <v>13804</v>
      </c>
      <c r="G748">
        <v>3</v>
      </c>
      <c r="H748" t="s">
        <v>13770</v>
      </c>
      <c r="I748">
        <v>1</v>
      </c>
      <c r="J748" t="s">
        <v>13801</v>
      </c>
      <c r="K748" t="s">
        <v>13806</v>
      </c>
      <c r="L748">
        <v>270107</v>
      </c>
      <c r="M748" t="s">
        <v>13588</v>
      </c>
      <c r="N748">
        <v>270107006</v>
      </c>
      <c r="O748" t="s">
        <v>13613</v>
      </c>
      <c r="P748">
        <v>3679.4542028307728</v>
      </c>
      <c r="Q748">
        <v>3073.5673208215039</v>
      </c>
      <c r="R748">
        <v>10221.480027418724</v>
      </c>
    </row>
    <row r="749" spans="1:18" x14ac:dyDescent="0.25">
      <c r="A749">
        <v>7</v>
      </c>
      <c r="B749">
        <v>7301</v>
      </c>
      <c r="C749" t="s">
        <v>786</v>
      </c>
      <c r="D749" t="s">
        <v>1428</v>
      </c>
      <c r="E749">
        <v>3</v>
      </c>
      <c r="F749" t="s">
        <v>13807</v>
      </c>
      <c r="G749">
        <v>1</v>
      </c>
      <c r="H749" t="s">
        <v>8278</v>
      </c>
      <c r="I749">
        <v>1</v>
      </c>
      <c r="J749" t="s">
        <v>13801</v>
      </c>
      <c r="K749" t="s">
        <v>13808</v>
      </c>
      <c r="L749">
        <v>270107</v>
      </c>
      <c r="M749" t="s">
        <v>13588</v>
      </c>
      <c r="N749">
        <v>270107006</v>
      </c>
      <c r="O749" t="s">
        <v>13613</v>
      </c>
      <c r="P749">
        <v>22846.315731558025</v>
      </c>
      <c r="Q749">
        <v>20146.26849054058</v>
      </c>
      <c r="R749">
        <v>32860.795936456758</v>
      </c>
    </row>
    <row r="750" spans="1:18" x14ac:dyDescent="0.25">
      <c r="A750">
        <v>7</v>
      </c>
      <c r="B750">
        <v>7301</v>
      </c>
      <c r="C750" t="s">
        <v>786</v>
      </c>
      <c r="D750" t="s">
        <v>1428</v>
      </c>
      <c r="E750">
        <v>3</v>
      </c>
      <c r="F750" t="s">
        <v>13807</v>
      </c>
      <c r="G750">
        <v>1</v>
      </c>
      <c r="H750" t="s">
        <v>8278</v>
      </c>
      <c r="I750">
        <v>1</v>
      </c>
      <c r="J750" t="s">
        <v>13801</v>
      </c>
      <c r="K750" t="s">
        <v>13809</v>
      </c>
      <c r="L750">
        <v>270107</v>
      </c>
      <c r="M750" t="s">
        <v>13588</v>
      </c>
      <c r="N750">
        <v>270107006</v>
      </c>
      <c r="O750" t="s">
        <v>13613</v>
      </c>
      <c r="P750">
        <v>72.213587158360951</v>
      </c>
      <c r="Q750">
        <v>412.32264193441364</v>
      </c>
      <c r="R750">
        <v>543.5402285262478</v>
      </c>
    </row>
    <row r="751" spans="1:18" x14ac:dyDescent="0.25">
      <c r="A751">
        <v>7</v>
      </c>
      <c r="B751">
        <v>7301</v>
      </c>
      <c r="C751" t="s">
        <v>786</v>
      </c>
      <c r="D751" t="s">
        <v>1428</v>
      </c>
      <c r="E751">
        <v>3</v>
      </c>
      <c r="F751" t="s">
        <v>13807</v>
      </c>
      <c r="G751">
        <v>2</v>
      </c>
      <c r="H751" t="s">
        <v>13771</v>
      </c>
      <c r="I751">
        <v>1</v>
      </c>
      <c r="J751" t="s">
        <v>13801</v>
      </c>
      <c r="K751" t="s">
        <v>13771</v>
      </c>
      <c r="L751">
        <v>270107</v>
      </c>
      <c r="M751" t="s">
        <v>13588</v>
      </c>
      <c r="N751">
        <v>270107006</v>
      </c>
      <c r="O751" t="s">
        <v>13613</v>
      </c>
      <c r="P751">
        <v>1132.7216957125761</v>
      </c>
      <c r="Q751">
        <v>0</v>
      </c>
      <c r="R751">
        <v>0</v>
      </c>
    </row>
    <row r="752" spans="1:18" x14ac:dyDescent="0.25">
      <c r="A752">
        <v>7</v>
      </c>
      <c r="B752">
        <v>7301</v>
      </c>
      <c r="C752" t="s">
        <v>786</v>
      </c>
      <c r="D752" t="s">
        <v>1428</v>
      </c>
      <c r="E752">
        <v>4</v>
      </c>
      <c r="F752" t="s">
        <v>13810</v>
      </c>
      <c r="G752">
        <v>1</v>
      </c>
      <c r="H752" t="s">
        <v>8278</v>
      </c>
      <c r="I752">
        <v>1</v>
      </c>
      <c r="J752" t="s">
        <v>13801</v>
      </c>
      <c r="K752" t="s">
        <v>13811</v>
      </c>
      <c r="L752">
        <v>270107</v>
      </c>
      <c r="M752" t="s">
        <v>13588</v>
      </c>
      <c r="N752">
        <v>270107006</v>
      </c>
      <c r="O752" t="s">
        <v>13613</v>
      </c>
      <c r="P752">
        <v>22163.381521574669</v>
      </c>
      <c r="Q752">
        <v>20088.509215057471</v>
      </c>
      <c r="R752">
        <v>31638.325675389311</v>
      </c>
    </row>
    <row r="753" spans="1:18" x14ac:dyDescent="0.25">
      <c r="A753">
        <v>7</v>
      </c>
      <c r="B753">
        <v>7301</v>
      </c>
      <c r="C753" t="s">
        <v>786</v>
      </c>
      <c r="D753" t="s">
        <v>1428</v>
      </c>
      <c r="E753">
        <v>4</v>
      </c>
      <c r="F753" t="s">
        <v>13810</v>
      </c>
      <c r="G753">
        <v>1</v>
      </c>
      <c r="H753" t="s">
        <v>8278</v>
      </c>
      <c r="I753">
        <v>1</v>
      </c>
      <c r="J753" t="s">
        <v>13801</v>
      </c>
      <c r="K753" t="s">
        <v>13812</v>
      </c>
      <c r="L753">
        <v>270107</v>
      </c>
      <c r="M753" t="s">
        <v>13588</v>
      </c>
      <c r="N753">
        <v>270107006</v>
      </c>
      <c r="O753" t="s">
        <v>13613</v>
      </c>
      <c r="P753">
        <v>755.14779714171743</v>
      </c>
      <c r="Q753">
        <v>470.08191741752302</v>
      </c>
      <c r="R753">
        <v>1766.0104895937</v>
      </c>
    </row>
    <row r="754" spans="1:18" x14ac:dyDescent="0.25">
      <c r="A754">
        <v>7</v>
      </c>
      <c r="B754">
        <v>7301</v>
      </c>
      <c r="C754" t="s">
        <v>786</v>
      </c>
      <c r="D754" t="s">
        <v>1428</v>
      </c>
      <c r="E754">
        <v>4</v>
      </c>
      <c r="F754" t="s">
        <v>13810</v>
      </c>
      <c r="G754">
        <v>2</v>
      </c>
      <c r="H754" t="s">
        <v>13771</v>
      </c>
      <c r="I754">
        <v>1</v>
      </c>
      <c r="J754" t="s">
        <v>13801</v>
      </c>
      <c r="K754" t="s">
        <v>13771</v>
      </c>
      <c r="L754">
        <v>270107</v>
      </c>
      <c r="M754" t="s">
        <v>13588</v>
      </c>
      <c r="N754">
        <v>270107006</v>
      </c>
      <c r="O754" t="s">
        <v>13613</v>
      </c>
      <c r="P754">
        <v>1132.7216957125761</v>
      </c>
      <c r="Q754">
        <v>0</v>
      </c>
      <c r="R754">
        <v>0</v>
      </c>
    </row>
    <row r="755" spans="1:18" x14ac:dyDescent="0.25">
      <c r="A755">
        <v>7</v>
      </c>
      <c r="B755">
        <v>7301</v>
      </c>
      <c r="C755" t="s">
        <v>786</v>
      </c>
      <c r="D755" t="s">
        <v>1428</v>
      </c>
      <c r="E755">
        <v>7</v>
      </c>
      <c r="F755" t="s">
        <v>13813</v>
      </c>
      <c r="G755">
        <v>2</v>
      </c>
      <c r="H755" t="s">
        <v>13771</v>
      </c>
      <c r="I755">
        <v>3</v>
      </c>
      <c r="J755" t="s">
        <v>13814</v>
      </c>
      <c r="K755" t="s">
        <v>13771</v>
      </c>
      <c r="L755">
        <v>270107</v>
      </c>
      <c r="M755" t="s">
        <v>13588</v>
      </c>
      <c r="N755">
        <v>270107005</v>
      </c>
      <c r="O755" t="s">
        <v>13608</v>
      </c>
      <c r="P755">
        <v>4913.2749205650543</v>
      </c>
      <c r="Q755">
        <v>9213.4672555802572</v>
      </c>
      <c r="R755">
        <v>0</v>
      </c>
    </row>
    <row r="756" spans="1:18" x14ac:dyDescent="0.25">
      <c r="A756">
        <v>7</v>
      </c>
      <c r="B756">
        <v>7301</v>
      </c>
      <c r="C756" t="s">
        <v>786</v>
      </c>
      <c r="D756" t="s">
        <v>1428</v>
      </c>
      <c r="E756">
        <v>7</v>
      </c>
      <c r="F756" t="s">
        <v>13813</v>
      </c>
      <c r="G756">
        <v>3</v>
      </c>
      <c r="H756" t="s">
        <v>13770</v>
      </c>
      <c r="I756">
        <v>3</v>
      </c>
      <c r="J756" t="s">
        <v>13814</v>
      </c>
      <c r="K756" t="s">
        <v>13815</v>
      </c>
      <c r="L756">
        <v>270107</v>
      </c>
      <c r="M756" t="s">
        <v>13588</v>
      </c>
      <c r="N756">
        <v>270107005</v>
      </c>
      <c r="O756" t="s">
        <v>13608</v>
      </c>
      <c r="P756">
        <v>17278.304287423831</v>
      </c>
      <c r="Q756">
        <v>11345.123876894751</v>
      </c>
      <c r="R756">
        <v>28953.573844579012</v>
      </c>
    </row>
    <row r="757" spans="1:18" x14ac:dyDescent="0.25">
      <c r="A757">
        <v>7</v>
      </c>
      <c r="B757">
        <v>7301</v>
      </c>
      <c r="C757" t="s">
        <v>786</v>
      </c>
      <c r="D757" t="s">
        <v>1428</v>
      </c>
      <c r="E757">
        <v>7</v>
      </c>
      <c r="F757" t="s">
        <v>13813</v>
      </c>
      <c r="G757">
        <v>3</v>
      </c>
      <c r="H757" t="s">
        <v>13770</v>
      </c>
      <c r="I757">
        <v>3</v>
      </c>
      <c r="J757" t="s">
        <v>13814</v>
      </c>
      <c r="K757" t="s">
        <v>13816</v>
      </c>
      <c r="L757">
        <v>270107</v>
      </c>
      <c r="M757" t="s">
        <v>13588</v>
      </c>
      <c r="N757">
        <v>270107005</v>
      </c>
      <c r="O757" t="s">
        <v>13608</v>
      </c>
      <c r="P757">
        <v>1859.6718064400766</v>
      </c>
      <c r="Q757">
        <v>0</v>
      </c>
      <c r="R757">
        <v>4450.762320403991</v>
      </c>
    </row>
    <row r="758" spans="1:18" x14ac:dyDescent="0.25">
      <c r="A758">
        <v>7</v>
      </c>
      <c r="B758">
        <v>7304</v>
      </c>
      <c r="C758" t="s">
        <v>786</v>
      </c>
      <c r="D758" t="s">
        <v>1437</v>
      </c>
      <c r="E758">
        <v>1</v>
      </c>
      <c r="F758" t="s">
        <v>13800</v>
      </c>
      <c r="G758">
        <v>1</v>
      </c>
      <c r="H758" t="s">
        <v>8278</v>
      </c>
      <c r="I758">
        <v>1</v>
      </c>
      <c r="J758" t="s">
        <v>13801</v>
      </c>
      <c r="K758" t="s">
        <v>13802</v>
      </c>
      <c r="L758">
        <v>270107</v>
      </c>
      <c r="M758" t="s">
        <v>13588</v>
      </c>
      <c r="N758">
        <v>270107006</v>
      </c>
      <c r="O758" t="s">
        <v>13613</v>
      </c>
      <c r="P758">
        <v>19478.630566122174</v>
      </c>
      <c r="Q758">
        <v>30021.125182200085</v>
      </c>
      <c r="R758">
        <v>62147.830222375793</v>
      </c>
    </row>
    <row r="759" spans="1:18" x14ac:dyDescent="0.25">
      <c r="A759">
        <v>7</v>
      </c>
      <c r="B759">
        <v>7304</v>
      </c>
      <c r="C759" t="s">
        <v>786</v>
      </c>
      <c r="D759" t="s">
        <v>1437</v>
      </c>
      <c r="E759">
        <v>1</v>
      </c>
      <c r="F759" t="s">
        <v>13800</v>
      </c>
      <c r="G759">
        <v>1</v>
      </c>
      <c r="H759" t="s">
        <v>8278</v>
      </c>
      <c r="I759">
        <v>1</v>
      </c>
      <c r="J759" t="s">
        <v>13801</v>
      </c>
      <c r="K759" t="s">
        <v>13803</v>
      </c>
      <c r="L759">
        <v>270107</v>
      </c>
      <c r="M759" t="s">
        <v>13588</v>
      </c>
      <c r="N759">
        <v>270107006</v>
      </c>
      <c r="O759" t="s">
        <v>13613</v>
      </c>
      <c r="P759">
        <v>2320.4296263146116</v>
      </c>
      <c r="Q759">
        <v>6788.9636637821213</v>
      </c>
      <c r="R759">
        <v>0</v>
      </c>
    </row>
    <row r="760" spans="1:18" x14ac:dyDescent="0.25">
      <c r="A760">
        <v>7</v>
      </c>
      <c r="B760">
        <v>7304</v>
      </c>
      <c r="C760" t="s">
        <v>786</v>
      </c>
      <c r="D760" t="s">
        <v>1437</v>
      </c>
      <c r="E760">
        <v>2</v>
      </c>
      <c r="F760" t="s">
        <v>13804</v>
      </c>
      <c r="G760">
        <v>3</v>
      </c>
      <c r="H760" t="s">
        <v>13770</v>
      </c>
      <c r="I760">
        <v>1</v>
      </c>
      <c r="J760" t="s">
        <v>13801</v>
      </c>
      <c r="K760" t="s">
        <v>13805</v>
      </c>
      <c r="L760">
        <v>270107</v>
      </c>
      <c r="M760" t="s">
        <v>13588</v>
      </c>
      <c r="N760">
        <v>270107006</v>
      </c>
      <c r="O760" t="s">
        <v>13613</v>
      </c>
      <c r="P760">
        <v>18017.453569031102</v>
      </c>
      <c r="Q760">
        <v>28670.041265057866</v>
      </c>
      <c r="R760">
        <v>55415.387654752194</v>
      </c>
    </row>
    <row r="761" spans="1:18" x14ac:dyDescent="0.25">
      <c r="A761">
        <v>7</v>
      </c>
      <c r="B761">
        <v>7304</v>
      </c>
      <c r="C761" t="s">
        <v>786</v>
      </c>
      <c r="D761" t="s">
        <v>1437</v>
      </c>
      <c r="E761">
        <v>2</v>
      </c>
      <c r="F761" t="s">
        <v>13804</v>
      </c>
      <c r="G761">
        <v>3</v>
      </c>
      <c r="H761" t="s">
        <v>13770</v>
      </c>
      <c r="I761">
        <v>1</v>
      </c>
      <c r="J761" t="s">
        <v>13801</v>
      </c>
      <c r="K761" t="s">
        <v>13806</v>
      </c>
      <c r="L761">
        <v>270107</v>
      </c>
      <c r="M761" t="s">
        <v>13588</v>
      </c>
      <c r="N761">
        <v>270107006</v>
      </c>
      <c r="O761" t="s">
        <v>13613</v>
      </c>
      <c r="P761">
        <v>3781.6066234056834</v>
      </c>
      <c r="Q761">
        <v>8140.0475809243353</v>
      </c>
      <c r="R761">
        <v>6732.4425676236051</v>
      </c>
    </row>
    <row r="762" spans="1:18" x14ac:dyDescent="0.25">
      <c r="A762">
        <v>7</v>
      </c>
      <c r="B762">
        <v>7304</v>
      </c>
      <c r="C762" t="s">
        <v>786</v>
      </c>
      <c r="D762" t="s">
        <v>1437</v>
      </c>
      <c r="E762">
        <v>3</v>
      </c>
      <c r="F762" t="s">
        <v>13807</v>
      </c>
      <c r="G762">
        <v>1</v>
      </c>
      <c r="H762" t="s">
        <v>8278</v>
      </c>
      <c r="I762">
        <v>1</v>
      </c>
      <c r="J762" t="s">
        <v>13801</v>
      </c>
      <c r="K762" t="s">
        <v>13808</v>
      </c>
      <c r="L762">
        <v>270107</v>
      </c>
      <c r="M762" t="s">
        <v>13588</v>
      </c>
      <c r="N762">
        <v>270107006</v>
      </c>
      <c r="O762" t="s">
        <v>13613</v>
      </c>
      <c r="P762">
        <v>19478.630566122174</v>
      </c>
      <c r="Q762">
        <v>33256.059120829203</v>
      </c>
      <c r="R762">
        <v>62147.830222375793</v>
      </c>
    </row>
    <row r="763" spans="1:18" x14ac:dyDescent="0.25">
      <c r="A763">
        <v>7</v>
      </c>
      <c r="B763">
        <v>7304</v>
      </c>
      <c r="C763" t="s">
        <v>786</v>
      </c>
      <c r="D763" t="s">
        <v>1437</v>
      </c>
      <c r="E763">
        <v>3</v>
      </c>
      <c r="F763" t="s">
        <v>13807</v>
      </c>
      <c r="G763">
        <v>1</v>
      </c>
      <c r="H763" t="s">
        <v>8278</v>
      </c>
      <c r="I763">
        <v>1</v>
      </c>
      <c r="J763" t="s">
        <v>13801</v>
      </c>
      <c r="K763" t="s">
        <v>13809</v>
      </c>
      <c r="L763">
        <v>270107</v>
      </c>
      <c r="M763" t="s">
        <v>13588</v>
      </c>
      <c r="N763">
        <v>270107006</v>
      </c>
      <c r="O763" t="s">
        <v>13613</v>
      </c>
      <c r="P763">
        <v>2320.4296263146116</v>
      </c>
      <c r="Q763">
        <v>3554.0297251530042</v>
      </c>
      <c r="R763">
        <v>0</v>
      </c>
    </row>
    <row r="764" spans="1:18" x14ac:dyDescent="0.25">
      <c r="A764">
        <v>7</v>
      </c>
      <c r="B764">
        <v>7304</v>
      </c>
      <c r="C764" t="s">
        <v>786</v>
      </c>
      <c r="D764" t="s">
        <v>1437</v>
      </c>
      <c r="E764">
        <v>4</v>
      </c>
      <c r="F764" t="s">
        <v>13810</v>
      </c>
      <c r="G764">
        <v>1</v>
      </c>
      <c r="H764" t="s">
        <v>8278</v>
      </c>
      <c r="I764">
        <v>1</v>
      </c>
      <c r="J764" t="s">
        <v>13801</v>
      </c>
      <c r="K764" t="s">
        <v>13811</v>
      </c>
      <c r="L764">
        <v>270107</v>
      </c>
      <c r="M764" t="s">
        <v>13588</v>
      </c>
      <c r="N764">
        <v>270107006</v>
      </c>
      <c r="O764" t="s">
        <v>13613</v>
      </c>
      <c r="P764">
        <v>19478.630566122174</v>
      </c>
      <c r="Q764">
        <v>30021.125182200085</v>
      </c>
      <c r="R764">
        <v>62147.830222375793</v>
      </c>
    </row>
    <row r="765" spans="1:18" x14ac:dyDescent="0.25">
      <c r="A765">
        <v>7</v>
      </c>
      <c r="B765">
        <v>7304</v>
      </c>
      <c r="C765" t="s">
        <v>786</v>
      </c>
      <c r="D765" t="s">
        <v>1437</v>
      </c>
      <c r="E765">
        <v>4</v>
      </c>
      <c r="F765" t="s">
        <v>13810</v>
      </c>
      <c r="G765">
        <v>1</v>
      </c>
      <c r="H765" t="s">
        <v>8278</v>
      </c>
      <c r="I765">
        <v>1</v>
      </c>
      <c r="J765" t="s">
        <v>13801</v>
      </c>
      <c r="K765" t="s">
        <v>13812</v>
      </c>
      <c r="L765">
        <v>270107</v>
      </c>
      <c r="M765" t="s">
        <v>13588</v>
      </c>
      <c r="N765">
        <v>270107006</v>
      </c>
      <c r="O765" t="s">
        <v>13613</v>
      </c>
      <c r="P765">
        <v>2320.4296263146116</v>
      </c>
      <c r="Q765">
        <v>6788.9636637821213</v>
      </c>
      <c r="R765">
        <v>0</v>
      </c>
    </row>
    <row r="766" spans="1:18" x14ac:dyDescent="0.25">
      <c r="A766">
        <v>7</v>
      </c>
      <c r="B766">
        <v>7304</v>
      </c>
      <c r="C766" t="s">
        <v>786</v>
      </c>
      <c r="D766" t="s">
        <v>1437</v>
      </c>
      <c r="E766">
        <v>7</v>
      </c>
      <c r="F766" t="s">
        <v>13813</v>
      </c>
      <c r="G766">
        <v>2</v>
      </c>
      <c r="H766" t="s">
        <v>13771</v>
      </c>
      <c r="I766">
        <v>3</v>
      </c>
      <c r="J766" t="s">
        <v>13814</v>
      </c>
      <c r="K766" t="s">
        <v>13771</v>
      </c>
      <c r="L766">
        <v>270107</v>
      </c>
      <c r="M766" t="s">
        <v>13588</v>
      </c>
      <c r="N766">
        <v>270107005</v>
      </c>
      <c r="O766" t="s">
        <v>13608</v>
      </c>
      <c r="P766">
        <v>1060.6399641978071</v>
      </c>
      <c r="Q766">
        <v>12891.82044369154</v>
      </c>
      <c r="R766">
        <v>3008.377731107918</v>
      </c>
    </row>
    <row r="767" spans="1:18" x14ac:dyDescent="0.25">
      <c r="A767">
        <v>7</v>
      </c>
      <c r="B767">
        <v>7304</v>
      </c>
      <c r="C767" t="s">
        <v>786</v>
      </c>
      <c r="D767" t="s">
        <v>1437</v>
      </c>
      <c r="E767">
        <v>7</v>
      </c>
      <c r="F767" t="s">
        <v>13813</v>
      </c>
      <c r="G767">
        <v>3</v>
      </c>
      <c r="H767" t="s">
        <v>13770</v>
      </c>
      <c r="I767">
        <v>3</v>
      </c>
      <c r="J767" t="s">
        <v>13814</v>
      </c>
      <c r="K767" t="s">
        <v>13815</v>
      </c>
      <c r="L767">
        <v>270107</v>
      </c>
      <c r="M767" t="s">
        <v>13588</v>
      </c>
      <c r="N767">
        <v>270107005</v>
      </c>
      <c r="O767" t="s">
        <v>13608</v>
      </c>
      <c r="P767">
        <v>18160.66234056836</v>
      </c>
      <c r="Q767">
        <v>22816.795498285264</v>
      </c>
      <c r="R767">
        <v>54551.284856614962</v>
      </c>
    </row>
    <row r="768" spans="1:18" x14ac:dyDescent="0.25">
      <c r="A768">
        <v>7</v>
      </c>
      <c r="B768">
        <v>7304</v>
      </c>
      <c r="C768" t="s">
        <v>786</v>
      </c>
      <c r="D768" t="s">
        <v>1437</v>
      </c>
      <c r="E768">
        <v>7</v>
      </c>
      <c r="F768" t="s">
        <v>13813</v>
      </c>
      <c r="G768">
        <v>3</v>
      </c>
      <c r="H768" t="s">
        <v>13770</v>
      </c>
      <c r="I768">
        <v>3</v>
      </c>
      <c r="J768" t="s">
        <v>13814</v>
      </c>
      <c r="K768" t="s">
        <v>13816</v>
      </c>
      <c r="L768">
        <v>270107</v>
      </c>
      <c r="M768" t="s">
        <v>13588</v>
      </c>
      <c r="N768">
        <v>270107005</v>
      </c>
      <c r="O768" t="s">
        <v>13608</v>
      </c>
      <c r="P768">
        <v>2577.7578876706198</v>
      </c>
      <c r="Q768">
        <v>1101.4729040053958</v>
      </c>
      <c r="R768">
        <v>4588.1676346529257</v>
      </c>
    </row>
    <row r="769" spans="1:18" x14ac:dyDescent="0.25">
      <c r="A769">
        <v>7</v>
      </c>
      <c r="B769">
        <v>7306</v>
      </c>
      <c r="C769" t="s">
        <v>786</v>
      </c>
      <c r="D769" t="s">
        <v>1443</v>
      </c>
      <c r="E769">
        <v>1</v>
      </c>
      <c r="F769" t="s">
        <v>13800</v>
      </c>
      <c r="G769">
        <v>1</v>
      </c>
      <c r="H769" t="s">
        <v>8278</v>
      </c>
      <c r="I769">
        <v>1</v>
      </c>
      <c r="J769" t="s">
        <v>13801</v>
      </c>
      <c r="K769" t="s">
        <v>13802</v>
      </c>
      <c r="L769">
        <v>270107</v>
      </c>
      <c r="M769" t="s">
        <v>13588</v>
      </c>
      <c r="N769">
        <v>270107006</v>
      </c>
      <c r="O769" t="s">
        <v>13613</v>
      </c>
      <c r="P769">
        <v>0</v>
      </c>
      <c r="Q769">
        <v>29278.559871898535</v>
      </c>
      <c r="R769">
        <v>0</v>
      </c>
    </row>
    <row r="770" spans="1:18" x14ac:dyDescent="0.25">
      <c r="A770">
        <v>7</v>
      </c>
      <c r="B770">
        <v>7306</v>
      </c>
      <c r="C770" t="s">
        <v>786</v>
      </c>
      <c r="D770" t="s">
        <v>1443</v>
      </c>
      <c r="E770">
        <v>1</v>
      </c>
      <c r="F770" t="s">
        <v>13800</v>
      </c>
      <c r="G770">
        <v>1</v>
      </c>
      <c r="H770" t="s">
        <v>8278</v>
      </c>
      <c r="I770">
        <v>1</v>
      </c>
      <c r="J770" t="s">
        <v>13801</v>
      </c>
      <c r="K770" t="s">
        <v>13803</v>
      </c>
      <c r="L770">
        <v>270107</v>
      </c>
      <c r="M770" t="s">
        <v>13588</v>
      </c>
      <c r="N770">
        <v>270107006</v>
      </c>
      <c r="O770" t="s">
        <v>13613</v>
      </c>
      <c r="P770">
        <v>0</v>
      </c>
      <c r="Q770">
        <v>4159.8566308243744</v>
      </c>
      <c r="R770">
        <v>0</v>
      </c>
    </row>
    <row r="771" spans="1:18" x14ac:dyDescent="0.25">
      <c r="A771">
        <v>7</v>
      </c>
      <c r="B771">
        <v>7306</v>
      </c>
      <c r="C771" t="s">
        <v>786</v>
      </c>
      <c r="D771" t="s">
        <v>1443</v>
      </c>
      <c r="E771">
        <v>2</v>
      </c>
      <c r="F771" t="s">
        <v>13804</v>
      </c>
      <c r="G771">
        <v>3</v>
      </c>
      <c r="H771" t="s">
        <v>13770</v>
      </c>
      <c r="I771">
        <v>1</v>
      </c>
      <c r="J771" t="s">
        <v>13801</v>
      </c>
      <c r="K771" t="s">
        <v>13805</v>
      </c>
      <c r="L771">
        <v>270107</v>
      </c>
      <c r="M771" t="s">
        <v>13588</v>
      </c>
      <c r="N771">
        <v>270107006</v>
      </c>
      <c r="O771" t="s">
        <v>13613</v>
      </c>
      <c r="P771">
        <v>0</v>
      </c>
      <c r="Q771">
        <v>29278.559871898535</v>
      </c>
      <c r="R771">
        <v>0</v>
      </c>
    </row>
    <row r="772" spans="1:18" x14ac:dyDescent="0.25">
      <c r="A772">
        <v>7</v>
      </c>
      <c r="B772">
        <v>7306</v>
      </c>
      <c r="C772" t="s">
        <v>786</v>
      </c>
      <c r="D772" t="s">
        <v>1443</v>
      </c>
      <c r="E772">
        <v>2</v>
      </c>
      <c r="F772" t="s">
        <v>13804</v>
      </c>
      <c r="G772">
        <v>3</v>
      </c>
      <c r="H772" t="s">
        <v>13770</v>
      </c>
      <c r="I772">
        <v>1</v>
      </c>
      <c r="J772" t="s">
        <v>13801</v>
      </c>
      <c r="K772" t="s">
        <v>13806</v>
      </c>
      <c r="L772">
        <v>270107</v>
      </c>
      <c r="M772" t="s">
        <v>13588</v>
      </c>
      <c r="N772">
        <v>270107006</v>
      </c>
      <c r="O772" t="s">
        <v>13613</v>
      </c>
      <c r="P772">
        <v>0</v>
      </c>
      <c r="Q772">
        <v>4159.8566308243744</v>
      </c>
      <c r="R772">
        <v>0</v>
      </c>
    </row>
    <row r="773" spans="1:18" x14ac:dyDescent="0.25">
      <c r="A773">
        <v>7</v>
      </c>
      <c r="B773">
        <v>7306</v>
      </c>
      <c r="C773" t="s">
        <v>786</v>
      </c>
      <c r="D773" t="s">
        <v>1443</v>
      </c>
      <c r="E773">
        <v>3</v>
      </c>
      <c r="F773" t="s">
        <v>13807</v>
      </c>
      <c r="G773">
        <v>1</v>
      </c>
      <c r="H773" t="s">
        <v>8278</v>
      </c>
      <c r="I773">
        <v>1</v>
      </c>
      <c r="J773" t="s">
        <v>13801</v>
      </c>
      <c r="K773" t="s">
        <v>13808</v>
      </c>
      <c r="L773">
        <v>270107</v>
      </c>
      <c r="M773" t="s">
        <v>13588</v>
      </c>
      <c r="N773">
        <v>270107006</v>
      </c>
      <c r="O773" t="s">
        <v>13613</v>
      </c>
      <c r="P773">
        <v>0</v>
      </c>
      <c r="Q773">
        <v>29278.559871898535</v>
      </c>
      <c r="R773">
        <v>0</v>
      </c>
    </row>
    <row r="774" spans="1:18" x14ac:dyDescent="0.25">
      <c r="A774">
        <v>7</v>
      </c>
      <c r="B774">
        <v>7306</v>
      </c>
      <c r="C774" t="s">
        <v>786</v>
      </c>
      <c r="D774" t="s">
        <v>1443</v>
      </c>
      <c r="E774">
        <v>3</v>
      </c>
      <c r="F774" t="s">
        <v>13807</v>
      </c>
      <c r="G774">
        <v>1</v>
      </c>
      <c r="H774" t="s">
        <v>8278</v>
      </c>
      <c r="I774">
        <v>1</v>
      </c>
      <c r="J774" t="s">
        <v>13801</v>
      </c>
      <c r="K774" t="s">
        <v>13809</v>
      </c>
      <c r="L774">
        <v>270107</v>
      </c>
      <c r="M774" t="s">
        <v>13588</v>
      </c>
      <c r="N774">
        <v>270107006</v>
      </c>
      <c r="O774" t="s">
        <v>13613</v>
      </c>
      <c r="P774">
        <v>0</v>
      </c>
      <c r="Q774">
        <v>4159.8566308243744</v>
      </c>
      <c r="R774">
        <v>0</v>
      </c>
    </row>
    <row r="775" spans="1:18" x14ac:dyDescent="0.25">
      <c r="A775">
        <v>7</v>
      </c>
      <c r="B775">
        <v>7306</v>
      </c>
      <c r="C775" t="s">
        <v>786</v>
      </c>
      <c r="D775" t="s">
        <v>1443</v>
      </c>
      <c r="E775">
        <v>4</v>
      </c>
      <c r="F775" t="s">
        <v>13810</v>
      </c>
      <c r="G775">
        <v>1</v>
      </c>
      <c r="H775" t="s">
        <v>8278</v>
      </c>
      <c r="I775">
        <v>1</v>
      </c>
      <c r="J775" t="s">
        <v>13801</v>
      </c>
      <c r="K775" t="s">
        <v>13811</v>
      </c>
      <c r="L775">
        <v>270107</v>
      </c>
      <c r="M775" t="s">
        <v>13588</v>
      </c>
      <c r="N775">
        <v>270107006</v>
      </c>
      <c r="O775" t="s">
        <v>13613</v>
      </c>
      <c r="P775">
        <v>0</v>
      </c>
      <c r="Q775">
        <v>29278.559871898535</v>
      </c>
      <c r="R775">
        <v>0</v>
      </c>
    </row>
    <row r="776" spans="1:18" x14ac:dyDescent="0.25">
      <c r="A776">
        <v>7</v>
      </c>
      <c r="B776">
        <v>7306</v>
      </c>
      <c r="C776" t="s">
        <v>786</v>
      </c>
      <c r="D776" t="s">
        <v>1443</v>
      </c>
      <c r="E776">
        <v>4</v>
      </c>
      <c r="F776" t="s">
        <v>13810</v>
      </c>
      <c r="G776">
        <v>1</v>
      </c>
      <c r="H776" t="s">
        <v>8278</v>
      </c>
      <c r="I776">
        <v>1</v>
      </c>
      <c r="J776" t="s">
        <v>13801</v>
      </c>
      <c r="K776" t="s">
        <v>13812</v>
      </c>
      <c r="L776">
        <v>270107</v>
      </c>
      <c r="M776" t="s">
        <v>13588</v>
      </c>
      <c r="N776">
        <v>270107006</v>
      </c>
      <c r="O776" t="s">
        <v>13613</v>
      </c>
      <c r="P776">
        <v>0</v>
      </c>
      <c r="Q776">
        <v>4159.8566308243744</v>
      </c>
      <c r="R776">
        <v>0</v>
      </c>
    </row>
    <row r="777" spans="1:18" x14ac:dyDescent="0.25">
      <c r="A777">
        <v>7</v>
      </c>
      <c r="B777">
        <v>7306</v>
      </c>
      <c r="C777" t="s">
        <v>786</v>
      </c>
      <c r="D777" t="s">
        <v>1443</v>
      </c>
      <c r="E777">
        <v>7</v>
      </c>
      <c r="F777" t="s">
        <v>13813</v>
      </c>
      <c r="G777">
        <v>2</v>
      </c>
      <c r="H777" t="s">
        <v>13771</v>
      </c>
      <c r="I777">
        <v>3</v>
      </c>
      <c r="J777" t="s">
        <v>13814</v>
      </c>
      <c r="K777" t="s">
        <v>13771</v>
      </c>
      <c r="L777">
        <v>270107</v>
      </c>
      <c r="M777" t="s">
        <v>13588</v>
      </c>
      <c r="N777">
        <v>270107005</v>
      </c>
      <c r="O777" t="s">
        <v>13608</v>
      </c>
      <c r="P777">
        <v>0</v>
      </c>
      <c r="Q777">
        <v>12167.067257010311</v>
      </c>
      <c r="R777">
        <v>0</v>
      </c>
    </row>
    <row r="778" spans="1:18" x14ac:dyDescent="0.25">
      <c r="A778">
        <v>7</v>
      </c>
      <c r="B778">
        <v>7306</v>
      </c>
      <c r="C778" t="s">
        <v>786</v>
      </c>
      <c r="D778" t="s">
        <v>1443</v>
      </c>
      <c r="E778">
        <v>7</v>
      </c>
      <c r="F778" t="s">
        <v>13813</v>
      </c>
      <c r="G778">
        <v>3</v>
      </c>
      <c r="H778" t="s">
        <v>13770</v>
      </c>
      <c r="I778">
        <v>3</v>
      </c>
      <c r="J778" t="s">
        <v>13814</v>
      </c>
      <c r="K778" t="s">
        <v>13815</v>
      </c>
      <c r="L778">
        <v>270107</v>
      </c>
      <c r="M778" t="s">
        <v>13588</v>
      </c>
      <c r="N778">
        <v>270107005</v>
      </c>
      <c r="O778" t="s">
        <v>13608</v>
      </c>
      <c r="P778">
        <v>0</v>
      </c>
      <c r="Q778">
        <v>18862.485814901625</v>
      </c>
      <c r="R778">
        <v>0</v>
      </c>
    </row>
    <row r="779" spans="1:18" x14ac:dyDescent="0.25">
      <c r="A779">
        <v>7</v>
      </c>
      <c r="B779">
        <v>7306</v>
      </c>
      <c r="C779" t="s">
        <v>786</v>
      </c>
      <c r="D779" t="s">
        <v>1443</v>
      </c>
      <c r="E779">
        <v>7</v>
      </c>
      <c r="F779" t="s">
        <v>13813</v>
      </c>
      <c r="G779">
        <v>3</v>
      </c>
      <c r="H779" t="s">
        <v>13770</v>
      </c>
      <c r="I779">
        <v>3</v>
      </c>
      <c r="J779" t="s">
        <v>13814</v>
      </c>
      <c r="K779" t="s">
        <v>13816</v>
      </c>
      <c r="L779">
        <v>270107</v>
      </c>
      <c r="M779" t="s">
        <v>13588</v>
      </c>
      <c r="N779">
        <v>270107005</v>
      </c>
      <c r="O779" t="s">
        <v>13608</v>
      </c>
      <c r="P779">
        <v>0</v>
      </c>
      <c r="Q779">
        <v>2408.863430810974</v>
      </c>
      <c r="R779">
        <v>0</v>
      </c>
    </row>
    <row r="780" spans="1:18" x14ac:dyDescent="0.25">
      <c r="A780">
        <v>7</v>
      </c>
      <c r="B780">
        <v>7308</v>
      </c>
      <c r="C780" t="s">
        <v>786</v>
      </c>
      <c r="D780" t="s">
        <v>1449</v>
      </c>
      <c r="E780">
        <v>1</v>
      </c>
      <c r="F780" t="s">
        <v>13800</v>
      </c>
      <c r="G780">
        <v>1</v>
      </c>
      <c r="H780" t="s">
        <v>8278</v>
      </c>
      <c r="I780">
        <v>1</v>
      </c>
      <c r="J780" t="s">
        <v>13801</v>
      </c>
      <c r="K780" t="s">
        <v>13802</v>
      </c>
      <c r="L780">
        <v>270107</v>
      </c>
      <c r="M780" t="s">
        <v>13588</v>
      </c>
      <c r="N780">
        <v>270107006</v>
      </c>
      <c r="O780" t="s">
        <v>13613</v>
      </c>
      <c r="P780">
        <v>0</v>
      </c>
      <c r="Q780">
        <v>8334.7901844028784</v>
      </c>
      <c r="R780">
        <v>0</v>
      </c>
    </row>
    <row r="781" spans="1:18" x14ac:dyDescent="0.25">
      <c r="A781">
        <v>7</v>
      </c>
      <c r="B781">
        <v>7308</v>
      </c>
      <c r="C781" t="s">
        <v>786</v>
      </c>
      <c r="D781" t="s">
        <v>1449</v>
      </c>
      <c r="E781">
        <v>2</v>
      </c>
      <c r="F781" t="s">
        <v>13804</v>
      </c>
      <c r="G781">
        <v>3</v>
      </c>
      <c r="H781" t="s">
        <v>13770</v>
      </c>
      <c r="I781">
        <v>1</v>
      </c>
      <c r="J781" t="s">
        <v>13801</v>
      </c>
      <c r="K781" t="s">
        <v>13805</v>
      </c>
      <c r="L781">
        <v>270107</v>
      </c>
      <c r="M781" t="s">
        <v>13588</v>
      </c>
      <c r="N781">
        <v>270107006</v>
      </c>
      <c r="O781" t="s">
        <v>13613</v>
      </c>
      <c r="P781">
        <v>0</v>
      </c>
      <c r="Q781">
        <v>8334.7901844028784</v>
      </c>
      <c r="R781">
        <v>0</v>
      </c>
    </row>
    <row r="782" spans="1:18" x14ac:dyDescent="0.25">
      <c r="A782">
        <v>7</v>
      </c>
      <c r="B782">
        <v>7308</v>
      </c>
      <c r="C782" t="s">
        <v>786</v>
      </c>
      <c r="D782" t="s">
        <v>1449</v>
      </c>
      <c r="E782">
        <v>3</v>
      </c>
      <c r="F782" t="s">
        <v>13807</v>
      </c>
      <c r="G782">
        <v>1</v>
      </c>
      <c r="H782" t="s">
        <v>8278</v>
      </c>
      <c r="I782">
        <v>1</v>
      </c>
      <c r="J782" t="s">
        <v>13801</v>
      </c>
      <c r="K782" t="s">
        <v>13808</v>
      </c>
      <c r="L782">
        <v>270107</v>
      </c>
      <c r="M782" t="s">
        <v>13588</v>
      </c>
      <c r="N782">
        <v>270107006</v>
      </c>
      <c r="O782" t="s">
        <v>13613</v>
      </c>
      <c r="P782">
        <v>0</v>
      </c>
      <c r="Q782">
        <v>8334.7901844028784</v>
      </c>
      <c r="R782">
        <v>0</v>
      </c>
    </row>
    <row r="783" spans="1:18" x14ac:dyDescent="0.25">
      <c r="A783">
        <v>7</v>
      </c>
      <c r="B783">
        <v>7308</v>
      </c>
      <c r="C783" t="s">
        <v>786</v>
      </c>
      <c r="D783" t="s">
        <v>1449</v>
      </c>
      <c r="E783">
        <v>4</v>
      </c>
      <c r="F783" t="s">
        <v>13810</v>
      </c>
      <c r="G783">
        <v>1</v>
      </c>
      <c r="H783" t="s">
        <v>8278</v>
      </c>
      <c r="I783">
        <v>1</v>
      </c>
      <c r="J783" t="s">
        <v>13801</v>
      </c>
      <c r="K783" t="s">
        <v>13811</v>
      </c>
      <c r="L783">
        <v>270107</v>
      </c>
      <c r="M783" t="s">
        <v>13588</v>
      </c>
      <c r="N783">
        <v>270107006</v>
      </c>
      <c r="O783" t="s">
        <v>13613</v>
      </c>
      <c r="P783">
        <v>0</v>
      </c>
      <c r="Q783">
        <v>8334.7901844028784</v>
      </c>
      <c r="R783">
        <v>0</v>
      </c>
    </row>
    <row r="784" spans="1:18" x14ac:dyDescent="0.25">
      <c r="A784">
        <v>7</v>
      </c>
      <c r="B784">
        <v>7308</v>
      </c>
      <c r="C784" t="s">
        <v>786</v>
      </c>
      <c r="D784" t="s">
        <v>1449</v>
      </c>
      <c r="E784">
        <v>7</v>
      </c>
      <c r="F784" t="s">
        <v>13813</v>
      </c>
      <c r="G784">
        <v>2</v>
      </c>
      <c r="H784" t="s">
        <v>13771</v>
      </c>
      <c r="I784">
        <v>3</v>
      </c>
      <c r="J784" t="s">
        <v>13814</v>
      </c>
      <c r="K784" t="s">
        <v>13771</v>
      </c>
      <c r="L784">
        <v>270107</v>
      </c>
      <c r="M784" t="s">
        <v>13588</v>
      </c>
      <c r="N784">
        <v>270107005</v>
      </c>
      <c r="O784" t="s">
        <v>13608</v>
      </c>
      <c r="P784">
        <v>0</v>
      </c>
      <c r="Q784">
        <v>1250.6241225111405</v>
      </c>
      <c r="R784">
        <v>0</v>
      </c>
    </row>
    <row r="785" spans="1:18" x14ac:dyDescent="0.25">
      <c r="A785">
        <v>7</v>
      </c>
      <c r="B785">
        <v>7308</v>
      </c>
      <c r="C785" t="s">
        <v>786</v>
      </c>
      <c r="D785" t="s">
        <v>1449</v>
      </c>
      <c r="E785">
        <v>7</v>
      </c>
      <c r="F785" t="s">
        <v>13813</v>
      </c>
      <c r="G785">
        <v>3</v>
      </c>
      <c r="H785" t="s">
        <v>13770</v>
      </c>
      <c r="I785">
        <v>3</v>
      </c>
      <c r="J785" t="s">
        <v>13814</v>
      </c>
      <c r="K785" t="s">
        <v>13815</v>
      </c>
      <c r="L785">
        <v>270107</v>
      </c>
      <c r="M785" t="s">
        <v>13588</v>
      </c>
      <c r="N785">
        <v>270107005</v>
      </c>
      <c r="O785" t="s">
        <v>13608</v>
      </c>
      <c r="P785">
        <v>0</v>
      </c>
      <c r="Q785">
        <v>7084.1660618917376</v>
      </c>
      <c r="R785">
        <v>0</v>
      </c>
    </row>
    <row r="786" spans="1:18" x14ac:dyDescent="0.25">
      <c r="A786">
        <v>7</v>
      </c>
      <c r="B786">
        <v>7309</v>
      </c>
      <c r="C786" t="s">
        <v>786</v>
      </c>
      <c r="D786" t="s">
        <v>1452</v>
      </c>
      <c r="E786">
        <v>1</v>
      </c>
      <c r="F786" t="s">
        <v>13800</v>
      </c>
      <c r="G786">
        <v>1</v>
      </c>
      <c r="H786" t="s">
        <v>8278</v>
      </c>
      <c r="I786">
        <v>1</v>
      </c>
      <c r="J786" t="s">
        <v>13801</v>
      </c>
      <c r="K786" t="s">
        <v>13802</v>
      </c>
      <c r="L786">
        <v>270107</v>
      </c>
      <c r="M786" t="s">
        <v>13588</v>
      </c>
      <c r="N786">
        <v>270107006</v>
      </c>
      <c r="O786" t="s">
        <v>13613</v>
      </c>
      <c r="P786">
        <v>0</v>
      </c>
      <c r="Q786">
        <v>122889.09639238776</v>
      </c>
      <c r="R786">
        <v>0</v>
      </c>
    </row>
    <row r="787" spans="1:18" x14ac:dyDescent="0.25">
      <c r="A787">
        <v>7</v>
      </c>
      <c r="B787">
        <v>7309</v>
      </c>
      <c r="C787" t="s">
        <v>786</v>
      </c>
      <c r="D787" t="s">
        <v>1452</v>
      </c>
      <c r="E787">
        <v>2</v>
      </c>
      <c r="F787" t="s">
        <v>13804</v>
      </c>
      <c r="G787">
        <v>3</v>
      </c>
      <c r="H787" t="s">
        <v>13770</v>
      </c>
      <c r="I787">
        <v>1</v>
      </c>
      <c r="J787" t="s">
        <v>13801</v>
      </c>
      <c r="K787" t="s">
        <v>13805</v>
      </c>
      <c r="L787">
        <v>270107</v>
      </c>
      <c r="M787" t="s">
        <v>13588</v>
      </c>
      <c r="N787">
        <v>270107006</v>
      </c>
      <c r="O787" t="s">
        <v>13613</v>
      </c>
      <c r="P787">
        <v>0</v>
      </c>
      <c r="Q787">
        <v>122889.09639238776</v>
      </c>
      <c r="R787">
        <v>0</v>
      </c>
    </row>
    <row r="788" spans="1:18" x14ac:dyDescent="0.25">
      <c r="A788">
        <v>7</v>
      </c>
      <c r="B788">
        <v>7309</v>
      </c>
      <c r="C788" t="s">
        <v>786</v>
      </c>
      <c r="D788" t="s">
        <v>1452</v>
      </c>
      <c r="E788">
        <v>3</v>
      </c>
      <c r="F788" t="s">
        <v>13807</v>
      </c>
      <c r="G788">
        <v>1</v>
      </c>
      <c r="H788" t="s">
        <v>8278</v>
      </c>
      <c r="I788">
        <v>1</v>
      </c>
      <c r="J788" t="s">
        <v>13801</v>
      </c>
      <c r="K788" t="s">
        <v>13808</v>
      </c>
      <c r="L788">
        <v>270107</v>
      </c>
      <c r="M788" t="s">
        <v>13588</v>
      </c>
      <c r="N788">
        <v>270107006</v>
      </c>
      <c r="O788" t="s">
        <v>13613</v>
      </c>
      <c r="P788">
        <v>0</v>
      </c>
      <c r="Q788">
        <v>122889.09639238776</v>
      </c>
      <c r="R788">
        <v>0</v>
      </c>
    </row>
    <row r="789" spans="1:18" x14ac:dyDescent="0.25">
      <c r="A789">
        <v>7</v>
      </c>
      <c r="B789">
        <v>7309</v>
      </c>
      <c r="C789" t="s">
        <v>786</v>
      </c>
      <c r="D789" t="s">
        <v>1452</v>
      </c>
      <c r="E789">
        <v>4</v>
      </c>
      <c r="F789" t="s">
        <v>13810</v>
      </c>
      <c r="G789">
        <v>1</v>
      </c>
      <c r="H789" t="s">
        <v>8278</v>
      </c>
      <c r="I789">
        <v>1</v>
      </c>
      <c r="J789" t="s">
        <v>13801</v>
      </c>
      <c r="K789" t="s">
        <v>13811</v>
      </c>
      <c r="L789">
        <v>270107</v>
      </c>
      <c r="M789" t="s">
        <v>13588</v>
      </c>
      <c r="N789">
        <v>270107006</v>
      </c>
      <c r="O789" t="s">
        <v>13613</v>
      </c>
      <c r="P789">
        <v>0</v>
      </c>
      <c r="Q789">
        <v>122889.09639238776</v>
      </c>
      <c r="R789">
        <v>0</v>
      </c>
    </row>
    <row r="790" spans="1:18" x14ac:dyDescent="0.25">
      <c r="A790">
        <v>7</v>
      </c>
      <c r="B790">
        <v>7309</v>
      </c>
      <c r="C790" t="s">
        <v>786</v>
      </c>
      <c r="D790" t="s">
        <v>1452</v>
      </c>
      <c r="E790">
        <v>7</v>
      </c>
      <c r="F790" t="s">
        <v>13813</v>
      </c>
      <c r="G790">
        <v>2</v>
      </c>
      <c r="H790" t="s">
        <v>13771</v>
      </c>
      <c r="I790">
        <v>3</v>
      </c>
      <c r="J790" t="s">
        <v>13814</v>
      </c>
      <c r="K790" t="s">
        <v>13771</v>
      </c>
      <c r="L790">
        <v>270107</v>
      </c>
      <c r="M790" t="s">
        <v>13588</v>
      </c>
      <c r="N790">
        <v>270107005</v>
      </c>
      <c r="O790" t="s">
        <v>13608</v>
      </c>
      <c r="P790">
        <v>0</v>
      </c>
      <c r="Q790">
        <v>35014.913212337808</v>
      </c>
      <c r="R790">
        <v>0</v>
      </c>
    </row>
    <row r="791" spans="1:18" x14ac:dyDescent="0.25">
      <c r="A791">
        <v>7</v>
      </c>
      <c r="B791">
        <v>7309</v>
      </c>
      <c r="C791" t="s">
        <v>786</v>
      </c>
      <c r="D791" t="s">
        <v>1452</v>
      </c>
      <c r="E791">
        <v>7</v>
      </c>
      <c r="F791" t="s">
        <v>13813</v>
      </c>
      <c r="G791">
        <v>3</v>
      </c>
      <c r="H791" t="s">
        <v>13770</v>
      </c>
      <c r="I791">
        <v>3</v>
      </c>
      <c r="J791" t="s">
        <v>13814</v>
      </c>
      <c r="K791" t="s">
        <v>13815</v>
      </c>
      <c r="L791">
        <v>270107</v>
      </c>
      <c r="M791" t="s">
        <v>13588</v>
      </c>
      <c r="N791">
        <v>270107005</v>
      </c>
      <c r="O791" t="s">
        <v>13608</v>
      </c>
      <c r="P791">
        <v>0</v>
      </c>
      <c r="Q791">
        <v>87874.183180049949</v>
      </c>
      <c r="R791">
        <v>0</v>
      </c>
    </row>
    <row r="792" spans="1:18" x14ac:dyDescent="0.25">
      <c r="A792">
        <v>7</v>
      </c>
      <c r="B792">
        <v>7401</v>
      </c>
      <c r="C792" t="s">
        <v>786</v>
      </c>
      <c r="D792" t="s">
        <v>1455</v>
      </c>
      <c r="E792">
        <v>1</v>
      </c>
      <c r="F792" t="s">
        <v>13800</v>
      </c>
      <c r="G792">
        <v>1</v>
      </c>
      <c r="H792" t="s">
        <v>8278</v>
      </c>
      <c r="I792">
        <v>1</v>
      </c>
      <c r="J792" t="s">
        <v>13801</v>
      </c>
      <c r="K792" t="s">
        <v>13802</v>
      </c>
      <c r="L792">
        <v>270107</v>
      </c>
      <c r="M792" t="s">
        <v>13588</v>
      </c>
      <c r="N792">
        <v>270107006</v>
      </c>
      <c r="O792" t="s">
        <v>13613</v>
      </c>
      <c r="P792">
        <v>22978.846092240008</v>
      </c>
      <c r="Q792">
        <v>19062.875127778607</v>
      </c>
      <c r="R792">
        <v>31624.257663504159</v>
      </c>
    </row>
    <row r="793" spans="1:18" x14ac:dyDescent="0.25">
      <c r="A793">
        <v>7</v>
      </c>
      <c r="B793">
        <v>7401</v>
      </c>
      <c r="C793" t="s">
        <v>786</v>
      </c>
      <c r="D793" t="s">
        <v>1455</v>
      </c>
      <c r="E793">
        <v>1</v>
      </c>
      <c r="F793" t="s">
        <v>13800</v>
      </c>
      <c r="G793">
        <v>1</v>
      </c>
      <c r="H793" t="s">
        <v>8278</v>
      </c>
      <c r="I793">
        <v>1</v>
      </c>
      <c r="J793" t="s">
        <v>13801</v>
      </c>
      <c r="K793" t="s">
        <v>13803</v>
      </c>
      <c r="L793">
        <v>270107</v>
      </c>
      <c r="M793" t="s">
        <v>13588</v>
      </c>
      <c r="N793">
        <v>270107006</v>
      </c>
      <c r="O793" t="s">
        <v>13613</v>
      </c>
      <c r="P793">
        <v>2323.6195500122803</v>
      </c>
      <c r="Q793">
        <v>0</v>
      </c>
      <c r="R793">
        <v>715.95777309469395</v>
      </c>
    </row>
    <row r="794" spans="1:18" x14ac:dyDescent="0.25">
      <c r="A794">
        <v>7</v>
      </c>
      <c r="B794">
        <v>7401</v>
      </c>
      <c r="C794" t="s">
        <v>786</v>
      </c>
      <c r="D794" t="s">
        <v>1455</v>
      </c>
      <c r="E794">
        <v>2</v>
      </c>
      <c r="F794" t="s">
        <v>13804</v>
      </c>
      <c r="G794">
        <v>3</v>
      </c>
      <c r="H794" t="s">
        <v>13770</v>
      </c>
      <c r="I794">
        <v>1</v>
      </c>
      <c r="J794" t="s">
        <v>13801</v>
      </c>
      <c r="K794" t="s">
        <v>13805</v>
      </c>
      <c r="L794">
        <v>270107</v>
      </c>
      <c r="M794" t="s">
        <v>13588</v>
      </c>
      <c r="N794">
        <v>270107006</v>
      </c>
      <c r="O794" t="s">
        <v>13613</v>
      </c>
      <c r="P794">
        <v>20955.289544779866</v>
      </c>
      <c r="Q794">
        <v>19062.875127778607</v>
      </c>
      <c r="R794">
        <v>31624.257663504159</v>
      </c>
    </row>
    <row r="795" spans="1:18" x14ac:dyDescent="0.25">
      <c r="A795">
        <v>7</v>
      </c>
      <c r="B795">
        <v>7401</v>
      </c>
      <c r="C795" t="s">
        <v>786</v>
      </c>
      <c r="D795" t="s">
        <v>1455</v>
      </c>
      <c r="E795">
        <v>2</v>
      </c>
      <c r="F795" t="s">
        <v>13804</v>
      </c>
      <c r="G795">
        <v>3</v>
      </c>
      <c r="H795" t="s">
        <v>13770</v>
      </c>
      <c r="I795">
        <v>1</v>
      </c>
      <c r="J795" t="s">
        <v>13801</v>
      </c>
      <c r="K795" t="s">
        <v>13806</v>
      </c>
      <c r="L795">
        <v>270107</v>
      </c>
      <c r="M795" t="s">
        <v>13588</v>
      </c>
      <c r="N795">
        <v>270107006</v>
      </c>
      <c r="O795" t="s">
        <v>13613</v>
      </c>
      <c r="P795">
        <v>4347.176097472423</v>
      </c>
      <c r="Q795">
        <v>0</v>
      </c>
      <c r="R795">
        <v>715.95777309469395</v>
      </c>
    </row>
    <row r="796" spans="1:18" x14ac:dyDescent="0.25">
      <c r="A796">
        <v>7</v>
      </c>
      <c r="B796">
        <v>7401</v>
      </c>
      <c r="C796" t="s">
        <v>786</v>
      </c>
      <c r="D796" t="s">
        <v>1455</v>
      </c>
      <c r="E796">
        <v>3</v>
      </c>
      <c r="F796" t="s">
        <v>13807</v>
      </c>
      <c r="G796">
        <v>1</v>
      </c>
      <c r="H796" t="s">
        <v>8278</v>
      </c>
      <c r="I796">
        <v>1</v>
      </c>
      <c r="J796" t="s">
        <v>13801</v>
      </c>
      <c r="K796" t="s">
        <v>13808</v>
      </c>
      <c r="L796">
        <v>270107</v>
      </c>
      <c r="M796" t="s">
        <v>13588</v>
      </c>
      <c r="N796">
        <v>270107006</v>
      </c>
      <c r="O796" t="s">
        <v>13613</v>
      </c>
      <c r="P796">
        <v>25302.465642252289</v>
      </c>
      <c r="Q796">
        <v>19062.875127778607</v>
      </c>
      <c r="R796">
        <v>31624.257663504159</v>
      </c>
    </row>
    <row r="797" spans="1:18" x14ac:dyDescent="0.25">
      <c r="A797">
        <v>7</v>
      </c>
      <c r="B797">
        <v>7401</v>
      </c>
      <c r="C797" t="s">
        <v>786</v>
      </c>
      <c r="D797" t="s">
        <v>1455</v>
      </c>
      <c r="E797">
        <v>3</v>
      </c>
      <c r="F797" t="s">
        <v>13807</v>
      </c>
      <c r="G797">
        <v>1</v>
      </c>
      <c r="H797" t="s">
        <v>8278</v>
      </c>
      <c r="I797">
        <v>1</v>
      </c>
      <c r="J797" t="s">
        <v>13801</v>
      </c>
      <c r="K797" t="s">
        <v>13809</v>
      </c>
      <c r="L797">
        <v>270107</v>
      </c>
      <c r="M797" t="s">
        <v>13588</v>
      </c>
      <c r="N797">
        <v>270107006</v>
      </c>
      <c r="O797" t="s">
        <v>13613</v>
      </c>
      <c r="P797">
        <v>0</v>
      </c>
      <c r="Q797">
        <v>0</v>
      </c>
      <c r="R797">
        <v>715.95777309469395</v>
      </c>
    </row>
    <row r="798" spans="1:18" x14ac:dyDescent="0.25">
      <c r="A798">
        <v>7</v>
      </c>
      <c r="B798">
        <v>7401</v>
      </c>
      <c r="C798" t="s">
        <v>786</v>
      </c>
      <c r="D798" t="s">
        <v>1455</v>
      </c>
      <c r="E798">
        <v>4</v>
      </c>
      <c r="F798" t="s">
        <v>13810</v>
      </c>
      <c r="G798">
        <v>1</v>
      </c>
      <c r="H798" t="s">
        <v>8278</v>
      </c>
      <c r="I798">
        <v>1</v>
      </c>
      <c r="J798" t="s">
        <v>13801</v>
      </c>
      <c r="K798" t="s">
        <v>13811</v>
      </c>
      <c r="L798">
        <v>270107</v>
      </c>
      <c r="M798" t="s">
        <v>13588</v>
      </c>
      <c r="N798">
        <v>270107006</v>
      </c>
      <c r="O798" t="s">
        <v>13613</v>
      </c>
      <c r="P798">
        <v>22978.846092240008</v>
      </c>
      <c r="Q798">
        <v>19062.875127778607</v>
      </c>
      <c r="R798">
        <v>31624.257663504159</v>
      </c>
    </row>
    <row r="799" spans="1:18" x14ac:dyDescent="0.25">
      <c r="A799">
        <v>7</v>
      </c>
      <c r="B799">
        <v>7401</v>
      </c>
      <c r="C799" t="s">
        <v>786</v>
      </c>
      <c r="D799" t="s">
        <v>1455</v>
      </c>
      <c r="E799">
        <v>4</v>
      </c>
      <c r="F799" t="s">
        <v>13810</v>
      </c>
      <c r="G799">
        <v>1</v>
      </c>
      <c r="H799" t="s">
        <v>8278</v>
      </c>
      <c r="I799">
        <v>1</v>
      </c>
      <c r="J799" t="s">
        <v>13801</v>
      </c>
      <c r="K799" t="s">
        <v>13812</v>
      </c>
      <c r="L799">
        <v>270107</v>
      </c>
      <c r="M799" t="s">
        <v>13588</v>
      </c>
      <c r="N799">
        <v>270107006</v>
      </c>
      <c r="O799" t="s">
        <v>13613</v>
      </c>
      <c r="P799">
        <v>2323.6195500122803</v>
      </c>
      <c r="Q799">
        <v>0</v>
      </c>
      <c r="R799">
        <v>715.95777309469395</v>
      </c>
    </row>
    <row r="800" spans="1:18" x14ac:dyDescent="0.25">
      <c r="A800">
        <v>7</v>
      </c>
      <c r="B800">
        <v>7401</v>
      </c>
      <c r="C800" t="s">
        <v>786</v>
      </c>
      <c r="D800" t="s">
        <v>1455</v>
      </c>
      <c r="E800">
        <v>7</v>
      </c>
      <c r="F800" t="s">
        <v>13813</v>
      </c>
      <c r="G800">
        <v>2</v>
      </c>
      <c r="H800" t="s">
        <v>13771</v>
      </c>
      <c r="I800">
        <v>3</v>
      </c>
      <c r="J800" t="s">
        <v>13814</v>
      </c>
      <c r="K800" t="s">
        <v>13771</v>
      </c>
      <c r="L800">
        <v>270107</v>
      </c>
      <c r="M800" t="s">
        <v>13588</v>
      </c>
      <c r="N800">
        <v>270107005</v>
      </c>
      <c r="O800" t="s">
        <v>13608</v>
      </c>
      <c r="P800">
        <v>7292.2784499236495</v>
      </c>
      <c r="Q800">
        <v>8946.6143499970512</v>
      </c>
      <c r="R800">
        <v>4104.9366085870734</v>
      </c>
    </row>
    <row r="801" spans="1:18" x14ac:dyDescent="0.25">
      <c r="A801">
        <v>7</v>
      </c>
      <c r="B801">
        <v>7401</v>
      </c>
      <c r="C801" t="s">
        <v>786</v>
      </c>
      <c r="D801" t="s">
        <v>1455</v>
      </c>
      <c r="E801">
        <v>7</v>
      </c>
      <c r="F801" t="s">
        <v>13813</v>
      </c>
      <c r="G801">
        <v>3</v>
      </c>
      <c r="H801" t="s">
        <v>13770</v>
      </c>
      <c r="I801">
        <v>3</v>
      </c>
      <c r="J801" t="s">
        <v>13814</v>
      </c>
      <c r="K801" t="s">
        <v>13815</v>
      </c>
      <c r="L801">
        <v>270107</v>
      </c>
      <c r="M801" t="s">
        <v>13588</v>
      </c>
      <c r="N801">
        <v>270107005</v>
      </c>
      <c r="O801" t="s">
        <v>13608</v>
      </c>
      <c r="P801">
        <v>16680.726558245326</v>
      </c>
      <c r="Q801">
        <v>9580.0905659490236</v>
      </c>
      <c r="R801">
        <v>27519.321054917084</v>
      </c>
    </row>
    <row r="802" spans="1:18" x14ac:dyDescent="0.25">
      <c r="A802">
        <v>7</v>
      </c>
      <c r="B802">
        <v>7401</v>
      </c>
      <c r="C802" t="s">
        <v>786</v>
      </c>
      <c r="D802" t="s">
        <v>1455</v>
      </c>
      <c r="E802">
        <v>7</v>
      </c>
      <c r="F802" t="s">
        <v>13813</v>
      </c>
      <c r="G802">
        <v>3</v>
      </c>
      <c r="H802" t="s">
        <v>13770</v>
      </c>
      <c r="I802">
        <v>3</v>
      </c>
      <c r="J802" t="s">
        <v>13814</v>
      </c>
      <c r="K802" t="s">
        <v>13816</v>
      </c>
      <c r="L802">
        <v>270107</v>
      </c>
      <c r="M802" t="s">
        <v>13588</v>
      </c>
      <c r="N802">
        <v>270107005</v>
      </c>
      <c r="O802" t="s">
        <v>13608</v>
      </c>
      <c r="P802">
        <v>1329.4606340833129</v>
      </c>
      <c r="Q802">
        <v>536.17021183253098</v>
      </c>
      <c r="R802">
        <v>715.95777309469395</v>
      </c>
    </row>
    <row r="803" spans="1:18" x14ac:dyDescent="0.25">
      <c r="A803">
        <v>7</v>
      </c>
      <c r="B803">
        <v>7402</v>
      </c>
      <c r="C803" t="s">
        <v>786</v>
      </c>
      <c r="D803" t="s">
        <v>1458</v>
      </c>
      <c r="E803">
        <v>1</v>
      </c>
      <c r="F803" t="s">
        <v>13800</v>
      </c>
      <c r="G803">
        <v>1</v>
      </c>
      <c r="H803" t="s">
        <v>8278</v>
      </c>
      <c r="I803">
        <v>1</v>
      </c>
      <c r="J803" t="s">
        <v>13801</v>
      </c>
      <c r="K803" t="s">
        <v>13802</v>
      </c>
      <c r="L803">
        <v>270107</v>
      </c>
      <c r="M803" t="s">
        <v>13588</v>
      </c>
      <c r="N803">
        <v>270107006</v>
      </c>
      <c r="O803" t="s">
        <v>13613</v>
      </c>
      <c r="P803">
        <v>0</v>
      </c>
      <c r="Q803">
        <v>52086.361589846383</v>
      </c>
      <c r="R803">
        <v>0</v>
      </c>
    </row>
    <row r="804" spans="1:18" x14ac:dyDescent="0.25">
      <c r="A804">
        <v>7</v>
      </c>
      <c r="B804">
        <v>7402</v>
      </c>
      <c r="C804" t="s">
        <v>786</v>
      </c>
      <c r="D804" t="s">
        <v>1458</v>
      </c>
      <c r="E804">
        <v>1</v>
      </c>
      <c r="F804" t="s">
        <v>13800</v>
      </c>
      <c r="G804">
        <v>1</v>
      </c>
      <c r="H804" t="s">
        <v>8278</v>
      </c>
      <c r="I804">
        <v>1</v>
      </c>
      <c r="J804" t="s">
        <v>13801</v>
      </c>
      <c r="K804" t="s">
        <v>13803</v>
      </c>
      <c r="L804">
        <v>270107</v>
      </c>
      <c r="M804" t="s">
        <v>13588</v>
      </c>
      <c r="N804">
        <v>270107006</v>
      </c>
      <c r="O804" t="s">
        <v>13613</v>
      </c>
      <c r="P804">
        <v>0</v>
      </c>
      <c r="Q804">
        <v>2421.9310448695865</v>
      </c>
      <c r="R804">
        <v>0</v>
      </c>
    </row>
    <row r="805" spans="1:18" x14ac:dyDescent="0.25">
      <c r="A805">
        <v>7</v>
      </c>
      <c r="B805">
        <v>7402</v>
      </c>
      <c r="C805" t="s">
        <v>786</v>
      </c>
      <c r="D805" t="s">
        <v>1458</v>
      </c>
      <c r="E805">
        <v>2</v>
      </c>
      <c r="F805" t="s">
        <v>13804</v>
      </c>
      <c r="G805">
        <v>3</v>
      </c>
      <c r="H805" t="s">
        <v>13770</v>
      </c>
      <c r="I805">
        <v>1</v>
      </c>
      <c r="J805" t="s">
        <v>13801</v>
      </c>
      <c r="K805" t="s">
        <v>13805</v>
      </c>
      <c r="L805">
        <v>270107</v>
      </c>
      <c r="M805" t="s">
        <v>13588</v>
      </c>
      <c r="N805">
        <v>270107006</v>
      </c>
      <c r="O805" t="s">
        <v>13613</v>
      </c>
      <c r="P805">
        <v>0</v>
      </c>
      <c r="Q805">
        <v>44988.226837419781</v>
      </c>
      <c r="R805">
        <v>0</v>
      </c>
    </row>
    <row r="806" spans="1:18" x14ac:dyDescent="0.25">
      <c r="A806">
        <v>7</v>
      </c>
      <c r="B806">
        <v>7402</v>
      </c>
      <c r="C806" t="s">
        <v>786</v>
      </c>
      <c r="D806" t="s">
        <v>1458</v>
      </c>
      <c r="E806">
        <v>2</v>
      </c>
      <c r="F806" t="s">
        <v>13804</v>
      </c>
      <c r="G806">
        <v>3</v>
      </c>
      <c r="H806" t="s">
        <v>13770</v>
      </c>
      <c r="I806">
        <v>1</v>
      </c>
      <c r="J806" t="s">
        <v>13801</v>
      </c>
      <c r="K806" t="s">
        <v>13806</v>
      </c>
      <c r="L806">
        <v>270107</v>
      </c>
      <c r="M806" t="s">
        <v>13588</v>
      </c>
      <c r="N806">
        <v>270107006</v>
      </c>
      <c r="O806" t="s">
        <v>13613</v>
      </c>
      <c r="P806">
        <v>0</v>
      </c>
      <c r="Q806">
        <v>9520.0657972961762</v>
      </c>
      <c r="R806">
        <v>0</v>
      </c>
    </row>
    <row r="807" spans="1:18" x14ac:dyDescent="0.25">
      <c r="A807">
        <v>7</v>
      </c>
      <c r="B807">
        <v>7402</v>
      </c>
      <c r="C807" t="s">
        <v>786</v>
      </c>
      <c r="D807" t="s">
        <v>1458</v>
      </c>
      <c r="E807">
        <v>3</v>
      </c>
      <c r="F807" t="s">
        <v>13807</v>
      </c>
      <c r="G807">
        <v>1</v>
      </c>
      <c r="H807" t="s">
        <v>8278</v>
      </c>
      <c r="I807">
        <v>1</v>
      </c>
      <c r="J807" t="s">
        <v>13801</v>
      </c>
      <c r="K807" t="s">
        <v>13808</v>
      </c>
      <c r="L807">
        <v>270107</v>
      </c>
      <c r="M807" t="s">
        <v>13588</v>
      </c>
      <c r="N807">
        <v>270107006</v>
      </c>
      <c r="O807" t="s">
        <v>13613</v>
      </c>
      <c r="P807">
        <v>0</v>
      </c>
      <c r="Q807">
        <v>52086.361589846383</v>
      </c>
      <c r="R807">
        <v>0</v>
      </c>
    </row>
    <row r="808" spans="1:18" x14ac:dyDescent="0.25">
      <c r="A808">
        <v>7</v>
      </c>
      <c r="B808">
        <v>7402</v>
      </c>
      <c r="C808" t="s">
        <v>786</v>
      </c>
      <c r="D808" t="s">
        <v>1458</v>
      </c>
      <c r="E808">
        <v>3</v>
      </c>
      <c r="F808" t="s">
        <v>13807</v>
      </c>
      <c r="G808">
        <v>1</v>
      </c>
      <c r="H808" t="s">
        <v>8278</v>
      </c>
      <c r="I808">
        <v>1</v>
      </c>
      <c r="J808" t="s">
        <v>13801</v>
      </c>
      <c r="K808" t="s">
        <v>13809</v>
      </c>
      <c r="L808">
        <v>270107</v>
      </c>
      <c r="M808" t="s">
        <v>13588</v>
      </c>
      <c r="N808">
        <v>270107006</v>
      </c>
      <c r="O808" t="s">
        <v>13613</v>
      </c>
      <c r="P808">
        <v>0</v>
      </c>
      <c r="Q808">
        <v>2421.9310448695865</v>
      </c>
      <c r="R808">
        <v>0</v>
      </c>
    </row>
    <row r="809" spans="1:18" x14ac:dyDescent="0.25">
      <c r="A809">
        <v>7</v>
      </c>
      <c r="B809">
        <v>7402</v>
      </c>
      <c r="C809" t="s">
        <v>786</v>
      </c>
      <c r="D809" t="s">
        <v>1458</v>
      </c>
      <c r="E809">
        <v>4</v>
      </c>
      <c r="F809" t="s">
        <v>13810</v>
      </c>
      <c r="G809">
        <v>1</v>
      </c>
      <c r="H809" t="s">
        <v>8278</v>
      </c>
      <c r="I809">
        <v>1</v>
      </c>
      <c r="J809" t="s">
        <v>13801</v>
      </c>
      <c r="K809" t="s">
        <v>13811</v>
      </c>
      <c r="L809">
        <v>270107</v>
      </c>
      <c r="M809" t="s">
        <v>13588</v>
      </c>
      <c r="N809">
        <v>270107006</v>
      </c>
      <c r="O809" t="s">
        <v>13613</v>
      </c>
      <c r="P809">
        <v>0</v>
      </c>
      <c r="Q809">
        <v>52086.361589846383</v>
      </c>
      <c r="R809">
        <v>0</v>
      </c>
    </row>
    <row r="810" spans="1:18" x14ac:dyDescent="0.25">
      <c r="A810">
        <v>7</v>
      </c>
      <c r="B810">
        <v>7402</v>
      </c>
      <c r="C810" t="s">
        <v>786</v>
      </c>
      <c r="D810" t="s">
        <v>1458</v>
      </c>
      <c r="E810">
        <v>4</v>
      </c>
      <c r="F810" t="s">
        <v>13810</v>
      </c>
      <c r="G810">
        <v>1</v>
      </c>
      <c r="H810" t="s">
        <v>8278</v>
      </c>
      <c r="I810">
        <v>1</v>
      </c>
      <c r="J810" t="s">
        <v>13801</v>
      </c>
      <c r="K810" t="s">
        <v>13812</v>
      </c>
      <c r="L810">
        <v>270107</v>
      </c>
      <c r="M810" t="s">
        <v>13588</v>
      </c>
      <c r="N810">
        <v>270107006</v>
      </c>
      <c r="O810" t="s">
        <v>13613</v>
      </c>
      <c r="P810">
        <v>0</v>
      </c>
      <c r="Q810">
        <v>2421.9310448695865</v>
      </c>
      <c r="R810">
        <v>0</v>
      </c>
    </row>
    <row r="811" spans="1:18" x14ac:dyDescent="0.25">
      <c r="A811">
        <v>7</v>
      </c>
      <c r="B811">
        <v>7402</v>
      </c>
      <c r="C811" t="s">
        <v>786</v>
      </c>
      <c r="D811" t="s">
        <v>1458</v>
      </c>
      <c r="E811">
        <v>7</v>
      </c>
      <c r="F811" t="s">
        <v>13813</v>
      </c>
      <c r="G811">
        <v>2</v>
      </c>
      <c r="H811" t="s">
        <v>13771</v>
      </c>
      <c r="I811">
        <v>3</v>
      </c>
      <c r="J811" t="s">
        <v>13814</v>
      </c>
      <c r="K811" t="s">
        <v>13771</v>
      </c>
      <c r="L811">
        <v>270107</v>
      </c>
      <c r="M811" t="s">
        <v>13588</v>
      </c>
      <c r="N811">
        <v>270107005</v>
      </c>
      <c r="O811" t="s">
        <v>13608</v>
      </c>
      <c r="P811">
        <v>0</v>
      </c>
      <c r="Q811">
        <v>13455.846592537988</v>
      </c>
      <c r="R811">
        <v>0</v>
      </c>
    </row>
    <row r="812" spans="1:18" x14ac:dyDescent="0.25">
      <c r="A812">
        <v>7</v>
      </c>
      <c r="B812">
        <v>7402</v>
      </c>
      <c r="C812" t="s">
        <v>786</v>
      </c>
      <c r="D812" t="s">
        <v>1458</v>
      </c>
      <c r="E812">
        <v>7</v>
      </c>
      <c r="F812" t="s">
        <v>13813</v>
      </c>
      <c r="G812">
        <v>3</v>
      </c>
      <c r="H812" t="s">
        <v>13770</v>
      </c>
      <c r="I812">
        <v>3</v>
      </c>
      <c r="J812" t="s">
        <v>13814</v>
      </c>
      <c r="K812" t="s">
        <v>13815</v>
      </c>
      <c r="L812">
        <v>270107</v>
      </c>
      <c r="M812" t="s">
        <v>13588</v>
      </c>
      <c r="N812">
        <v>270107005</v>
      </c>
      <c r="O812" t="s">
        <v>13608</v>
      </c>
      <c r="P812">
        <v>0</v>
      </c>
      <c r="Q812">
        <v>41052.446042177966</v>
      </c>
      <c r="R812">
        <v>0</v>
      </c>
    </row>
    <row r="813" spans="1:18" x14ac:dyDescent="0.25">
      <c r="A813">
        <v>7</v>
      </c>
      <c r="B813">
        <v>7403</v>
      </c>
      <c r="C813" t="s">
        <v>786</v>
      </c>
      <c r="D813" t="s">
        <v>1461</v>
      </c>
      <c r="E813">
        <v>1</v>
      </c>
      <c r="F813" t="s">
        <v>13800</v>
      </c>
      <c r="G813">
        <v>1</v>
      </c>
      <c r="H813" t="s">
        <v>8278</v>
      </c>
      <c r="I813">
        <v>1</v>
      </c>
      <c r="J813" t="s">
        <v>13801</v>
      </c>
      <c r="K813" t="s">
        <v>13802</v>
      </c>
      <c r="L813">
        <v>270107</v>
      </c>
      <c r="M813" t="s">
        <v>13588</v>
      </c>
      <c r="N813">
        <v>270107006</v>
      </c>
      <c r="O813" t="s">
        <v>13613</v>
      </c>
      <c r="P813">
        <v>0</v>
      </c>
      <c r="Q813">
        <v>5528.4402741037484</v>
      </c>
      <c r="R813">
        <v>0</v>
      </c>
    </row>
    <row r="814" spans="1:18" x14ac:dyDescent="0.25">
      <c r="A814">
        <v>7</v>
      </c>
      <c r="B814">
        <v>7403</v>
      </c>
      <c r="C814" t="s">
        <v>786</v>
      </c>
      <c r="D814" t="s">
        <v>1461</v>
      </c>
      <c r="E814">
        <v>2</v>
      </c>
      <c r="F814" t="s">
        <v>13804</v>
      </c>
      <c r="G814">
        <v>3</v>
      </c>
      <c r="H814" t="s">
        <v>13770</v>
      </c>
      <c r="I814">
        <v>1</v>
      </c>
      <c r="J814" t="s">
        <v>13801</v>
      </c>
      <c r="K814" t="s">
        <v>13805</v>
      </c>
      <c r="L814">
        <v>270107</v>
      </c>
      <c r="M814" t="s">
        <v>13588</v>
      </c>
      <c r="N814">
        <v>270107006</v>
      </c>
      <c r="O814" t="s">
        <v>13613</v>
      </c>
      <c r="P814">
        <v>0</v>
      </c>
      <c r="Q814">
        <v>5528.4402741037484</v>
      </c>
      <c r="R814">
        <v>0</v>
      </c>
    </row>
    <row r="815" spans="1:18" x14ac:dyDescent="0.25">
      <c r="A815">
        <v>7</v>
      </c>
      <c r="B815">
        <v>7403</v>
      </c>
      <c r="C815" t="s">
        <v>786</v>
      </c>
      <c r="D815" t="s">
        <v>1461</v>
      </c>
      <c r="E815">
        <v>3</v>
      </c>
      <c r="F815" t="s">
        <v>13807</v>
      </c>
      <c r="G815">
        <v>1</v>
      </c>
      <c r="H815" t="s">
        <v>8278</v>
      </c>
      <c r="I815">
        <v>1</v>
      </c>
      <c r="J815" t="s">
        <v>13801</v>
      </c>
      <c r="K815" t="s">
        <v>13808</v>
      </c>
      <c r="L815">
        <v>270107</v>
      </c>
      <c r="M815" t="s">
        <v>13588</v>
      </c>
      <c r="N815">
        <v>270107006</v>
      </c>
      <c r="O815" t="s">
        <v>13613</v>
      </c>
      <c r="P815">
        <v>0</v>
      </c>
      <c r="Q815">
        <v>5528.4402741037484</v>
      </c>
      <c r="R815">
        <v>0</v>
      </c>
    </row>
    <row r="816" spans="1:18" x14ac:dyDescent="0.25">
      <c r="A816">
        <v>7</v>
      </c>
      <c r="B816">
        <v>7403</v>
      </c>
      <c r="C816" t="s">
        <v>786</v>
      </c>
      <c r="D816" t="s">
        <v>1461</v>
      </c>
      <c r="E816">
        <v>4</v>
      </c>
      <c r="F816" t="s">
        <v>13810</v>
      </c>
      <c r="G816">
        <v>1</v>
      </c>
      <c r="H816" t="s">
        <v>8278</v>
      </c>
      <c r="I816">
        <v>1</v>
      </c>
      <c r="J816" t="s">
        <v>13801</v>
      </c>
      <c r="K816" t="s">
        <v>13811</v>
      </c>
      <c r="L816">
        <v>270107</v>
      </c>
      <c r="M816" t="s">
        <v>13588</v>
      </c>
      <c r="N816">
        <v>270107006</v>
      </c>
      <c r="O816" t="s">
        <v>13613</v>
      </c>
      <c r="P816">
        <v>0</v>
      </c>
      <c r="Q816">
        <v>5528.4402741037484</v>
      </c>
      <c r="R816">
        <v>0</v>
      </c>
    </row>
    <row r="817" spans="1:18" x14ac:dyDescent="0.25">
      <c r="A817">
        <v>7</v>
      </c>
      <c r="B817">
        <v>7403</v>
      </c>
      <c r="C817" t="s">
        <v>786</v>
      </c>
      <c r="D817" t="s">
        <v>1461</v>
      </c>
      <c r="E817">
        <v>7</v>
      </c>
      <c r="F817" t="s">
        <v>13813</v>
      </c>
      <c r="G817">
        <v>2</v>
      </c>
      <c r="H817" t="s">
        <v>13771</v>
      </c>
      <c r="I817">
        <v>3</v>
      </c>
      <c r="J817" t="s">
        <v>13814</v>
      </c>
      <c r="K817" t="s">
        <v>13771</v>
      </c>
      <c r="L817">
        <v>270107</v>
      </c>
      <c r="M817" t="s">
        <v>13588</v>
      </c>
      <c r="N817">
        <v>270107005</v>
      </c>
      <c r="O817" t="s">
        <v>13608</v>
      </c>
      <c r="P817">
        <v>0</v>
      </c>
      <c r="Q817">
        <v>2339.1419106358912</v>
      </c>
      <c r="R817">
        <v>0</v>
      </c>
    </row>
    <row r="818" spans="1:18" x14ac:dyDescent="0.25">
      <c r="A818">
        <v>7</v>
      </c>
      <c r="B818">
        <v>7403</v>
      </c>
      <c r="C818" t="s">
        <v>786</v>
      </c>
      <c r="D818" t="s">
        <v>1461</v>
      </c>
      <c r="E818">
        <v>7</v>
      </c>
      <c r="F818" t="s">
        <v>13813</v>
      </c>
      <c r="G818">
        <v>3</v>
      </c>
      <c r="H818" t="s">
        <v>13770</v>
      </c>
      <c r="I818">
        <v>3</v>
      </c>
      <c r="J818" t="s">
        <v>13814</v>
      </c>
      <c r="K818" t="s">
        <v>13815</v>
      </c>
      <c r="L818">
        <v>270107</v>
      </c>
      <c r="M818" t="s">
        <v>13588</v>
      </c>
      <c r="N818">
        <v>270107005</v>
      </c>
      <c r="O818" t="s">
        <v>13608</v>
      </c>
      <c r="P818">
        <v>0</v>
      </c>
      <c r="Q818">
        <v>3189.2983634678585</v>
      </c>
      <c r="R818">
        <v>0</v>
      </c>
    </row>
    <row r="819" spans="1:18" x14ac:dyDescent="0.25">
      <c r="A819">
        <v>7</v>
      </c>
      <c r="B819">
        <v>7404</v>
      </c>
      <c r="C819" t="s">
        <v>786</v>
      </c>
      <c r="D819" t="s">
        <v>1464</v>
      </c>
      <c r="E819">
        <v>1</v>
      </c>
      <c r="F819" t="s">
        <v>13800</v>
      </c>
      <c r="G819">
        <v>1</v>
      </c>
      <c r="H819" t="s">
        <v>8278</v>
      </c>
      <c r="I819">
        <v>1</v>
      </c>
      <c r="J819" t="s">
        <v>13801</v>
      </c>
      <c r="K819" t="s">
        <v>13802</v>
      </c>
      <c r="L819">
        <v>270107</v>
      </c>
      <c r="M819" t="s">
        <v>13588</v>
      </c>
      <c r="N819">
        <v>270107006</v>
      </c>
      <c r="O819" t="s">
        <v>13613</v>
      </c>
      <c r="P819">
        <v>20993.125254509305</v>
      </c>
      <c r="Q819">
        <v>32947.992509471595</v>
      </c>
      <c r="R819">
        <v>14821.348538098749</v>
      </c>
    </row>
    <row r="820" spans="1:18" x14ac:dyDescent="0.25">
      <c r="A820">
        <v>7</v>
      </c>
      <c r="B820">
        <v>7404</v>
      </c>
      <c r="C820" t="s">
        <v>786</v>
      </c>
      <c r="D820" t="s">
        <v>1464</v>
      </c>
      <c r="E820">
        <v>2</v>
      </c>
      <c r="F820" t="s">
        <v>13804</v>
      </c>
      <c r="G820">
        <v>3</v>
      </c>
      <c r="H820" t="s">
        <v>13770</v>
      </c>
      <c r="I820">
        <v>1</v>
      </c>
      <c r="J820" t="s">
        <v>13801</v>
      </c>
      <c r="K820" t="s">
        <v>13805</v>
      </c>
      <c r="L820">
        <v>270107</v>
      </c>
      <c r="M820" t="s">
        <v>13588</v>
      </c>
      <c r="N820">
        <v>270107006</v>
      </c>
      <c r="O820" t="s">
        <v>13613</v>
      </c>
      <c r="P820">
        <v>20993.125254509305</v>
      </c>
      <c r="Q820">
        <v>32947.992509471595</v>
      </c>
      <c r="R820">
        <v>13951.947372855682</v>
      </c>
    </row>
    <row r="821" spans="1:18" x14ac:dyDescent="0.25">
      <c r="A821">
        <v>7</v>
      </c>
      <c r="B821">
        <v>7404</v>
      </c>
      <c r="C821" t="s">
        <v>786</v>
      </c>
      <c r="D821" t="s">
        <v>1464</v>
      </c>
      <c r="E821">
        <v>2</v>
      </c>
      <c r="F821" t="s">
        <v>13804</v>
      </c>
      <c r="G821">
        <v>3</v>
      </c>
      <c r="H821" t="s">
        <v>13770</v>
      </c>
      <c r="I821">
        <v>1</v>
      </c>
      <c r="J821" t="s">
        <v>13801</v>
      </c>
      <c r="K821" t="s">
        <v>13806</v>
      </c>
      <c r="L821">
        <v>270107</v>
      </c>
      <c r="M821" t="s">
        <v>13588</v>
      </c>
      <c r="N821">
        <v>270107006</v>
      </c>
      <c r="O821" t="s">
        <v>13613</v>
      </c>
      <c r="P821">
        <v>0</v>
      </c>
      <c r="Q821">
        <v>0</v>
      </c>
      <c r="R821">
        <v>869.40116524306654</v>
      </c>
    </row>
    <row r="822" spans="1:18" x14ac:dyDescent="0.25">
      <c r="A822">
        <v>7</v>
      </c>
      <c r="B822">
        <v>7404</v>
      </c>
      <c r="C822" t="s">
        <v>786</v>
      </c>
      <c r="D822" t="s">
        <v>1464</v>
      </c>
      <c r="E822">
        <v>3</v>
      </c>
      <c r="F822" t="s">
        <v>13807</v>
      </c>
      <c r="G822">
        <v>1</v>
      </c>
      <c r="H822" t="s">
        <v>8278</v>
      </c>
      <c r="I822">
        <v>1</v>
      </c>
      <c r="J822" t="s">
        <v>13801</v>
      </c>
      <c r="K822" t="s">
        <v>13808</v>
      </c>
      <c r="L822">
        <v>270107</v>
      </c>
      <c r="M822" t="s">
        <v>13588</v>
      </c>
      <c r="N822">
        <v>270107006</v>
      </c>
      <c r="O822" t="s">
        <v>13613</v>
      </c>
      <c r="P822">
        <v>20993.125254509305</v>
      </c>
      <c r="Q822">
        <v>32947.992509471595</v>
      </c>
      <c r="R822">
        <v>14821.348538098749</v>
      </c>
    </row>
    <row r="823" spans="1:18" x14ac:dyDescent="0.25">
      <c r="A823">
        <v>7</v>
      </c>
      <c r="B823">
        <v>7404</v>
      </c>
      <c r="C823" t="s">
        <v>786</v>
      </c>
      <c r="D823" t="s">
        <v>1464</v>
      </c>
      <c r="E823">
        <v>4</v>
      </c>
      <c r="F823" t="s">
        <v>13810</v>
      </c>
      <c r="G823">
        <v>1</v>
      </c>
      <c r="H823" t="s">
        <v>8278</v>
      </c>
      <c r="I823">
        <v>1</v>
      </c>
      <c r="J823" t="s">
        <v>13801</v>
      </c>
      <c r="K823" t="s">
        <v>13811</v>
      </c>
      <c r="L823">
        <v>270107</v>
      </c>
      <c r="M823" t="s">
        <v>13588</v>
      </c>
      <c r="N823">
        <v>270107006</v>
      </c>
      <c r="O823" t="s">
        <v>13613</v>
      </c>
      <c r="P823">
        <v>20993.125254509305</v>
      </c>
      <c r="Q823">
        <v>32947.992509471595</v>
      </c>
      <c r="R823">
        <v>14821.348538098749</v>
      </c>
    </row>
    <row r="824" spans="1:18" x14ac:dyDescent="0.25">
      <c r="A824">
        <v>7</v>
      </c>
      <c r="B824">
        <v>7404</v>
      </c>
      <c r="C824" t="s">
        <v>786</v>
      </c>
      <c r="D824" t="s">
        <v>1464</v>
      </c>
      <c r="E824">
        <v>7</v>
      </c>
      <c r="F824" t="s">
        <v>13813</v>
      </c>
      <c r="G824">
        <v>2</v>
      </c>
      <c r="H824" t="s">
        <v>13771</v>
      </c>
      <c r="I824">
        <v>3</v>
      </c>
      <c r="J824" t="s">
        <v>13814</v>
      </c>
      <c r="K824" t="s">
        <v>13771</v>
      </c>
      <c r="L824">
        <v>270107</v>
      </c>
      <c r="M824" t="s">
        <v>13588</v>
      </c>
      <c r="N824">
        <v>270107005</v>
      </c>
      <c r="O824" t="s">
        <v>13608</v>
      </c>
      <c r="P824">
        <v>8604.2110810357626</v>
      </c>
      <c r="Q824">
        <v>11012.579665920226</v>
      </c>
      <c r="R824">
        <v>0</v>
      </c>
    </row>
    <row r="825" spans="1:18" x14ac:dyDescent="0.25">
      <c r="A825">
        <v>7</v>
      </c>
      <c r="B825">
        <v>7404</v>
      </c>
      <c r="C825" t="s">
        <v>786</v>
      </c>
      <c r="D825" t="s">
        <v>1464</v>
      </c>
      <c r="E825">
        <v>7</v>
      </c>
      <c r="F825" t="s">
        <v>13813</v>
      </c>
      <c r="G825">
        <v>3</v>
      </c>
      <c r="H825" t="s">
        <v>13770</v>
      </c>
      <c r="I825">
        <v>3</v>
      </c>
      <c r="J825" t="s">
        <v>13814</v>
      </c>
      <c r="K825" t="s">
        <v>13815</v>
      </c>
      <c r="L825">
        <v>270107</v>
      </c>
      <c r="M825" t="s">
        <v>13588</v>
      </c>
      <c r="N825">
        <v>270107005</v>
      </c>
      <c r="O825" t="s">
        <v>13608</v>
      </c>
      <c r="P825">
        <v>11694.253479291925</v>
      </c>
      <c r="Q825">
        <v>21935.412843551367</v>
      </c>
      <c r="R825">
        <v>13951.947372855682</v>
      </c>
    </row>
    <row r="826" spans="1:18" x14ac:dyDescent="0.25">
      <c r="A826">
        <v>7</v>
      </c>
      <c r="B826">
        <v>7404</v>
      </c>
      <c r="C826" t="s">
        <v>786</v>
      </c>
      <c r="D826" t="s">
        <v>1464</v>
      </c>
      <c r="E826">
        <v>7</v>
      </c>
      <c r="F826" t="s">
        <v>13813</v>
      </c>
      <c r="G826">
        <v>3</v>
      </c>
      <c r="H826" t="s">
        <v>13770</v>
      </c>
      <c r="I826">
        <v>3</v>
      </c>
      <c r="J826" t="s">
        <v>13814</v>
      </c>
      <c r="K826" t="s">
        <v>13816</v>
      </c>
      <c r="L826">
        <v>270107</v>
      </c>
      <c r="M826" t="s">
        <v>13588</v>
      </c>
      <c r="N826">
        <v>270107005</v>
      </c>
      <c r="O826" t="s">
        <v>13608</v>
      </c>
      <c r="P826">
        <v>694.66069418161783</v>
      </c>
      <c r="Q826">
        <v>0</v>
      </c>
      <c r="R826">
        <v>869.40116524306654</v>
      </c>
    </row>
    <row r="827" spans="1:18" x14ac:dyDescent="0.25">
      <c r="A827">
        <v>7</v>
      </c>
      <c r="B827">
        <v>7405</v>
      </c>
      <c r="C827" t="s">
        <v>786</v>
      </c>
      <c r="D827" t="s">
        <v>1467</v>
      </c>
      <c r="E827">
        <v>1</v>
      </c>
      <c r="F827" t="s">
        <v>13800</v>
      </c>
      <c r="G827">
        <v>1</v>
      </c>
      <c r="H827" t="s">
        <v>8278</v>
      </c>
      <c r="I827">
        <v>1</v>
      </c>
      <c r="J827" t="s">
        <v>13801</v>
      </c>
      <c r="K827" t="s">
        <v>13802</v>
      </c>
      <c r="L827">
        <v>270107</v>
      </c>
      <c r="M827" t="s">
        <v>13588</v>
      </c>
      <c r="N827">
        <v>270107006</v>
      </c>
      <c r="O827" t="s">
        <v>13613</v>
      </c>
      <c r="P827">
        <v>0</v>
      </c>
      <c r="Q827">
        <v>10669.214296794129</v>
      </c>
      <c r="R827">
        <v>0</v>
      </c>
    </row>
    <row r="828" spans="1:18" x14ac:dyDescent="0.25">
      <c r="A828">
        <v>7</v>
      </c>
      <c r="B828">
        <v>7405</v>
      </c>
      <c r="C828" t="s">
        <v>786</v>
      </c>
      <c r="D828" t="s">
        <v>1467</v>
      </c>
      <c r="E828">
        <v>2</v>
      </c>
      <c r="F828" t="s">
        <v>13804</v>
      </c>
      <c r="G828">
        <v>3</v>
      </c>
      <c r="H828" t="s">
        <v>13770</v>
      </c>
      <c r="I828">
        <v>1</v>
      </c>
      <c r="J828" t="s">
        <v>13801</v>
      </c>
      <c r="K828" t="s">
        <v>13805</v>
      </c>
      <c r="L828">
        <v>270107</v>
      </c>
      <c r="M828" t="s">
        <v>13588</v>
      </c>
      <c r="N828">
        <v>270107006</v>
      </c>
      <c r="O828" t="s">
        <v>13613</v>
      </c>
      <c r="P828">
        <v>0</v>
      </c>
      <c r="Q828">
        <v>10669.214296794129</v>
      </c>
      <c r="R828">
        <v>0</v>
      </c>
    </row>
    <row r="829" spans="1:18" x14ac:dyDescent="0.25">
      <c r="A829">
        <v>7</v>
      </c>
      <c r="B829">
        <v>7405</v>
      </c>
      <c r="C829" t="s">
        <v>786</v>
      </c>
      <c r="D829" t="s">
        <v>1467</v>
      </c>
      <c r="E829">
        <v>3</v>
      </c>
      <c r="F829" t="s">
        <v>13807</v>
      </c>
      <c r="G829">
        <v>1</v>
      </c>
      <c r="H829" t="s">
        <v>8278</v>
      </c>
      <c r="I829">
        <v>1</v>
      </c>
      <c r="J829" t="s">
        <v>13801</v>
      </c>
      <c r="K829" t="s">
        <v>13808</v>
      </c>
      <c r="L829">
        <v>270107</v>
      </c>
      <c r="M829" t="s">
        <v>13588</v>
      </c>
      <c r="N829">
        <v>270107006</v>
      </c>
      <c r="O829" t="s">
        <v>13613</v>
      </c>
      <c r="P829">
        <v>0</v>
      </c>
      <c r="Q829">
        <v>10669.214296794129</v>
      </c>
      <c r="R829">
        <v>0</v>
      </c>
    </row>
    <row r="830" spans="1:18" x14ac:dyDescent="0.25">
      <c r="A830">
        <v>7</v>
      </c>
      <c r="B830">
        <v>7405</v>
      </c>
      <c r="C830" t="s">
        <v>786</v>
      </c>
      <c r="D830" t="s">
        <v>1467</v>
      </c>
      <c r="E830">
        <v>4</v>
      </c>
      <c r="F830" t="s">
        <v>13810</v>
      </c>
      <c r="G830">
        <v>1</v>
      </c>
      <c r="H830" t="s">
        <v>8278</v>
      </c>
      <c r="I830">
        <v>1</v>
      </c>
      <c r="J830" t="s">
        <v>13801</v>
      </c>
      <c r="K830" t="s">
        <v>13811</v>
      </c>
      <c r="L830">
        <v>270107</v>
      </c>
      <c r="M830" t="s">
        <v>13588</v>
      </c>
      <c r="N830">
        <v>270107006</v>
      </c>
      <c r="O830" t="s">
        <v>13613</v>
      </c>
      <c r="P830">
        <v>0</v>
      </c>
      <c r="Q830">
        <v>10669.214296794129</v>
      </c>
      <c r="R830">
        <v>0</v>
      </c>
    </row>
    <row r="831" spans="1:18" x14ac:dyDescent="0.25">
      <c r="A831">
        <v>7</v>
      </c>
      <c r="B831">
        <v>7405</v>
      </c>
      <c r="C831" t="s">
        <v>786</v>
      </c>
      <c r="D831" t="s">
        <v>1467</v>
      </c>
      <c r="E831">
        <v>7</v>
      </c>
      <c r="F831" t="s">
        <v>13813</v>
      </c>
      <c r="G831">
        <v>2</v>
      </c>
      <c r="H831" t="s">
        <v>13771</v>
      </c>
      <c r="I831">
        <v>3</v>
      </c>
      <c r="J831" t="s">
        <v>13814</v>
      </c>
      <c r="K831" t="s">
        <v>13771</v>
      </c>
      <c r="L831">
        <v>270107</v>
      </c>
      <c r="M831" t="s">
        <v>13588</v>
      </c>
      <c r="N831">
        <v>270107005</v>
      </c>
      <c r="O831" t="s">
        <v>13608</v>
      </c>
      <c r="P831">
        <v>0</v>
      </c>
      <c r="Q831">
        <v>7538.0090822555794</v>
      </c>
      <c r="R831">
        <v>0</v>
      </c>
    </row>
    <row r="832" spans="1:18" x14ac:dyDescent="0.25">
      <c r="A832">
        <v>7</v>
      </c>
      <c r="B832">
        <v>7405</v>
      </c>
      <c r="C832" t="s">
        <v>786</v>
      </c>
      <c r="D832" t="s">
        <v>1467</v>
      </c>
      <c r="E832">
        <v>7</v>
      </c>
      <c r="F832" t="s">
        <v>13813</v>
      </c>
      <c r="G832">
        <v>3</v>
      </c>
      <c r="H832" t="s">
        <v>13770</v>
      </c>
      <c r="I832">
        <v>3</v>
      </c>
      <c r="J832" t="s">
        <v>13814</v>
      </c>
      <c r="K832" t="s">
        <v>13815</v>
      </c>
      <c r="L832">
        <v>270107</v>
      </c>
      <c r="M832" t="s">
        <v>13588</v>
      </c>
      <c r="N832">
        <v>270107005</v>
      </c>
      <c r="O832" t="s">
        <v>13608</v>
      </c>
      <c r="P832">
        <v>0</v>
      </c>
      <c r="Q832">
        <v>3131.2052145385492</v>
      </c>
      <c r="R832">
        <v>0</v>
      </c>
    </row>
    <row r="833" spans="1:18" x14ac:dyDescent="0.25">
      <c r="A833">
        <v>7</v>
      </c>
      <c r="B833">
        <v>7406</v>
      </c>
      <c r="C833" t="s">
        <v>786</v>
      </c>
      <c r="D833" t="s">
        <v>1470</v>
      </c>
      <c r="E833">
        <v>1</v>
      </c>
      <c r="F833" t="s">
        <v>13800</v>
      </c>
      <c r="G833">
        <v>1</v>
      </c>
      <c r="H833" t="s">
        <v>8278</v>
      </c>
      <c r="I833">
        <v>1</v>
      </c>
      <c r="J833" t="s">
        <v>13801</v>
      </c>
      <c r="K833" t="s">
        <v>13802</v>
      </c>
      <c r="L833">
        <v>270107</v>
      </c>
      <c r="M833" t="s">
        <v>13588</v>
      </c>
      <c r="N833">
        <v>270107006</v>
      </c>
      <c r="O833" t="s">
        <v>13613</v>
      </c>
      <c r="P833">
        <v>16743.221548341062</v>
      </c>
      <c r="Q833">
        <v>32429.644924889057</v>
      </c>
      <c r="R833">
        <v>10695.611158330292</v>
      </c>
    </row>
    <row r="834" spans="1:18" x14ac:dyDescent="0.25">
      <c r="A834">
        <v>7</v>
      </c>
      <c r="B834">
        <v>7406</v>
      </c>
      <c r="C834" t="s">
        <v>786</v>
      </c>
      <c r="D834" t="s">
        <v>1470</v>
      </c>
      <c r="E834">
        <v>2</v>
      </c>
      <c r="F834" t="s">
        <v>13804</v>
      </c>
      <c r="G834">
        <v>3</v>
      </c>
      <c r="H834" t="s">
        <v>13770</v>
      </c>
      <c r="I834">
        <v>1</v>
      </c>
      <c r="J834" t="s">
        <v>13801</v>
      </c>
      <c r="K834" t="s">
        <v>13805</v>
      </c>
      <c r="L834">
        <v>270107</v>
      </c>
      <c r="M834" t="s">
        <v>13588</v>
      </c>
      <c r="N834">
        <v>270107006</v>
      </c>
      <c r="O834" t="s">
        <v>13613</v>
      </c>
      <c r="P834">
        <v>14063.057438458794</v>
      </c>
      <c r="Q834">
        <v>32429.644924889057</v>
      </c>
      <c r="R834">
        <v>10695.611158330292</v>
      </c>
    </row>
    <row r="835" spans="1:18" x14ac:dyDescent="0.25">
      <c r="A835">
        <v>7</v>
      </c>
      <c r="B835">
        <v>7406</v>
      </c>
      <c r="C835" t="s">
        <v>786</v>
      </c>
      <c r="D835" t="s">
        <v>1470</v>
      </c>
      <c r="E835">
        <v>2</v>
      </c>
      <c r="F835" t="s">
        <v>13804</v>
      </c>
      <c r="G835">
        <v>3</v>
      </c>
      <c r="H835" t="s">
        <v>13770</v>
      </c>
      <c r="I835">
        <v>1</v>
      </c>
      <c r="J835" t="s">
        <v>13801</v>
      </c>
      <c r="K835" t="s">
        <v>13806</v>
      </c>
      <c r="L835">
        <v>270107</v>
      </c>
      <c r="M835" t="s">
        <v>13588</v>
      </c>
      <c r="N835">
        <v>270107006</v>
      </c>
      <c r="O835" t="s">
        <v>13613</v>
      </c>
      <c r="P835">
        <v>2680.1641098822688</v>
      </c>
      <c r="Q835">
        <v>0</v>
      </c>
      <c r="R835">
        <v>0</v>
      </c>
    </row>
    <row r="836" spans="1:18" x14ac:dyDescent="0.25">
      <c r="A836">
        <v>7</v>
      </c>
      <c r="B836">
        <v>7406</v>
      </c>
      <c r="C836" t="s">
        <v>786</v>
      </c>
      <c r="D836" t="s">
        <v>1470</v>
      </c>
      <c r="E836">
        <v>3</v>
      </c>
      <c r="F836" t="s">
        <v>13807</v>
      </c>
      <c r="G836">
        <v>1</v>
      </c>
      <c r="H836" t="s">
        <v>8278</v>
      </c>
      <c r="I836">
        <v>1</v>
      </c>
      <c r="J836" t="s">
        <v>13801</v>
      </c>
      <c r="K836" t="s">
        <v>13808</v>
      </c>
      <c r="L836">
        <v>270107</v>
      </c>
      <c r="M836" t="s">
        <v>13588</v>
      </c>
      <c r="N836">
        <v>270107006</v>
      </c>
      <c r="O836" t="s">
        <v>13613</v>
      </c>
      <c r="P836">
        <v>16743.221548341062</v>
      </c>
      <c r="Q836">
        <v>32429.644924889057</v>
      </c>
      <c r="R836">
        <v>10695.611158330292</v>
      </c>
    </row>
    <row r="837" spans="1:18" x14ac:dyDescent="0.25">
      <c r="A837">
        <v>7</v>
      </c>
      <c r="B837">
        <v>7406</v>
      </c>
      <c r="C837" t="s">
        <v>786</v>
      </c>
      <c r="D837" t="s">
        <v>1470</v>
      </c>
      <c r="E837">
        <v>4</v>
      </c>
      <c r="F837" t="s">
        <v>13810</v>
      </c>
      <c r="G837">
        <v>1</v>
      </c>
      <c r="H837" t="s">
        <v>8278</v>
      </c>
      <c r="I837">
        <v>1</v>
      </c>
      <c r="J837" t="s">
        <v>13801</v>
      </c>
      <c r="K837" t="s">
        <v>13811</v>
      </c>
      <c r="L837">
        <v>270107</v>
      </c>
      <c r="M837" t="s">
        <v>13588</v>
      </c>
      <c r="N837">
        <v>270107006</v>
      </c>
      <c r="O837" t="s">
        <v>13613</v>
      </c>
      <c r="P837">
        <v>16743.221548341062</v>
      </c>
      <c r="Q837">
        <v>32429.644924889057</v>
      </c>
      <c r="R837">
        <v>10695.611158330292</v>
      </c>
    </row>
    <row r="838" spans="1:18" x14ac:dyDescent="0.25">
      <c r="A838">
        <v>7</v>
      </c>
      <c r="B838">
        <v>7406</v>
      </c>
      <c r="C838" t="s">
        <v>786</v>
      </c>
      <c r="D838" t="s">
        <v>1470</v>
      </c>
      <c r="E838">
        <v>7</v>
      </c>
      <c r="F838" t="s">
        <v>13813</v>
      </c>
      <c r="G838">
        <v>2</v>
      </c>
      <c r="H838" t="s">
        <v>13771</v>
      </c>
      <c r="I838">
        <v>3</v>
      </c>
      <c r="J838" t="s">
        <v>13814</v>
      </c>
      <c r="K838" t="s">
        <v>13771</v>
      </c>
      <c r="L838">
        <v>270107</v>
      </c>
      <c r="M838" t="s">
        <v>13588</v>
      </c>
      <c r="N838">
        <v>270107005</v>
      </c>
      <c r="O838" t="s">
        <v>13608</v>
      </c>
      <c r="P838">
        <v>6577.7738137709594</v>
      </c>
      <c r="Q838">
        <v>17322.370290571507</v>
      </c>
      <c r="R838">
        <v>0</v>
      </c>
    </row>
    <row r="839" spans="1:18" x14ac:dyDescent="0.25">
      <c r="A839">
        <v>7</v>
      </c>
      <c r="B839">
        <v>7406</v>
      </c>
      <c r="C839" t="s">
        <v>786</v>
      </c>
      <c r="D839" t="s">
        <v>1470</v>
      </c>
      <c r="E839">
        <v>7</v>
      </c>
      <c r="F839" t="s">
        <v>13813</v>
      </c>
      <c r="G839">
        <v>3</v>
      </c>
      <c r="H839" t="s">
        <v>13770</v>
      </c>
      <c r="I839">
        <v>3</v>
      </c>
      <c r="J839" t="s">
        <v>13814</v>
      </c>
      <c r="K839" t="s">
        <v>13815</v>
      </c>
      <c r="L839">
        <v>270107</v>
      </c>
      <c r="M839" t="s">
        <v>13588</v>
      </c>
      <c r="N839">
        <v>270107005</v>
      </c>
      <c r="O839" t="s">
        <v>13608</v>
      </c>
      <c r="P839">
        <v>8085.0874063503388</v>
      </c>
      <c r="Q839">
        <v>15107.274634317542</v>
      </c>
      <c r="R839">
        <v>9912.4802710967251</v>
      </c>
    </row>
    <row r="840" spans="1:18" x14ac:dyDescent="0.25">
      <c r="A840">
        <v>7</v>
      </c>
      <c r="B840">
        <v>7406</v>
      </c>
      <c r="C840" t="s">
        <v>786</v>
      </c>
      <c r="D840" t="s">
        <v>1470</v>
      </c>
      <c r="E840">
        <v>7</v>
      </c>
      <c r="F840" t="s">
        <v>13813</v>
      </c>
      <c r="G840">
        <v>3</v>
      </c>
      <c r="H840" t="s">
        <v>13770</v>
      </c>
      <c r="I840">
        <v>3</v>
      </c>
      <c r="J840" t="s">
        <v>13814</v>
      </c>
      <c r="K840" t="s">
        <v>13816</v>
      </c>
      <c r="L840">
        <v>270107</v>
      </c>
      <c r="M840" t="s">
        <v>13588</v>
      </c>
      <c r="N840">
        <v>270107005</v>
      </c>
      <c r="O840" t="s">
        <v>13608</v>
      </c>
      <c r="P840">
        <v>2080.3603282197646</v>
      </c>
      <c r="Q840">
        <v>0</v>
      </c>
      <c r="R840">
        <v>783.13088723356771</v>
      </c>
    </row>
    <row r="841" spans="1:18" x14ac:dyDescent="0.25">
      <c r="A841">
        <v>8</v>
      </c>
      <c r="B841">
        <v>8101</v>
      </c>
      <c r="C841" t="s">
        <v>768</v>
      </c>
      <c r="D841" t="s">
        <v>1479</v>
      </c>
      <c r="E841">
        <v>1</v>
      </c>
      <c r="F841" t="s">
        <v>13800</v>
      </c>
      <c r="G841">
        <v>1</v>
      </c>
      <c r="H841" t="s">
        <v>8278</v>
      </c>
      <c r="I841">
        <v>1</v>
      </c>
      <c r="J841" t="s">
        <v>13801</v>
      </c>
      <c r="K841" t="s">
        <v>13802</v>
      </c>
      <c r="L841">
        <v>270107</v>
      </c>
      <c r="M841" t="s">
        <v>13588</v>
      </c>
      <c r="N841">
        <v>270107006</v>
      </c>
      <c r="O841" t="s">
        <v>13613</v>
      </c>
      <c r="P841">
        <v>31032.91900249635</v>
      </c>
      <c r="Q841">
        <v>37283.048460856902</v>
      </c>
      <c r="R841">
        <v>27127.969280607438</v>
      </c>
    </row>
    <row r="842" spans="1:18" x14ac:dyDescent="0.25">
      <c r="A842">
        <v>8</v>
      </c>
      <c r="B842">
        <v>8101</v>
      </c>
      <c r="C842" t="s">
        <v>768</v>
      </c>
      <c r="D842" t="s">
        <v>1479</v>
      </c>
      <c r="E842">
        <v>1</v>
      </c>
      <c r="F842" t="s">
        <v>13800</v>
      </c>
      <c r="G842">
        <v>1</v>
      </c>
      <c r="H842" t="s">
        <v>8278</v>
      </c>
      <c r="I842">
        <v>1</v>
      </c>
      <c r="J842" t="s">
        <v>13801</v>
      </c>
      <c r="K842" t="s">
        <v>13803</v>
      </c>
      <c r="L842">
        <v>270107</v>
      </c>
      <c r="M842" t="s">
        <v>13588</v>
      </c>
      <c r="N842">
        <v>270107006</v>
      </c>
      <c r="O842" t="s">
        <v>13613</v>
      </c>
      <c r="P842">
        <v>2162.4960049754254</v>
      </c>
      <c r="Q842">
        <v>0</v>
      </c>
      <c r="R842">
        <v>1013.019399593479</v>
      </c>
    </row>
    <row r="843" spans="1:18" x14ac:dyDescent="0.25">
      <c r="A843">
        <v>8</v>
      </c>
      <c r="B843">
        <v>8101</v>
      </c>
      <c r="C843" t="s">
        <v>768</v>
      </c>
      <c r="D843" t="s">
        <v>1479</v>
      </c>
      <c r="E843">
        <v>2</v>
      </c>
      <c r="F843" t="s">
        <v>13804</v>
      </c>
      <c r="G843">
        <v>3</v>
      </c>
      <c r="H843" t="s">
        <v>13770</v>
      </c>
      <c r="I843">
        <v>1</v>
      </c>
      <c r="J843" t="s">
        <v>13801</v>
      </c>
      <c r="K843" t="s">
        <v>13805</v>
      </c>
      <c r="L843">
        <v>270107</v>
      </c>
      <c r="M843" t="s">
        <v>13588</v>
      </c>
      <c r="N843">
        <v>270107006</v>
      </c>
      <c r="O843" t="s">
        <v>13613</v>
      </c>
      <c r="P843">
        <v>28507.631576674241</v>
      </c>
      <c r="Q843">
        <v>32744.14566875227</v>
      </c>
      <c r="R843">
        <v>23462.807662561219</v>
      </c>
    </row>
    <row r="844" spans="1:18" x14ac:dyDescent="0.25">
      <c r="A844">
        <v>8</v>
      </c>
      <c r="B844">
        <v>8101</v>
      </c>
      <c r="C844" t="s">
        <v>768</v>
      </c>
      <c r="D844" t="s">
        <v>1479</v>
      </c>
      <c r="E844">
        <v>2</v>
      </c>
      <c r="F844" t="s">
        <v>13804</v>
      </c>
      <c r="G844">
        <v>3</v>
      </c>
      <c r="H844" t="s">
        <v>13770</v>
      </c>
      <c r="I844">
        <v>1</v>
      </c>
      <c r="J844" t="s">
        <v>13801</v>
      </c>
      <c r="K844" t="s">
        <v>13806</v>
      </c>
      <c r="L844">
        <v>270107</v>
      </c>
      <c r="M844" t="s">
        <v>13588</v>
      </c>
      <c r="N844">
        <v>270107006</v>
      </c>
      <c r="O844" t="s">
        <v>13613</v>
      </c>
      <c r="P844">
        <v>4687.7834307975363</v>
      </c>
      <c r="Q844">
        <v>4538.9027921046245</v>
      </c>
      <c r="R844">
        <v>4678.1810176397003</v>
      </c>
    </row>
    <row r="845" spans="1:18" x14ac:dyDescent="0.25">
      <c r="A845">
        <v>8</v>
      </c>
      <c r="B845">
        <v>8101</v>
      </c>
      <c r="C845" t="s">
        <v>768</v>
      </c>
      <c r="D845" t="s">
        <v>1479</v>
      </c>
      <c r="E845">
        <v>3</v>
      </c>
      <c r="F845" t="s">
        <v>13807</v>
      </c>
      <c r="G845">
        <v>1</v>
      </c>
      <c r="H845" t="s">
        <v>8278</v>
      </c>
      <c r="I845">
        <v>1</v>
      </c>
      <c r="J845" t="s">
        <v>13801</v>
      </c>
      <c r="K845" t="s">
        <v>13808</v>
      </c>
      <c r="L845">
        <v>270107</v>
      </c>
      <c r="M845" t="s">
        <v>13588</v>
      </c>
      <c r="N845">
        <v>270107006</v>
      </c>
      <c r="O845" t="s">
        <v>13613</v>
      </c>
      <c r="P845">
        <v>31972.289645760091</v>
      </c>
      <c r="Q845">
        <v>37283.048460856902</v>
      </c>
      <c r="R845">
        <v>27500.528665596892</v>
      </c>
    </row>
    <row r="846" spans="1:18" x14ac:dyDescent="0.25">
      <c r="A846">
        <v>8</v>
      </c>
      <c r="B846">
        <v>8101</v>
      </c>
      <c r="C846" t="s">
        <v>768</v>
      </c>
      <c r="D846" t="s">
        <v>1479</v>
      </c>
      <c r="E846">
        <v>3</v>
      </c>
      <c r="F846" t="s">
        <v>13807</v>
      </c>
      <c r="G846">
        <v>1</v>
      </c>
      <c r="H846" t="s">
        <v>8278</v>
      </c>
      <c r="I846">
        <v>1</v>
      </c>
      <c r="J846" t="s">
        <v>13801</v>
      </c>
      <c r="K846" t="s">
        <v>13809</v>
      </c>
      <c r="L846">
        <v>270107</v>
      </c>
      <c r="M846" t="s">
        <v>13588</v>
      </c>
      <c r="N846">
        <v>270107006</v>
      </c>
      <c r="O846" t="s">
        <v>13613</v>
      </c>
      <c r="P846">
        <v>1223.1253617116845</v>
      </c>
      <c r="Q846">
        <v>0</v>
      </c>
      <c r="R846">
        <v>640.46001460402488</v>
      </c>
    </row>
    <row r="847" spans="1:18" x14ac:dyDescent="0.25">
      <c r="A847">
        <v>8</v>
      </c>
      <c r="B847">
        <v>8101</v>
      </c>
      <c r="C847" t="s">
        <v>768</v>
      </c>
      <c r="D847" t="s">
        <v>1479</v>
      </c>
      <c r="E847">
        <v>4</v>
      </c>
      <c r="F847" t="s">
        <v>13810</v>
      </c>
      <c r="G847">
        <v>1</v>
      </c>
      <c r="H847" t="s">
        <v>8278</v>
      </c>
      <c r="I847">
        <v>1</v>
      </c>
      <c r="J847" t="s">
        <v>13801</v>
      </c>
      <c r="K847" t="s">
        <v>13811</v>
      </c>
      <c r="L847">
        <v>270107</v>
      </c>
      <c r="M847" t="s">
        <v>13588</v>
      </c>
      <c r="N847">
        <v>270107006</v>
      </c>
      <c r="O847" t="s">
        <v>13613</v>
      </c>
      <c r="P847">
        <v>31689.398716409403</v>
      </c>
      <c r="Q847">
        <v>37283.048460856902</v>
      </c>
      <c r="R847">
        <v>27127.969280607438</v>
      </c>
    </row>
    <row r="848" spans="1:18" x14ac:dyDescent="0.25">
      <c r="A848">
        <v>8</v>
      </c>
      <c r="B848">
        <v>8101</v>
      </c>
      <c r="C848" t="s">
        <v>768</v>
      </c>
      <c r="D848" t="s">
        <v>1479</v>
      </c>
      <c r="E848">
        <v>4</v>
      </c>
      <c r="F848" t="s">
        <v>13810</v>
      </c>
      <c r="G848">
        <v>1</v>
      </c>
      <c r="H848" t="s">
        <v>8278</v>
      </c>
      <c r="I848">
        <v>1</v>
      </c>
      <c r="J848" t="s">
        <v>13801</v>
      </c>
      <c r="K848" t="s">
        <v>13812</v>
      </c>
      <c r="L848">
        <v>270107</v>
      </c>
      <c r="M848" t="s">
        <v>13588</v>
      </c>
      <c r="N848">
        <v>270107006</v>
      </c>
      <c r="O848" t="s">
        <v>13613</v>
      </c>
      <c r="P848">
        <v>1506.0162910623742</v>
      </c>
      <c r="Q848">
        <v>0</v>
      </c>
      <c r="R848">
        <v>1013.019399593479</v>
      </c>
    </row>
    <row r="849" spans="1:18" x14ac:dyDescent="0.25">
      <c r="A849">
        <v>8</v>
      </c>
      <c r="B849">
        <v>8101</v>
      </c>
      <c r="C849" t="s">
        <v>768</v>
      </c>
      <c r="D849" t="s">
        <v>1479</v>
      </c>
      <c r="E849">
        <v>7</v>
      </c>
      <c r="F849" t="s">
        <v>13813</v>
      </c>
      <c r="G849">
        <v>2</v>
      </c>
      <c r="H849" t="s">
        <v>13771</v>
      </c>
      <c r="I849">
        <v>3</v>
      </c>
      <c r="J849" t="s">
        <v>13814</v>
      </c>
      <c r="K849" t="s">
        <v>13771</v>
      </c>
      <c r="L849">
        <v>270107</v>
      </c>
      <c r="M849" t="s">
        <v>13588</v>
      </c>
      <c r="N849">
        <v>270107005</v>
      </c>
      <c r="O849" t="s">
        <v>13608</v>
      </c>
      <c r="P849">
        <v>5250.1101331098998</v>
      </c>
      <c r="Q849">
        <v>13566.443901862602</v>
      </c>
      <c r="R849">
        <v>372.55938498945403</v>
      </c>
    </row>
    <row r="850" spans="1:18" x14ac:dyDescent="0.25">
      <c r="A850">
        <v>8</v>
      </c>
      <c r="B850">
        <v>8101</v>
      </c>
      <c r="C850" t="s">
        <v>768</v>
      </c>
      <c r="D850" t="s">
        <v>1479</v>
      </c>
      <c r="E850">
        <v>7</v>
      </c>
      <c r="F850" t="s">
        <v>13813</v>
      </c>
      <c r="G850">
        <v>3</v>
      </c>
      <c r="H850" t="s">
        <v>13770</v>
      </c>
      <c r="I850">
        <v>3</v>
      </c>
      <c r="J850" t="s">
        <v>13814</v>
      </c>
      <c r="K850" t="s">
        <v>13815</v>
      </c>
      <c r="L850">
        <v>270107</v>
      </c>
      <c r="M850" t="s">
        <v>13588</v>
      </c>
      <c r="N850">
        <v>270107005</v>
      </c>
      <c r="O850" t="s">
        <v>13608</v>
      </c>
      <c r="P850">
        <v>23525.727958261712</v>
      </c>
      <c r="Q850">
        <v>21239.777103586632</v>
      </c>
      <c r="R850">
        <v>24134.667710278511</v>
      </c>
    </row>
    <row r="851" spans="1:18" x14ac:dyDescent="0.25">
      <c r="A851">
        <v>8</v>
      </c>
      <c r="B851">
        <v>8101</v>
      </c>
      <c r="C851" t="s">
        <v>768</v>
      </c>
      <c r="D851" t="s">
        <v>1479</v>
      </c>
      <c r="E851">
        <v>7</v>
      </c>
      <c r="F851" t="s">
        <v>13813</v>
      </c>
      <c r="G851">
        <v>3</v>
      </c>
      <c r="H851" t="s">
        <v>13770</v>
      </c>
      <c r="I851">
        <v>3</v>
      </c>
      <c r="J851" t="s">
        <v>13814</v>
      </c>
      <c r="K851" t="s">
        <v>13816</v>
      </c>
      <c r="L851">
        <v>270107</v>
      </c>
      <c r="M851" t="s">
        <v>13588</v>
      </c>
      <c r="N851">
        <v>270107005</v>
      </c>
      <c r="O851" t="s">
        <v>13608</v>
      </c>
      <c r="P851">
        <v>4419.5769161001654</v>
      </c>
      <c r="Q851">
        <v>2476.827455407667</v>
      </c>
      <c r="R851">
        <v>3633.7615849329563</v>
      </c>
    </row>
    <row r="852" spans="1:18" x14ac:dyDescent="0.25">
      <c r="A852">
        <v>8</v>
      </c>
      <c r="B852">
        <v>8102</v>
      </c>
      <c r="C852" t="s">
        <v>768</v>
      </c>
      <c r="D852" t="s">
        <v>1482</v>
      </c>
      <c r="E852">
        <v>1</v>
      </c>
      <c r="F852" t="s">
        <v>13800</v>
      </c>
      <c r="G852">
        <v>1</v>
      </c>
      <c r="H852" t="s">
        <v>8278</v>
      </c>
      <c r="I852">
        <v>1</v>
      </c>
      <c r="J852" t="s">
        <v>13801</v>
      </c>
      <c r="K852" t="s">
        <v>13802</v>
      </c>
      <c r="L852">
        <v>270107</v>
      </c>
      <c r="M852" t="s">
        <v>13588</v>
      </c>
      <c r="N852">
        <v>270107006</v>
      </c>
      <c r="O852" t="s">
        <v>13613</v>
      </c>
      <c r="P852">
        <v>27080.555101478953</v>
      </c>
      <c r="Q852">
        <v>13882.664436749432</v>
      </c>
      <c r="R852">
        <v>43872.801220458539</v>
      </c>
    </row>
    <row r="853" spans="1:18" x14ac:dyDescent="0.25">
      <c r="A853">
        <v>8</v>
      </c>
      <c r="B853">
        <v>8102</v>
      </c>
      <c r="C853" t="s">
        <v>768</v>
      </c>
      <c r="D853" t="s">
        <v>1482</v>
      </c>
      <c r="E853">
        <v>1</v>
      </c>
      <c r="F853" t="s">
        <v>13800</v>
      </c>
      <c r="G853">
        <v>1</v>
      </c>
      <c r="H853" t="s">
        <v>8278</v>
      </c>
      <c r="I853">
        <v>1</v>
      </c>
      <c r="J853" t="s">
        <v>13801</v>
      </c>
      <c r="K853" t="s">
        <v>13803</v>
      </c>
      <c r="L853">
        <v>270107</v>
      </c>
      <c r="M853" t="s">
        <v>13588</v>
      </c>
      <c r="N853">
        <v>270107006</v>
      </c>
      <c r="O853" t="s">
        <v>13613</v>
      </c>
      <c r="P853">
        <v>0</v>
      </c>
      <c r="Q853">
        <v>4013.6055703327884</v>
      </c>
      <c r="R853">
        <v>3503.4993116690957</v>
      </c>
    </row>
    <row r="854" spans="1:18" x14ac:dyDescent="0.25">
      <c r="A854">
        <v>8</v>
      </c>
      <c r="B854">
        <v>8102</v>
      </c>
      <c r="C854" t="s">
        <v>768</v>
      </c>
      <c r="D854" t="s">
        <v>1482</v>
      </c>
      <c r="E854">
        <v>2</v>
      </c>
      <c r="F854" t="s">
        <v>13804</v>
      </c>
      <c r="G854">
        <v>3</v>
      </c>
      <c r="H854" t="s">
        <v>13770</v>
      </c>
      <c r="I854">
        <v>1</v>
      </c>
      <c r="J854" t="s">
        <v>13801</v>
      </c>
      <c r="K854" t="s">
        <v>13805</v>
      </c>
      <c r="L854">
        <v>270107</v>
      </c>
      <c r="M854" t="s">
        <v>13588</v>
      </c>
      <c r="N854">
        <v>270107006</v>
      </c>
      <c r="O854" t="s">
        <v>13613</v>
      </c>
      <c r="P854">
        <v>14662.18134576834</v>
      </c>
      <c r="Q854">
        <v>8610.4886313625975</v>
      </c>
      <c r="R854">
        <v>39256.125893242905</v>
      </c>
    </row>
    <row r="855" spans="1:18" x14ac:dyDescent="0.25">
      <c r="A855">
        <v>8</v>
      </c>
      <c r="B855">
        <v>8102</v>
      </c>
      <c r="C855" t="s">
        <v>768</v>
      </c>
      <c r="D855" t="s">
        <v>1482</v>
      </c>
      <c r="E855">
        <v>2</v>
      </c>
      <c r="F855" t="s">
        <v>13804</v>
      </c>
      <c r="G855">
        <v>3</v>
      </c>
      <c r="H855" t="s">
        <v>13770</v>
      </c>
      <c r="I855">
        <v>1</v>
      </c>
      <c r="J855" t="s">
        <v>13801</v>
      </c>
      <c r="K855" t="s">
        <v>13806</v>
      </c>
      <c r="L855">
        <v>270107</v>
      </c>
      <c r="M855" t="s">
        <v>13588</v>
      </c>
      <c r="N855">
        <v>270107006</v>
      </c>
      <c r="O855" t="s">
        <v>13613</v>
      </c>
      <c r="P855">
        <v>12418.373755710611</v>
      </c>
      <c r="Q855">
        <v>9285.7813757196254</v>
      </c>
      <c r="R855">
        <v>8120.1746388847314</v>
      </c>
    </row>
    <row r="856" spans="1:18" x14ac:dyDescent="0.25">
      <c r="A856">
        <v>8</v>
      </c>
      <c r="B856">
        <v>8102</v>
      </c>
      <c r="C856" t="s">
        <v>768</v>
      </c>
      <c r="D856" t="s">
        <v>1482</v>
      </c>
      <c r="E856">
        <v>3</v>
      </c>
      <c r="F856" t="s">
        <v>13807</v>
      </c>
      <c r="G856">
        <v>1</v>
      </c>
      <c r="H856" t="s">
        <v>8278</v>
      </c>
      <c r="I856">
        <v>1</v>
      </c>
      <c r="J856" t="s">
        <v>13801</v>
      </c>
      <c r="K856" t="s">
        <v>13808</v>
      </c>
      <c r="L856">
        <v>270107</v>
      </c>
      <c r="M856" t="s">
        <v>13588</v>
      </c>
      <c r="N856">
        <v>270107006</v>
      </c>
      <c r="O856" t="s">
        <v>13613</v>
      </c>
      <c r="P856">
        <v>27080.555101478953</v>
      </c>
      <c r="Q856">
        <v>14689.446299180925</v>
      </c>
      <c r="R856">
        <v>45789.62337503348</v>
      </c>
    </row>
    <row r="857" spans="1:18" x14ac:dyDescent="0.25">
      <c r="A857">
        <v>8</v>
      </c>
      <c r="B857">
        <v>8102</v>
      </c>
      <c r="C857" t="s">
        <v>768</v>
      </c>
      <c r="D857" t="s">
        <v>1482</v>
      </c>
      <c r="E857">
        <v>3</v>
      </c>
      <c r="F857" t="s">
        <v>13807</v>
      </c>
      <c r="G857">
        <v>1</v>
      </c>
      <c r="H857" t="s">
        <v>8278</v>
      </c>
      <c r="I857">
        <v>1</v>
      </c>
      <c r="J857" t="s">
        <v>13801</v>
      </c>
      <c r="K857" t="s">
        <v>13809</v>
      </c>
      <c r="L857">
        <v>270107</v>
      </c>
      <c r="M857" t="s">
        <v>13588</v>
      </c>
      <c r="N857">
        <v>270107006</v>
      </c>
      <c r="O857" t="s">
        <v>13613</v>
      </c>
      <c r="P857">
        <v>0</v>
      </c>
      <c r="Q857">
        <v>3206.8237079012947</v>
      </c>
      <c r="R857">
        <v>1586.6771570941517</v>
      </c>
    </row>
    <row r="858" spans="1:18" x14ac:dyDescent="0.25">
      <c r="A858">
        <v>8</v>
      </c>
      <c r="B858">
        <v>8102</v>
      </c>
      <c r="C858" t="s">
        <v>768</v>
      </c>
      <c r="D858" t="s">
        <v>1482</v>
      </c>
      <c r="E858">
        <v>4</v>
      </c>
      <c r="F858" t="s">
        <v>13810</v>
      </c>
      <c r="G858">
        <v>1</v>
      </c>
      <c r="H858" t="s">
        <v>8278</v>
      </c>
      <c r="I858">
        <v>1</v>
      </c>
      <c r="J858" t="s">
        <v>13801</v>
      </c>
      <c r="K858" t="s">
        <v>13811</v>
      </c>
      <c r="L858">
        <v>270107</v>
      </c>
      <c r="M858" t="s">
        <v>13588</v>
      </c>
      <c r="N858">
        <v>270107006</v>
      </c>
      <c r="O858" t="s">
        <v>13613</v>
      </c>
      <c r="P858">
        <v>27080.555101478953</v>
      </c>
      <c r="Q858">
        <v>17089.488144650728</v>
      </c>
      <c r="R858">
        <v>43872.801220458539</v>
      </c>
    </row>
    <row r="859" spans="1:18" x14ac:dyDescent="0.25">
      <c r="A859">
        <v>8</v>
      </c>
      <c r="B859">
        <v>8102</v>
      </c>
      <c r="C859" t="s">
        <v>768</v>
      </c>
      <c r="D859" t="s">
        <v>1482</v>
      </c>
      <c r="E859">
        <v>4</v>
      </c>
      <c r="F859" t="s">
        <v>13810</v>
      </c>
      <c r="G859">
        <v>1</v>
      </c>
      <c r="H859" t="s">
        <v>8278</v>
      </c>
      <c r="I859">
        <v>1</v>
      </c>
      <c r="J859" t="s">
        <v>13801</v>
      </c>
      <c r="K859" t="s">
        <v>13812</v>
      </c>
      <c r="L859">
        <v>270107</v>
      </c>
      <c r="M859" t="s">
        <v>13588</v>
      </c>
      <c r="N859">
        <v>270107006</v>
      </c>
      <c r="O859" t="s">
        <v>13613</v>
      </c>
      <c r="P859">
        <v>0</v>
      </c>
      <c r="Q859">
        <v>806.78186243149321</v>
      </c>
      <c r="R859">
        <v>3503.4993116690957</v>
      </c>
    </row>
    <row r="860" spans="1:18" x14ac:dyDescent="0.25">
      <c r="A860">
        <v>8</v>
      </c>
      <c r="B860">
        <v>8102</v>
      </c>
      <c r="C860" t="s">
        <v>768</v>
      </c>
      <c r="D860" t="s">
        <v>1482</v>
      </c>
      <c r="E860">
        <v>7</v>
      </c>
      <c r="F860" t="s">
        <v>13813</v>
      </c>
      <c r="G860">
        <v>2</v>
      </c>
      <c r="H860" t="s">
        <v>13771</v>
      </c>
      <c r="I860">
        <v>3</v>
      </c>
      <c r="J860" t="s">
        <v>13814</v>
      </c>
      <c r="K860" t="s">
        <v>13771</v>
      </c>
      <c r="L860">
        <v>270107</v>
      </c>
      <c r="M860" t="s">
        <v>13588</v>
      </c>
      <c r="N860">
        <v>270107005</v>
      </c>
      <c r="O860" t="s">
        <v>13608</v>
      </c>
      <c r="P860">
        <v>5434.006418253306</v>
      </c>
      <c r="Q860">
        <v>7273.4111557015403</v>
      </c>
      <c r="R860">
        <v>0</v>
      </c>
    </row>
    <row r="861" spans="1:18" x14ac:dyDescent="0.25">
      <c r="A861">
        <v>8</v>
      </c>
      <c r="B861">
        <v>8102</v>
      </c>
      <c r="C861" t="s">
        <v>768</v>
      </c>
      <c r="D861" t="s">
        <v>1482</v>
      </c>
      <c r="E861">
        <v>7</v>
      </c>
      <c r="F861" t="s">
        <v>13813</v>
      </c>
      <c r="G861">
        <v>3</v>
      </c>
      <c r="H861" t="s">
        <v>13770</v>
      </c>
      <c r="I861">
        <v>3</v>
      </c>
      <c r="J861" t="s">
        <v>13814</v>
      </c>
      <c r="K861" t="s">
        <v>13815</v>
      </c>
      <c r="L861">
        <v>270107</v>
      </c>
      <c r="M861" t="s">
        <v>13588</v>
      </c>
      <c r="N861">
        <v>270107005</v>
      </c>
      <c r="O861" t="s">
        <v>13608</v>
      </c>
      <c r="P861">
        <v>16268.465383589575</v>
      </c>
      <c r="Q861">
        <v>9307.1071180642939</v>
      </c>
      <c r="R861">
        <v>39088.362063163964</v>
      </c>
    </row>
    <row r="862" spans="1:18" x14ac:dyDescent="0.25">
      <c r="A862">
        <v>8</v>
      </c>
      <c r="B862">
        <v>8102</v>
      </c>
      <c r="C862" t="s">
        <v>768</v>
      </c>
      <c r="D862" t="s">
        <v>1482</v>
      </c>
      <c r="E862">
        <v>7</v>
      </c>
      <c r="F862" t="s">
        <v>13813</v>
      </c>
      <c r="G862">
        <v>3</v>
      </c>
      <c r="H862" t="s">
        <v>13770</v>
      </c>
      <c r="I862">
        <v>3</v>
      </c>
      <c r="J862" t="s">
        <v>13814</v>
      </c>
      <c r="K862" t="s">
        <v>13816</v>
      </c>
      <c r="L862">
        <v>270107</v>
      </c>
      <c r="M862" t="s">
        <v>13588</v>
      </c>
      <c r="N862">
        <v>270107005</v>
      </c>
      <c r="O862" t="s">
        <v>13608</v>
      </c>
      <c r="P862">
        <v>5378.0832996360696</v>
      </c>
      <c r="Q862">
        <v>1315.7517333163858</v>
      </c>
      <c r="R862">
        <v>8287.9384689636718</v>
      </c>
    </row>
    <row r="863" spans="1:18" x14ac:dyDescent="0.25">
      <c r="A863">
        <v>8</v>
      </c>
      <c r="B863">
        <v>8103</v>
      </c>
      <c r="C863" t="s">
        <v>768</v>
      </c>
      <c r="D863" t="s">
        <v>1485</v>
      </c>
      <c r="E863">
        <v>1</v>
      </c>
      <c r="F863" t="s">
        <v>13800</v>
      </c>
      <c r="G863">
        <v>1</v>
      </c>
      <c r="H863" t="s">
        <v>8278</v>
      </c>
      <c r="I863">
        <v>1</v>
      </c>
      <c r="J863" t="s">
        <v>13801</v>
      </c>
      <c r="K863" t="s">
        <v>13802</v>
      </c>
      <c r="L863">
        <v>270107</v>
      </c>
      <c r="M863" t="s">
        <v>13588</v>
      </c>
      <c r="N863">
        <v>270107006</v>
      </c>
      <c r="O863" t="s">
        <v>13613</v>
      </c>
      <c r="P863">
        <v>29007.919399124101</v>
      </c>
      <c r="Q863">
        <v>64935.235406474356</v>
      </c>
      <c r="R863">
        <v>29769.43335912898</v>
      </c>
    </row>
    <row r="864" spans="1:18" x14ac:dyDescent="0.25">
      <c r="A864">
        <v>8</v>
      </c>
      <c r="B864">
        <v>8103</v>
      </c>
      <c r="C864" t="s">
        <v>768</v>
      </c>
      <c r="D864" t="s">
        <v>1485</v>
      </c>
      <c r="E864">
        <v>1</v>
      </c>
      <c r="F864" t="s">
        <v>13800</v>
      </c>
      <c r="G864">
        <v>1</v>
      </c>
      <c r="H864" t="s">
        <v>8278</v>
      </c>
      <c r="I864">
        <v>1</v>
      </c>
      <c r="J864" t="s">
        <v>13801</v>
      </c>
      <c r="K864" t="s">
        <v>13803</v>
      </c>
      <c r="L864">
        <v>270107</v>
      </c>
      <c r="M864" t="s">
        <v>13588</v>
      </c>
      <c r="N864">
        <v>270107006</v>
      </c>
      <c r="O864" t="s">
        <v>13613</v>
      </c>
      <c r="P864">
        <v>3685.1301368308787</v>
      </c>
      <c r="Q864">
        <v>0</v>
      </c>
      <c r="R864">
        <v>0</v>
      </c>
    </row>
    <row r="865" spans="1:18" x14ac:dyDescent="0.25">
      <c r="A865">
        <v>8</v>
      </c>
      <c r="B865">
        <v>8103</v>
      </c>
      <c r="C865" t="s">
        <v>768</v>
      </c>
      <c r="D865" t="s">
        <v>1485</v>
      </c>
      <c r="E865">
        <v>2</v>
      </c>
      <c r="F865" t="s">
        <v>13804</v>
      </c>
      <c r="G865">
        <v>3</v>
      </c>
      <c r="H865" t="s">
        <v>13770</v>
      </c>
      <c r="I865">
        <v>1</v>
      </c>
      <c r="J865" t="s">
        <v>13801</v>
      </c>
      <c r="K865" t="s">
        <v>13805</v>
      </c>
      <c r="L865">
        <v>270107</v>
      </c>
      <c r="M865" t="s">
        <v>13588</v>
      </c>
      <c r="N865">
        <v>270107006</v>
      </c>
      <c r="O865" t="s">
        <v>13613</v>
      </c>
      <c r="P865">
        <v>22452.2907259071</v>
      </c>
      <c r="Q865">
        <v>64935.235406474356</v>
      </c>
      <c r="R865">
        <v>25584.62247790796</v>
      </c>
    </row>
    <row r="866" spans="1:18" x14ac:dyDescent="0.25">
      <c r="A866">
        <v>8</v>
      </c>
      <c r="B866">
        <v>8103</v>
      </c>
      <c r="C866" t="s">
        <v>768</v>
      </c>
      <c r="D866" t="s">
        <v>1485</v>
      </c>
      <c r="E866">
        <v>2</v>
      </c>
      <c r="F866" t="s">
        <v>13804</v>
      </c>
      <c r="G866">
        <v>3</v>
      </c>
      <c r="H866" t="s">
        <v>13770</v>
      </c>
      <c r="I866">
        <v>1</v>
      </c>
      <c r="J866" t="s">
        <v>13801</v>
      </c>
      <c r="K866" t="s">
        <v>13806</v>
      </c>
      <c r="L866">
        <v>270107</v>
      </c>
      <c r="M866" t="s">
        <v>13588</v>
      </c>
      <c r="N866">
        <v>270107006</v>
      </c>
      <c r="O866" t="s">
        <v>13613</v>
      </c>
      <c r="P866">
        <v>10240.758810047879</v>
      </c>
      <c r="Q866">
        <v>0</v>
      </c>
      <c r="R866">
        <v>4184.8108812210203</v>
      </c>
    </row>
    <row r="867" spans="1:18" x14ac:dyDescent="0.25">
      <c r="A867">
        <v>8</v>
      </c>
      <c r="B867">
        <v>8103</v>
      </c>
      <c r="C867" t="s">
        <v>768</v>
      </c>
      <c r="D867" t="s">
        <v>1485</v>
      </c>
      <c r="E867">
        <v>3</v>
      </c>
      <c r="F867" t="s">
        <v>13807</v>
      </c>
      <c r="G867">
        <v>1</v>
      </c>
      <c r="H867" t="s">
        <v>8278</v>
      </c>
      <c r="I867">
        <v>1</v>
      </c>
      <c r="J867" t="s">
        <v>13801</v>
      </c>
      <c r="K867" t="s">
        <v>13808</v>
      </c>
      <c r="L867">
        <v>270107</v>
      </c>
      <c r="M867" t="s">
        <v>13588</v>
      </c>
      <c r="N867">
        <v>270107006</v>
      </c>
      <c r="O867" t="s">
        <v>13613</v>
      </c>
      <c r="P867">
        <v>31606.117679094146</v>
      </c>
      <c r="Q867">
        <v>64935.235406474356</v>
      </c>
      <c r="R867">
        <v>29769.43335912898</v>
      </c>
    </row>
    <row r="868" spans="1:18" x14ac:dyDescent="0.25">
      <c r="A868">
        <v>8</v>
      </c>
      <c r="B868">
        <v>8103</v>
      </c>
      <c r="C868" t="s">
        <v>768</v>
      </c>
      <c r="D868" t="s">
        <v>1485</v>
      </c>
      <c r="E868">
        <v>3</v>
      </c>
      <c r="F868" t="s">
        <v>13807</v>
      </c>
      <c r="G868">
        <v>1</v>
      </c>
      <c r="H868" t="s">
        <v>8278</v>
      </c>
      <c r="I868">
        <v>1</v>
      </c>
      <c r="J868" t="s">
        <v>13801</v>
      </c>
      <c r="K868" t="s">
        <v>13809</v>
      </c>
      <c r="L868">
        <v>270107</v>
      </c>
      <c r="M868" t="s">
        <v>13588</v>
      </c>
      <c r="N868">
        <v>270107006</v>
      </c>
      <c r="O868" t="s">
        <v>13613</v>
      </c>
      <c r="P868">
        <v>1086.9318568608319</v>
      </c>
      <c r="Q868">
        <v>0</v>
      </c>
      <c r="R868">
        <v>0</v>
      </c>
    </row>
    <row r="869" spans="1:18" x14ac:dyDescent="0.25">
      <c r="A869">
        <v>8</v>
      </c>
      <c r="B869">
        <v>8103</v>
      </c>
      <c r="C869" t="s">
        <v>768</v>
      </c>
      <c r="D869" t="s">
        <v>1485</v>
      </c>
      <c r="E869">
        <v>4</v>
      </c>
      <c r="F869" t="s">
        <v>13810</v>
      </c>
      <c r="G869">
        <v>1</v>
      </c>
      <c r="H869" t="s">
        <v>8278</v>
      </c>
      <c r="I869">
        <v>1</v>
      </c>
      <c r="J869" t="s">
        <v>13801</v>
      </c>
      <c r="K869" t="s">
        <v>13811</v>
      </c>
      <c r="L869">
        <v>270107</v>
      </c>
      <c r="M869" t="s">
        <v>13588</v>
      </c>
      <c r="N869">
        <v>270107006</v>
      </c>
      <c r="O869" t="s">
        <v>13613</v>
      </c>
      <c r="P869">
        <v>29007.919399124101</v>
      </c>
      <c r="Q869">
        <v>64935.235406474356</v>
      </c>
      <c r="R869">
        <v>29769.43335912898</v>
      </c>
    </row>
    <row r="870" spans="1:18" x14ac:dyDescent="0.25">
      <c r="A870">
        <v>8</v>
      </c>
      <c r="B870">
        <v>8103</v>
      </c>
      <c r="C870" t="s">
        <v>768</v>
      </c>
      <c r="D870" t="s">
        <v>1485</v>
      </c>
      <c r="E870">
        <v>4</v>
      </c>
      <c r="F870" t="s">
        <v>13810</v>
      </c>
      <c r="G870">
        <v>1</v>
      </c>
      <c r="H870" t="s">
        <v>8278</v>
      </c>
      <c r="I870">
        <v>1</v>
      </c>
      <c r="J870" t="s">
        <v>13801</v>
      </c>
      <c r="K870" t="s">
        <v>13812</v>
      </c>
      <c r="L870">
        <v>270107</v>
      </c>
      <c r="M870" t="s">
        <v>13588</v>
      </c>
      <c r="N870">
        <v>270107006</v>
      </c>
      <c r="O870" t="s">
        <v>13613</v>
      </c>
      <c r="P870">
        <v>3685.1301368308787</v>
      </c>
      <c r="Q870">
        <v>0</v>
      </c>
      <c r="R870">
        <v>0</v>
      </c>
    </row>
    <row r="871" spans="1:18" x14ac:dyDescent="0.25">
      <c r="A871">
        <v>8</v>
      </c>
      <c r="B871">
        <v>8103</v>
      </c>
      <c r="C871" t="s">
        <v>768</v>
      </c>
      <c r="D871" t="s">
        <v>1485</v>
      </c>
      <c r="E871">
        <v>7</v>
      </c>
      <c r="F871" t="s">
        <v>13813</v>
      </c>
      <c r="G871">
        <v>2</v>
      </c>
      <c r="H871" t="s">
        <v>13771</v>
      </c>
      <c r="I871">
        <v>3</v>
      </c>
      <c r="J871" t="s">
        <v>13814</v>
      </c>
      <c r="K871" t="s">
        <v>13771</v>
      </c>
      <c r="L871">
        <v>270107</v>
      </c>
      <c r="M871" t="s">
        <v>13588</v>
      </c>
      <c r="N871">
        <v>270107005</v>
      </c>
      <c r="O871" t="s">
        <v>13608</v>
      </c>
      <c r="P871">
        <v>8424.2891828723132</v>
      </c>
      <c r="Q871">
        <v>42702.831887304506</v>
      </c>
      <c r="R871">
        <v>0</v>
      </c>
    </row>
    <row r="872" spans="1:18" x14ac:dyDescent="0.25">
      <c r="A872">
        <v>8</v>
      </c>
      <c r="B872">
        <v>8103</v>
      </c>
      <c r="C872" t="s">
        <v>768</v>
      </c>
      <c r="D872" t="s">
        <v>1485</v>
      </c>
      <c r="E872">
        <v>7</v>
      </c>
      <c r="F872" t="s">
        <v>13813</v>
      </c>
      <c r="G872">
        <v>3</v>
      </c>
      <c r="H872" t="s">
        <v>13770</v>
      </c>
      <c r="I872">
        <v>3</v>
      </c>
      <c r="J872" t="s">
        <v>13814</v>
      </c>
      <c r="K872" t="s">
        <v>13815</v>
      </c>
      <c r="L872">
        <v>270107</v>
      </c>
      <c r="M872" t="s">
        <v>13588</v>
      </c>
      <c r="N872">
        <v>270107005</v>
      </c>
      <c r="O872" t="s">
        <v>13608</v>
      </c>
      <c r="P872">
        <v>23266.922326351858</v>
      </c>
      <c r="Q872">
        <v>22232.403519169868</v>
      </c>
      <c r="R872">
        <v>27725.937437758981</v>
      </c>
    </row>
    <row r="873" spans="1:18" x14ac:dyDescent="0.25">
      <c r="A873">
        <v>8</v>
      </c>
      <c r="B873">
        <v>8103</v>
      </c>
      <c r="C873" t="s">
        <v>768</v>
      </c>
      <c r="D873" t="s">
        <v>1485</v>
      </c>
      <c r="E873">
        <v>7</v>
      </c>
      <c r="F873" t="s">
        <v>13813</v>
      </c>
      <c r="G873">
        <v>3</v>
      </c>
      <c r="H873" t="s">
        <v>13770</v>
      </c>
      <c r="I873">
        <v>3</v>
      </c>
      <c r="J873" t="s">
        <v>13814</v>
      </c>
      <c r="K873" t="s">
        <v>13816</v>
      </c>
      <c r="L873">
        <v>270107</v>
      </c>
      <c r="M873" t="s">
        <v>13588</v>
      </c>
      <c r="N873">
        <v>270107005</v>
      </c>
      <c r="O873" t="s">
        <v>13608</v>
      </c>
      <c r="P873">
        <v>1001.8380267308085</v>
      </c>
      <c r="Q873">
        <v>0</v>
      </c>
      <c r="R873">
        <v>2043.4959213700038</v>
      </c>
    </row>
    <row r="874" spans="1:18" x14ac:dyDescent="0.25">
      <c r="A874">
        <v>8</v>
      </c>
      <c r="B874">
        <v>8105</v>
      </c>
      <c r="C874" t="s">
        <v>768</v>
      </c>
      <c r="D874" t="s">
        <v>1491</v>
      </c>
      <c r="E874">
        <v>1</v>
      </c>
      <c r="F874" t="s">
        <v>13800</v>
      </c>
      <c r="G874">
        <v>1</v>
      </c>
      <c r="H874" t="s">
        <v>8278</v>
      </c>
      <c r="I874">
        <v>1</v>
      </c>
      <c r="J874" t="s">
        <v>13801</v>
      </c>
      <c r="K874" t="s">
        <v>13802</v>
      </c>
      <c r="L874">
        <v>270107</v>
      </c>
      <c r="M874" t="s">
        <v>13588</v>
      </c>
      <c r="N874">
        <v>270107006</v>
      </c>
      <c r="O874" t="s">
        <v>13613</v>
      </c>
      <c r="P874">
        <v>0</v>
      </c>
      <c r="Q874">
        <v>20878.926250894692</v>
      </c>
      <c r="R874">
        <v>17776.429421500223</v>
      </c>
    </row>
    <row r="875" spans="1:18" x14ac:dyDescent="0.25">
      <c r="A875">
        <v>8</v>
      </c>
      <c r="B875">
        <v>8105</v>
      </c>
      <c r="C875" t="s">
        <v>768</v>
      </c>
      <c r="D875" t="s">
        <v>1491</v>
      </c>
      <c r="E875">
        <v>1</v>
      </c>
      <c r="F875" t="s">
        <v>13800</v>
      </c>
      <c r="G875">
        <v>1</v>
      </c>
      <c r="H875" t="s">
        <v>8278</v>
      </c>
      <c r="I875">
        <v>1</v>
      </c>
      <c r="J875" t="s">
        <v>13801</v>
      </c>
      <c r="K875" t="s">
        <v>13803</v>
      </c>
      <c r="L875">
        <v>270107</v>
      </c>
      <c r="M875" t="s">
        <v>13588</v>
      </c>
      <c r="N875">
        <v>270107006</v>
      </c>
      <c r="O875" t="s">
        <v>13613</v>
      </c>
      <c r="P875">
        <v>0</v>
      </c>
      <c r="Q875">
        <v>0</v>
      </c>
      <c r="R875">
        <v>5819.9460248502537</v>
      </c>
    </row>
    <row r="876" spans="1:18" x14ac:dyDescent="0.25">
      <c r="A876">
        <v>8</v>
      </c>
      <c r="B876">
        <v>8105</v>
      </c>
      <c r="C876" t="s">
        <v>768</v>
      </c>
      <c r="D876" t="s">
        <v>1491</v>
      </c>
      <c r="E876">
        <v>2</v>
      </c>
      <c r="F876" t="s">
        <v>13804</v>
      </c>
      <c r="G876">
        <v>3</v>
      </c>
      <c r="H876" t="s">
        <v>13770</v>
      </c>
      <c r="I876">
        <v>1</v>
      </c>
      <c r="J876" t="s">
        <v>13801</v>
      </c>
      <c r="K876" t="s">
        <v>13805</v>
      </c>
      <c r="L876">
        <v>270107</v>
      </c>
      <c r="M876" t="s">
        <v>13588</v>
      </c>
      <c r="N876">
        <v>270107006</v>
      </c>
      <c r="O876" t="s">
        <v>13613</v>
      </c>
      <c r="P876">
        <v>0</v>
      </c>
      <c r="Q876">
        <v>20878.926250894692</v>
      </c>
      <c r="R876">
        <v>17776.429421500223</v>
      </c>
    </row>
    <row r="877" spans="1:18" x14ac:dyDescent="0.25">
      <c r="A877">
        <v>8</v>
      </c>
      <c r="B877">
        <v>8105</v>
      </c>
      <c r="C877" t="s">
        <v>768</v>
      </c>
      <c r="D877" t="s">
        <v>1491</v>
      </c>
      <c r="E877">
        <v>2</v>
      </c>
      <c r="F877" t="s">
        <v>13804</v>
      </c>
      <c r="G877">
        <v>3</v>
      </c>
      <c r="H877" t="s">
        <v>13770</v>
      </c>
      <c r="I877">
        <v>1</v>
      </c>
      <c r="J877" t="s">
        <v>13801</v>
      </c>
      <c r="K877" t="s">
        <v>13806</v>
      </c>
      <c r="L877">
        <v>270107</v>
      </c>
      <c r="M877" t="s">
        <v>13588</v>
      </c>
      <c r="N877">
        <v>270107006</v>
      </c>
      <c r="O877" t="s">
        <v>13613</v>
      </c>
      <c r="P877">
        <v>0</v>
      </c>
      <c r="Q877">
        <v>0</v>
      </c>
      <c r="R877">
        <v>5819.9460248502537</v>
      </c>
    </row>
    <row r="878" spans="1:18" x14ac:dyDescent="0.25">
      <c r="A878">
        <v>8</v>
      </c>
      <c r="B878">
        <v>8105</v>
      </c>
      <c r="C878" t="s">
        <v>768</v>
      </c>
      <c r="D878" t="s">
        <v>1491</v>
      </c>
      <c r="E878">
        <v>3</v>
      </c>
      <c r="F878" t="s">
        <v>13807</v>
      </c>
      <c r="G878">
        <v>1</v>
      </c>
      <c r="H878" t="s">
        <v>8278</v>
      </c>
      <c r="I878">
        <v>1</v>
      </c>
      <c r="J878" t="s">
        <v>13801</v>
      </c>
      <c r="K878" t="s">
        <v>13808</v>
      </c>
      <c r="L878">
        <v>270107</v>
      </c>
      <c r="M878" t="s">
        <v>13588</v>
      </c>
      <c r="N878">
        <v>270107006</v>
      </c>
      <c r="O878" t="s">
        <v>13613</v>
      </c>
      <c r="P878">
        <v>0</v>
      </c>
      <c r="Q878">
        <v>20878.926250894692</v>
      </c>
      <c r="R878">
        <v>17776.429421500223</v>
      </c>
    </row>
    <row r="879" spans="1:18" x14ac:dyDescent="0.25">
      <c r="A879">
        <v>8</v>
      </c>
      <c r="B879">
        <v>8105</v>
      </c>
      <c r="C879" t="s">
        <v>768</v>
      </c>
      <c r="D879" t="s">
        <v>1491</v>
      </c>
      <c r="E879">
        <v>3</v>
      </c>
      <c r="F879" t="s">
        <v>13807</v>
      </c>
      <c r="G879">
        <v>1</v>
      </c>
      <c r="H879" t="s">
        <v>8278</v>
      </c>
      <c r="I879">
        <v>1</v>
      </c>
      <c r="J879" t="s">
        <v>13801</v>
      </c>
      <c r="K879" t="s">
        <v>13809</v>
      </c>
      <c r="L879">
        <v>270107</v>
      </c>
      <c r="M879" t="s">
        <v>13588</v>
      </c>
      <c r="N879">
        <v>270107006</v>
      </c>
      <c r="O879" t="s">
        <v>13613</v>
      </c>
      <c r="P879">
        <v>0</v>
      </c>
      <c r="Q879">
        <v>0</v>
      </c>
      <c r="R879">
        <v>5819.9460248502537</v>
      </c>
    </row>
    <row r="880" spans="1:18" x14ac:dyDescent="0.25">
      <c r="A880">
        <v>8</v>
      </c>
      <c r="B880">
        <v>8105</v>
      </c>
      <c r="C880" t="s">
        <v>768</v>
      </c>
      <c r="D880" t="s">
        <v>1491</v>
      </c>
      <c r="E880">
        <v>4</v>
      </c>
      <c r="F880" t="s">
        <v>13810</v>
      </c>
      <c r="G880">
        <v>1</v>
      </c>
      <c r="H880" t="s">
        <v>8278</v>
      </c>
      <c r="I880">
        <v>1</v>
      </c>
      <c r="J880" t="s">
        <v>13801</v>
      </c>
      <c r="K880" t="s">
        <v>13811</v>
      </c>
      <c r="L880">
        <v>270107</v>
      </c>
      <c r="M880" t="s">
        <v>13588</v>
      </c>
      <c r="N880">
        <v>270107006</v>
      </c>
      <c r="O880" t="s">
        <v>13613</v>
      </c>
      <c r="P880">
        <v>0</v>
      </c>
      <c r="Q880">
        <v>20878.926250894692</v>
      </c>
      <c r="R880">
        <v>17776.429421500223</v>
      </c>
    </row>
    <row r="881" spans="1:18" x14ac:dyDescent="0.25">
      <c r="A881">
        <v>8</v>
      </c>
      <c r="B881">
        <v>8105</v>
      </c>
      <c r="C881" t="s">
        <v>768</v>
      </c>
      <c r="D881" t="s">
        <v>1491</v>
      </c>
      <c r="E881">
        <v>4</v>
      </c>
      <c r="F881" t="s">
        <v>13810</v>
      </c>
      <c r="G881">
        <v>1</v>
      </c>
      <c r="H881" t="s">
        <v>8278</v>
      </c>
      <c r="I881">
        <v>1</v>
      </c>
      <c r="J881" t="s">
        <v>13801</v>
      </c>
      <c r="K881" t="s">
        <v>13812</v>
      </c>
      <c r="L881">
        <v>270107</v>
      </c>
      <c r="M881" t="s">
        <v>13588</v>
      </c>
      <c r="N881">
        <v>270107006</v>
      </c>
      <c r="O881" t="s">
        <v>13613</v>
      </c>
      <c r="P881">
        <v>0</v>
      </c>
      <c r="Q881">
        <v>0</v>
      </c>
      <c r="R881">
        <v>5819.9460248502537</v>
      </c>
    </row>
    <row r="882" spans="1:18" x14ac:dyDescent="0.25">
      <c r="A882">
        <v>8</v>
      </c>
      <c r="B882">
        <v>8105</v>
      </c>
      <c r="C882" t="s">
        <v>768</v>
      </c>
      <c r="D882" t="s">
        <v>1491</v>
      </c>
      <c r="E882">
        <v>7</v>
      </c>
      <c r="F882" t="s">
        <v>13813</v>
      </c>
      <c r="G882">
        <v>2</v>
      </c>
      <c r="H882" t="s">
        <v>13771</v>
      </c>
      <c r="I882">
        <v>3</v>
      </c>
      <c r="J882" t="s">
        <v>13814</v>
      </c>
      <c r="K882" t="s">
        <v>13771</v>
      </c>
      <c r="L882">
        <v>270107</v>
      </c>
      <c r="M882" t="s">
        <v>13588</v>
      </c>
      <c r="N882">
        <v>270107005</v>
      </c>
      <c r="O882" t="s">
        <v>13608</v>
      </c>
      <c r="P882">
        <v>0</v>
      </c>
      <c r="Q882">
        <v>10175.402134656082</v>
      </c>
      <c r="R882">
        <v>0</v>
      </c>
    </row>
    <row r="883" spans="1:18" x14ac:dyDescent="0.25">
      <c r="A883">
        <v>8</v>
      </c>
      <c r="B883">
        <v>8105</v>
      </c>
      <c r="C883" t="s">
        <v>768</v>
      </c>
      <c r="D883" t="s">
        <v>1491</v>
      </c>
      <c r="E883">
        <v>7</v>
      </c>
      <c r="F883" t="s">
        <v>13813</v>
      </c>
      <c r="G883">
        <v>3</v>
      </c>
      <c r="H883" t="s">
        <v>13770</v>
      </c>
      <c r="I883">
        <v>3</v>
      </c>
      <c r="J883" t="s">
        <v>13814</v>
      </c>
      <c r="K883" t="s">
        <v>13815</v>
      </c>
      <c r="L883">
        <v>270107</v>
      </c>
      <c r="M883" t="s">
        <v>13588</v>
      </c>
      <c r="N883">
        <v>270107005</v>
      </c>
      <c r="O883" t="s">
        <v>13608</v>
      </c>
      <c r="P883">
        <v>0</v>
      </c>
      <c r="Q883">
        <v>10703.52411623861</v>
      </c>
      <c r="R883">
        <v>17776.429421500223</v>
      </c>
    </row>
    <row r="884" spans="1:18" x14ac:dyDescent="0.25">
      <c r="A884">
        <v>8</v>
      </c>
      <c r="B884">
        <v>8105</v>
      </c>
      <c r="C884" t="s">
        <v>768</v>
      </c>
      <c r="D884" t="s">
        <v>1491</v>
      </c>
      <c r="E884">
        <v>7</v>
      </c>
      <c r="F884" t="s">
        <v>13813</v>
      </c>
      <c r="G884">
        <v>3</v>
      </c>
      <c r="H884" t="s">
        <v>13770</v>
      </c>
      <c r="I884">
        <v>3</v>
      </c>
      <c r="J884" t="s">
        <v>13814</v>
      </c>
      <c r="K884" t="s">
        <v>13816</v>
      </c>
      <c r="L884">
        <v>270107</v>
      </c>
      <c r="M884" t="s">
        <v>13588</v>
      </c>
      <c r="N884">
        <v>270107005</v>
      </c>
      <c r="O884" t="s">
        <v>13608</v>
      </c>
      <c r="P884">
        <v>0</v>
      </c>
      <c r="Q884">
        <v>0</v>
      </c>
      <c r="R884">
        <v>5819.9460248502537</v>
      </c>
    </row>
    <row r="885" spans="1:18" x14ac:dyDescent="0.25">
      <c r="A885">
        <v>8</v>
      </c>
      <c r="B885">
        <v>8106</v>
      </c>
      <c r="C885" t="s">
        <v>768</v>
      </c>
      <c r="D885" t="s">
        <v>1494</v>
      </c>
      <c r="E885">
        <v>1</v>
      </c>
      <c r="F885" t="s">
        <v>13800</v>
      </c>
      <c r="G885">
        <v>1</v>
      </c>
      <c r="H885" t="s">
        <v>8278</v>
      </c>
      <c r="I885">
        <v>1</v>
      </c>
      <c r="J885" t="s">
        <v>13801</v>
      </c>
      <c r="K885" t="s">
        <v>13802</v>
      </c>
      <c r="L885">
        <v>270107</v>
      </c>
      <c r="M885" t="s">
        <v>13588</v>
      </c>
      <c r="N885">
        <v>270107006</v>
      </c>
      <c r="O885" t="s">
        <v>13613</v>
      </c>
      <c r="P885">
        <v>31449.520828420129</v>
      </c>
      <c r="Q885">
        <v>9397.241531379419</v>
      </c>
      <c r="R885">
        <v>39448.96709413315</v>
      </c>
    </row>
    <row r="886" spans="1:18" x14ac:dyDescent="0.25">
      <c r="A886">
        <v>8</v>
      </c>
      <c r="B886">
        <v>8106</v>
      </c>
      <c r="C886" t="s">
        <v>768</v>
      </c>
      <c r="D886" t="s">
        <v>1494</v>
      </c>
      <c r="E886">
        <v>1</v>
      </c>
      <c r="F886" t="s">
        <v>13800</v>
      </c>
      <c r="G886">
        <v>1</v>
      </c>
      <c r="H886" t="s">
        <v>8278</v>
      </c>
      <c r="I886">
        <v>1</v>
      </c>
      <c r="J886" t="s">
        <v>13801</v>
      </c>
      <c r="K886" t="s">
        <v>13803</v>
      </c>
      <c r="L886">
        <v>270107</v>
      </c>
      <c r="M886" t="s">
        <v>13588</v>
      </c>
      <c r="N886">
        <v>270107006</v>
      </c>
      <c r="O886" t="s">
        <v>13613</v>
      </c>
      <c r="P886">
        <v>4682.3746328495163</v>
      </c>
      <c r="Q886">
        <v>8554.5095148753699</v>
      </c>
      <c r="R886">
        <v>0</v>
      </c>
    </row>
    <row r="887" spans="1:18" x14ac:dyDescent="0.25">
      <c r="A887">
        <v>8</v>
      </c>
      <c r="B887">
        <v>8106</v>
      </c>
      <c r="C887" t="s">
        <v>768</v>
      </c>
      <c r="D887" t="s">
        <v>1494</v>
      </c>
      <c r="E887">
        <v>2</v>
      </c>
      <c r="F887" t="s">
        <v>13804</v>
      </c>
      <c r="G887">
        <v>3</v>
      </c>
      <c r="H887" t="s">
        <v>13770</v>
      </c>
      <c r="I887">
        <v>1</v>
      </c>
      <c r="J887" t="s">
        <v>13801</v>
      </c>
      <c r="K887" t="s">
        <v>13805</v>
      </c>
      <c r="L887">
        <v>270107</v>
      </c>
      <c r="M887" t="s">
        <v>13588</v>
      </c>
      <c r="N887">
        <v>270107006</v>
      </c>
      <c r="O887" t="s">
        <v>13613</v>
      </c>
      <c r="P887">
        <v>14563.814505928007</v>
      </c>
      <c r="Q887">
        <v>6951.2022479777434</v>
      </c>
      <c r="R887">
        <v>33715.60381843886</v>
      </c>
    </row>
    <row r="888" spans="1:18" x14ac:dyDescent="0.25">
      <c r="A888">
        <v>8</v>
      </c>
      <c r="B888">
        <v>8106</v>
      </c>
      <c r="C888" t="s">
        <v>768</v>
      </c>
      <c r="D888" t="s">
        <v>1494</v>
      </c>
      <c r="E888">
        <v>2</v>
      </c>
      <c r="F888" t="s">
        <v>13804</v>
      </c>
      <c r="G888">
        <v>3</v>
      </c>
      <c r="H888" t="s">
        <v>13770</v>
      </c>
      <c r="I888">
        <v>1</v>
      </c>
      <c r="J888" t="s">
        <v>13801</v>
      </c>
      <c r="K888" t="s">
        <v>13806</v>
      </c>
      <c r="L888">
        <v>270107</v>
      </c>
      <c r="M888" t="s">
        <v>13588</v>
      </c>
      <c r="N888">
        <v>270107006</v>
      </c>
      <c r="O888" t="s">
        <v>13613</v>
      </c>
      <c r="P888">
        <v>21568.080955341637</v>
      </c>
      <c r="Q888">
        <v>11000.548798277046</v>
      </c>
      <c r="R888">
        <v>5733.3632756942861</v>
      </c>
    </row>
    <row r="889" spans="1:18" x14ac:dyDescent="0.25">
      <c r="A889">
        <v>8</v>
      </c>
      <c r="B889">
        <v>8106</v>
      </c>
      <c r="C889" t="s">
        <v>768</v>
      </c>
      <c r="D889" t="s">
        <v>1494</v>
      </c>
      <c r="E889">
        <v>3</v>
      </c>
      <c r="F889" t="s">
        <v>13807</v>
      </c>
      <c r="G889">
        <v>1</v>
      </c>
      <c r="H889" t="s">
        <v>8278</v>
      </c>
      <c r="I889">
        <v>1</v>
      </c>
      <c r="J889" t="s">
        <v>13801</v>
      </c>
      <c r="K889" t="s">
        <v>13808</v>
      </c>
      <c r="L889">
        <v>270107</v>
      </c>
      <c r="M889" t="s">
        <v>13588</v>
      </c>
      <c r="N889">
        <v>270107006</v>
      </c>
      <c r="O889" t="s">
        <v>13613</v>
      </c>
      <c r="P889">
        <v>36131.895461269647</v>
      </c>
      <c r="Q889">
        <v>9397.241531379419</v>
      </c>
      <c r="R889">
        <v>39448.96709413315</v>
      </c>
    </row>
    <row r="890" spans="1:18" x14ac:dyDescent="0.25">
      <c r="A890">
        <v>8</v>
      </c>
      <c r="B890">
        <v>8106</v>
      </c>
      <c r="C890" t="s">
        <v>768</v>
      </c>
      <c r="D890" t="s">
        <v>1494</v>
      </c>
      <c r="E890">
        <v>3</v>
      </c>
      <c r="F890" t="s">
        <v>13807</v>
      </c>
      <c r="G890">
        <v>1</v>
      </c>
      <c r="H890" t="s">
        <v>8278</v>
      </c>
      <c r="I890">
        <v>1</v>
      </c>
      <c r="J890" t="s">
        <v>13801</v>
      </c>
      <c r="K890" t="s">
        <v>13809</v>
      </c>
      <c r="L890">
        <v>270107</v>
      </c>
      <c r="M890" t="s">
        <v>13588</v>
      </c>
      <c r="N890">
        <v>270107006</v>
      </c>
      <c r="O890" t="s">
        <v>13613</v>
      </c>
      <c r="P890">
        <v>0</v>
      </c>
      <c r="Q890">
        <v>8554.5095148753699</v>
      </c>
      <c r="R890">
        <v>0</v>
      </c>
    </row>
    <row r="891" spans="1:18" x14ac:dyDescent="0.25">
      <c r="A891">
        <v>8</v>
      </c>
      <c r="B891">
        <v>8106</v>
      </c>
      <c r="C891" t="s">
        <v>768</v>
      </c>
      <c r="D891" t="s">
        <v>1494</v>
      </c>
      <c r="E891">
        <v>4</v>
      </c>
      <c r="F891" t="s">
        <v>13810</v>
      </c>
      <c r="G891">
        <v>1</v>
      </c>
      <c r="H891" t="s">
        <v>8278</v>
      </c>
      <c r="I891">
        <v>1</v>
      </c>
      <c r="J891" t="s">
        <v>13801</v>
      </c>
      <c r="K891" t="s">
        <v>13811</v>
      </c>
      <c r="L891">
        <v>270107</v>
      </c>
      <c r="M891" t="s">
        <v>13588</v>
      </c>
      <c r="N891">
        <v>270107006</v>
      </c>
      <c r="O891" t="s">
        <v>13613</v>
      </c>
      <c r="P891">
        <v>31449.520828420129</v>
      </c>
      <c r="Q891">
        <v>17951.751046254791</v>
      </c>
      <c r="R891">
        <v>39448.96709413315</v>
      </c>
    </row>
    <row r="892" spans="1:18" x14ac:dyDescent="0.25">
      <c r="A892">
        <v>8</v>
      </c>
      <c r="B892">
        <v>8106</v>
      </c>
      <c r="C892" t="s">
        <v>768</v>
      </c>
      <c r="D892" t="s">
        <v>1494</v>
      </c>
      <c r="E892">
        <v>4</v>
      </c>
      <c r="F892" t="s">
        <v>13810</v>
      </c>
      <c r="G892">
        <v>1</v>
      </c>
      <c r="H892" t="s">
        <v>8278</v>
      </c>
      <c r="I892">
        <v>1</v>
      </c>
      <c r="J892" t="s">
        <v>13801</v>
      </c>
      <c r="K892" t="s">
        <v>13812</v>
      </c>
      <c r="L892">
        <v>270107</v>
      </c>
      <c r="M892" t="s">
        <v>13588</v>
      </c>
      <c r="N892">
        <v>270107006</v>
      </c>
      <c r="O892" t="s">
        <v>13613</v>
      </c>
      <c r="P892">
        <v>4682.3746328495163</v>
      </c>
      <c r="Q892">
        <v>0</v>
      </c>
      <c r="R892">
        <v>0</v>
      </c>
    </row>
    <row r="893" spans="1:18" x14ac:dyDescent="0.25">
      <c r="A893">
        <v>8</v>
      </c>
      <c r="B893">
        <v>8106</v>
      </c>
      <c r="C893" t="s">
        <v>768</v>
      </c>
      <c r="D893" t="s">
        <v>1494</v>
      </c>
      <c r="E893">
        <v>7</v>
      </c>
      <c r="F893" t="s">
        <v>13813</v>
      </c>
      <c r="G893">
        <v>2</v>
      </c>
      <c r="H893" t="s">
        <v>13771</v>
      </c>
      <c r="I893">
        <v>3</v>
      </c>
      <c r="J893" t="s">
        <v>13814</v>
      </c>
      <c r="K893" t="s">
        <v>13771</v>
      </c>
      <c r="L893">
        <v>270107</v>
      </c>
      <c r="M893" t="s">
        <v>13588</v>
      </c>
      <c r="N893">
        <v>270107005</v>
      </c>
      <c r="O893" t="s">
        <v>13608</v>
      </c>
      <c r="P893">
        <v>14911.133503419591</v>
      </c>
      <c r="Q893">
        <v>15505.711762853112</v>
      </c>
      <c r="R893">
        <v>0</v>
      </c>
    </row>
    <row r="894" spans="1:18" x14ac:dyDescent="0.25">
      <c r="A894">
        <v>8</v>
      </c>
      <c r="B894">
        <v>8106</v>
      </c>
      <c r="C894" t="s">
        <v>768</v>
      </c>
      <c r="D894" t="s">
        <v>1494</v>
      </c>
      <c r="E894">
        <v>7</v>
      </c>
      <c r="F894" t="s">
        <v>13813</v>
      </c>
      <c r="G894">
        <v>3</v>
      </c>
      <c r="H894" t="s">
        <v>13770</v>
      </c>
      <c r="I894">
        <v>3</v>
      </c>
      <c r="J894" t="s">
        <v>13814</v>
      </c>
      <c r="K894" t="s">
        <v>13815</v>
      </c>
      <c r="L894">
        <v>270107</v>
      </c>
      <c r="M894" t="s">
        <v>13588</v>
      </c>
      <c r="N894">
        <v>270107005</v>
      </c>
      <c r="O894" t="s">
        <v>13608</v>
      </c>
      <c r="P894">
        <v>18585.854254657719</v>
      </c>
      <c r="Q894">
        <v>2446.0392834016766</v>
      </c>
      <c r="R894">
        <v>32951.206459824774</v>
      </c>
    </row>
    <row r="895" spans="1:18" x14ac:dyDescent="0.25">
      <c r="A895">
        <v>8</v>
      </c>
      <c r="B895">
        <v>8106</v>
      </c>
      <c r="C895" t="s">
        <v>768</v>
      </c>
      <c r="D895" t="s">
        <v>1494</v>
      </c>
      <c r="E895">
        <v>7</v>
      </c>
      <c r="F895" t="s">
        <v>13813</v>
      </c>
      <c r="G895">
        <v>3</v>
      </c>
      <c r="H895" t="s">
        <v>13770</v>
      </c>
      <c r="I895">
        <v>3</v>
      </c>
      <c r="J895" t="s">
        <v>13814</v>
      </c>
      <c r="K895" t="s">
        <v>13816</v>
      </c>
      <c r="L895">
        <v>270107</v>
      </c>
      <c r="M895" t="s">
        <v>13588</v>
      </c>
      <c r="N895">
        <v>270107005</v>
      </c>
      <c r="O895" t="s">
        <v>13608</v>
      </c>
      <c r="P895">
        <v>2634.9077031923334</v>
      </c>
      <c r="Q895">
        <v>0</v>
      </c>
      <c r="R895">
        <v>6497.760634308368</v>
      </c>
    </row>
    <row r="896" spans="1:18" x14ac:dyDescent="0.25">
      <c r="A896">
        <v>8</v>
      </c>
      <c r="B896">
        <v>8107</v>
      </c>
      <c r="C896" t="s">
        <v>768</v>
      </c>
      <c r="D896" t="s">
        <v>1497</v>
      </c>
      <c r="E896">
        <v>1</v>
      </c>
      <c r="F896" t="s">
        <v>13800</v>
      </c>
      <c r="G896">
        <v>1</v>
      </c>
      <c r="H896" t="s">
        <v>8278</v>
      </c>
      <c r="I896">
        <v>1</v>
      </c>
      <c r="J896" t="s">
        <v>13801</v>
      </c>
      <c r="K896" t="s">
        <v>13802</v>
      </c>
      <c r="L896">
        <v>270107</v>
      </c>
      <c r="M896" t="s">
        <v>13588</v>
      </c>
      <c r="N896">
        <v>270107006</v>
      </c>
      <c r="O896" t="s">
        <v>13613</v>
      </c>
      <c r="P896">
        <v>31576.565457088785</v>
      </c>
      <c r="Q896">
        <v>21993.38582089961</v>
      </c>
      <c r="R896">
        <v>45439.409474922657</v>
      </c>
    </row>
    <row r="897" spans="1:18" x14ac:dyDescent="0.25">
      <c r="A897">
        <v>8</v>
      </c>
      <c r="B897">
        <v>8107</v>
      </c>
      <c r="C897" t="s">
        <v>768</v>
      </c>
      <c r="D897" t="s">
        <v>1497</v>
      </c>
      <c r="E897">
        <v>1</v>
      </c>
      <c r="F897" t="s">
        <v>13800</v>
      </c>
      <c r="G897">
        <v>1</v>
      </c>
      <c r="H897" t="s">
        <v>8278</v>
      </c>
      <c r="I897">
        <v>1</v>
      </c>
      <c r="J897" t="s">
        <v>13801</v>
      </c>
      <c r="K897" t="s">
        <v>13803</v>
      </c>
      <c r="L897">
        <v>270107</v>
      </c>
      <c r="M897" t="s">
        <v>13588</v>
      </c>
      <c r="N897">
        <v>270107006</v>
      </c>
      <c r="O897" t="s">
        <v>13613</v>
      </c>
      <c r="P897">
        <v>1454.3734057434378</v>
      </c>
      <c r="Q897">
        <v>0</v>
      </c>
      <c r="R897">
        <v>1957.7368699409976</v>
      </c>
    </row>
    <row r="898" spans="1:18" x14ac:dyDescent="0.25">
      <c r="A898">
        <v>8</v>
      </c>
      <c r="B898">
        <v>8107</v>
      </c>
      <c r="C898" t="s">
        <v>768</v>
      </c>
      <c r="D898" t="s">
        <v>1497</v>
      </c>
      <c r="E898">
        <v>2</v>
      </c>
      <c r="F898" t="s">
        <v>13804</v>
      </c>
      <c r="G898">
        <v>3</v>
      </c>
      <c r="H898" t="s">
        <v>13770</v>
      </c>
      <c r="I898">
        <v>1</v>
      </c>
      <c r="J898" t="s">
        <v>13801</v>
      </c>
      <c r="K898" t="s">
        <v>13805</v>
      </c>
      <c r="L898">
        <v>270107</v>
      </c>
      <c r="M898" t="s">
        <v>13588</v>
      </c>
      <c r="N898">
        <v>270107006</v>
      </c>
      <c r="O898" t="s">
        <v>13613</v>
      </c>
      <c r="P898">
        <v>25034.97078910557</v>
      </c>
      <c r="Q898">
        <v>21993.38582089961</v>
      </c>
      <c r="R898">
        <v>34056.924809150398</v>
      </c>
    </row>
    <row r="899" spans="1:18" x14ac:dyDescent="0.25">
      <c r="A899">
        <v>8</v>
      </c>
      <c r="B899">
        <v>8107</v>
      </c>
      <c r="C899" t="s">
        <v>768</v>
      </c>
      <c r="D899" t="s">
        <v>1497</v>
      </c>
      <c r="E899">
        <v>2</v>
      </c>
      <c r="F899" t="s">
        <v>13804</v>
      </c>
      <c r="G899">
        <v>3</v>
      </c>
      <c r="H899" t="s">
        <v>13770</v>
      </c>
      <c r="I899">
        <v>1</v>
      </c>
      <c r="J899" t="s">
        <v>13801</v>
      </c>
      <c r="K899" t="s">
        <v>13806</v>
      </c>
      <c r="L899">
        <v>270107</v>
      </c>
      <c r="M899" t="s">
        <v>13588</v>
      </c>
      <c r="N899">
        <v>270107006</v>
      </c>
      <c r="O899" t="s">
        <v>13613</v>
      </c>
      <c r="P899">
        <v>7995.9680737266517</v>
      </c>
      <c r="Q899">
        <v>0</v>
      </c>
      <c r="R899">
        <v>13340.221535713245</v>
      </c>
    </row>
    <row r="900" spans="1:18" x14ac:dyDescent="0.25">
      <c r="A900">
        <v>8</v>
      </c>
      <c r="B900">
        <v>8107</v>
      </c>
      <c r="C900" t="s">
        <v>768</v>
      </c>
      <c r="D900" t="s">
        <v>1497</v>
      </c>
      <c r="E900">
        <v>3</v>
      </c>
      <c r="F900" t="s">
        <v>13807</v>
      </c>
      <c r="G900">
        <v>1</v>
      </c>
      <c r="H900" t="s">
        <v>8278</v>
      </c>
      <c r="I900">
        <v>1</v>
      </c>
      <c r="J900" t="s">
        <v>13801</v>
      </c>
      <c r="K900" t="s">
        <v>13808</v>
      </c>
      <c r="L900">
        <v>270107</v>
      </c>
      <c r="M900" t="s">
        <v>13588</v>
      </c>
      <c r="N900">
        <v>270107006</v>
      </c>
      <c r="O900" t="s">
        <v>13613</v>
      </c>
      <c r="P900">
        <v>31576.565457088785</v>
      </c>
      <c r="Q900">
        <v>21993.38582089961</v>
      </c>
      <c r="R900">
        <v>47397.146344863642</v>
      </c>
    </row>
    <row r="901" spans="1:18" x14ac:dyDescent="0.25">
      <c r="A901">
        <v>8</v>
      </c>
      <c r="B901">
        <v>8107</v>
      </c>
      <c r="C901" t="s">
        <v>768</v>
      </c>
      <c r="D901" t="s">
        <v>1497</v>
      </c>
      <c r="E901">
        <v>3</v>
      </c>
      <c r="F901" t="s">
        <v>13807</v>
      </c>
      <c r="G901">
        <v>1</v>
      </c>
      <c r="H901" t="s">
        <v>8278</v>
      </c>
      <c r="I901">
        <v>1</v>
      </c>
      <c r="J901" t="s">
        <v>13801</v>
      </c>
      <c r="K901" t="s">
        <v>13809</v>
      </c>
      <c r="L901">
        <v>270107</v>
      </c>
      <c r="M901" t="s">
        <v>13588</v>
      </c>
      <c r="N901">
        <v>270107006</v>
      </c>
      <c r="O901" t="s">
        <v>13613</v>
      </c>
      <c r="P901">
        <v>1454.3734057434378</v>
      </c>
      <c r="Q901">
        <v>0</v>
      </c>
      <c r="R901">
        <v>0</v>
      </c>
    </row>
    <row r="902" spans="1:18" x14ac:dyDescent="0.25">
      <c r="A902">
        <v>8</v>
      </c>
      <c r="B902">
        <v>8107</v>
      </c>
      <c r="C902" t="s">
        <v>768</v>
      </c>
      <c r="D902" t="s">
        <v>1497</v>
      </c>
      <c r="E902">
        <v>4</v>
      </c>
      <c r="F902" t="s">
        <v>13810</v>
      </c>
      <c r="G902">
        <v>1</v>
      </c>
      <c r="H902" t="s">
        <v>8278</v>
      </c>
      <c r="I902">
        <v>1</v>
      </c>
      <c r="J902" t="s">
        <v>13801</v>
      </c>
      <c r="K902" t="s">
        <v>13811</v>
      </c>
      <c r="L902">
        <v>270107</v>
      </c>
      <c r="M902" t="s">
        <v>13588</v>
      </c>
      <c r="N902">
        <v>270107006</v>
      </c>
      <c r="O902" t="s">
        <v>13613</v>
      </c>
      <c r="P902">
        <v>31576.565457088785</v>
      </c>
      <c r="Q902">
        <v>21993.38582089961</v>
      </c>
      <c r="R902">
        <v>45439.409474922657</v>
      </c>
    </row>
    <row r="903" spans="1:18" x14ac:dyDescent="0.25">
      <c r="A903">
        <v>8</v>
      </c>
      <c r="B903">
        <v>8107</v>
      </c>
      <c r="C903" t="s">
        <v>768</v>
      </c>
      <c r="D903" t="s">
        <v>1497</v>
      </c>
      <c r="E903">
        <v>4</v>
      </c>
      <c r="F903" t="s">
        <v>13810</v>
      </c>
      <c r="G903">
        <v>1</v>
      </c>
      <c r="H903" t="s">
        <v>8278</v>
      </c>
      <c r="I903">
        <v>1</v>
      </c>
      <c r="J903" t="s">
        <v>13801</v>
      </c>
      <c r="K903" t="s">
        <v>13812</v>
      </c>
      <c r="L903">
        <v>270107</v>
      </c>
      <c r="M903" t="s">
        <v>13588</v>
      </c>
      <c r="N903">
        <v>270107006</v>
      </c>
      <c r="O903" t="s">
        <v>13613</v>
      </c>
      <c r="P903">
        <v>1454.3734057434378</v>
      </c>
      <c r="Q903">
        <v>0</v>
      </c>
      <c r="R903">
        <v>1957.7368699409976</v>
      </c>
    </row>
    <row r="904" spans="1:18" x14ac:dyDescent="0.25">
      <c r="A904">
        <v>8</v>
      </c>
      <c r="B904">
        <v>8107</v>
      </c>
      <c r="C904" t="s">
        <v>768</v>
      </c>
      <c r="D904" t="s">
        <v>1497</v>
      </c>
      <c r="E904">
        <v>7</v>
      </c>
      <c r="F904" t="s">
        <v>13813</v>
      </c>
      <c r="G904">
        <v>2</v>
      </c>
      <c r="H904" t="s">
        <v>13771</v>
      </c>
      <c r="I904">
        <v>3</v>
      </c>
      <c r="J904" t="s">
        <v>13814</v>
      </c>
      <c r="K904" t="s">
        <v>13771</v>
      </c>
      <c r="L904">
        <v>270107</v>
      </c>
      <c r="M904" t="s">
        <v>13588</v>
      </c>
      <c r="N904">
        <v>270107005</v>
      </c>
      <c r="O904" t="s">
        <v>13608</v>
      </c>
      <c r="P904">
        <v>4266.436270879618</v>
      </c>
      <c r="Q904">
        <v>13733.338064699486</v>
      </c>
      <c r="R904">
        <v>0</v>
      </c>
    </row>
    <row r="905" spans="1:18" x14ac:dyDescent="0.25">
      <c r="A905">
        <v>8</v>
      </c>
      <c r="B905">
        <v>8107</v>
      </c>
      <c r="C905" t="s">
        <v>768</v>
      </c>
      <c r="D905" t="s">
        <v>1497</v>
      </c>
      <c r="E905">
        <v>7</v>
      </c>
      <c r="F905" t="s">
        <v>13813</v>
      </c>
      <c r="G905">
        <v>3</v>
      </c>
      <c r="H905" t="s">
        <v>13770</v>
      </c>
      <c r="I905">
        <v>3</v>
      </c>
      <c r="J905" t="s">
        <v>13814</v>
      </c>
      <c r="K905" t="s">
        <v>13815</v>
      </c>
      <c r="L905">
        <v>270107</v>
      </c>
      <c r="M905" t="s">
        <v>13588</v>
      </c>
      <c r="N905">
        <v>270107005</v>
      </c>
      <c r="O905" t="s">
        <v>13608</v>
      </c>
      <c r="P905">
        <v>27310.129186209168</v>
      </c>
      <c r="Q905">
        <v>6258.3149369254825</v>
      </c>
      <c r="R905">
        <v>39072.686461947145</v>
      </c>
    </row>
    <row r="906" spans="1:18" x14ac:dyDescent="0.25">
      <c r="A906">
        <v>8</v>
      </c>
      <c r="B906">
        <v>8107</v>
      </c>
      <c r="C906" t="s">
        <v>768</v>
      </c>
      <c r="D906" t="s">
        <v>1497</v>
      </c>
      <c r="E906">
        <v>7</v>
      </c>
      <c r="F906" t="s">
        <v>13813</v>
      </c>
      <c r="G906">
        <v>3</v>
      </c>
      <c r="H906" t="s">
        <v>13770</v>
      </c>
      <c r="I906">
        <v>3</v>
      </c>
      <c r="J906" t="s">
        <v>13814</v>
      </c>
      <c r="K906" t="s">
        <v>13816</v>
      </c>
      <c r="L906">
        <v>270107</v>
      </c>
      <c r="M906" t="s">
        <v>13588</v>
      </c>
      <c r="N906">
        <v>270107005</v>
      </c>
      <c r="O906" t="s">
        <v>13608</v>
      </c>
      <c r="P906">
        <v>1454.3734057434378</v>
      </c>
      <c r="Q906">
        <v>2001.7328192746388</v>
      </c>
      <c r="R906">
        <v>8324.4598829165061</v>
      </c>
    </row>
    <row r="907" spans="1:18" x14ac:dyDescent="0.25">
      <c r="A907">
        <v>8</v>
      </c>
      <c r="B907">
        <v>8108</v>
      </c>
      <c r="C907" t="s">
        <v>768</v>
      </c>
      <c r="D907" t="s">
        <v>1500</v>
      </c>
      <c r="E907">
        <v>1</v>
      </c>
      <c r="F907" t="s">
        <v>13800</v>
      </c>
      <c r="G907">
        <v>1</v>
      </c>
      <c r="H907" t="s">
        <v>8278</v>
      </c>
      <c r="I907">
        <v>1</v>
      </c>
      <c r="J907" t="s">
        <v>13801</v>
      </c>
      <c r="K907" t="s">
        <v>13802</v>
      </c>
      <c r="L907">
        <v>270107</v>
      </c>
      <c r="M907" t="s">
        <v>13588</v>
      </c>
      <c r="N907">
        <v>270107006</v>
      </c>
      <c r="O907" t="s">
        <v>13613</v>
      </c>
      <c r="P907">
        <v>23145.985104391355</v>
      </c>
      <c r="Q907">
        <v>20200.878213712826</v>
      </c>
      <c r="R907">
        <v>37143.432752869827</v>
      </c>
    </row>
    <row r="908" spans="1:18" x14ac:dyDescent="0.25">
      <c r="A908">
        <v>8</v>
      </c>
      <c r="B908">
        <v>8108</v>
      </c>
      <c r="C908" t="s">
        <v>768</v>
      </c>
      <c r="D908" t="s">
        <v>1500</v>
      </c>
      <c r="E908">
        <v>1</v>
      </c>
      <c r="F908" t="s">
        <v>13800</v>
      </c>
      <c r="G908">
        <v>1</v>
      </c>
      <c r="H908" t="s">
        <v>8278</v>
      </c>
      <c r="I908">
        <v>1</v>
      </c>
      <c r="J908" t="s">
        <v>13801</v>
      </c>
      <c r="K908" t="s">
        <v>13803</v>
      </c>
      <c r="L908">
        <v>270107</v>
      </c>
      <c r="M908" t="s">
        <v>13588</v>
      </c>
      <c r="N908">
        <v>270107006</v>
      </c>
      <c r="O908" t="s">
        <v>13613</v>
      </c>
      <c r="P908">
        <v>89.536445403117497</v>
      </c>
      <c r="Q908">
        <v>0</v>
      </c>
      <c r="R908">
        <v>669.07837251112255</v>
      </c>
    </row>
    <row r="909" spans="1:18" x14ac:dyDescent="0.25">
      <c r="A909">
        <v>8</v>
      </c>
      <c r="B909">
        <v>8108</v>
      </c>
      <c r="C909" t="s">
        <v>768</v>
      </c>
      <c r="D909" t="s">
        <v>1500</v>
      </c>
      <c r="E909">
        <v>2</v>
      </c>
      <c r="F909" t="s">
        <v>13804</v>
      </c>
      <c r="G909">
        <v>3</v>
      </c>
      <c r="H909" t="s">
        <v>13770</v>
      </c>
      <c r="I909">
        <v>1</v>
      </c>
      <c r="J909" t="s">
        <v>13801</v>
      </c>
      <c r="K909" t="s">
        <v>13805</v>
      </c>
      <c r="L909">
        <v>270107</v>
      </c>
      <c r="M909" t="s">
        <v>13588</v>
      </c>
      <c r="N909">
        <v>270107006</v>
      </c>
      <c r="O909" t="s">
        <v>13613</v>
      </c>
      <c r="P909">
        <v>19641.854218387529</v>
      </c>
      <c r="Q909">
        <v>19485.721176152885</v>
      </c>
      <c r="R909">
        <v>32346.701229605409</v>
      </c>
    </row>
    <row r="910" spans="1:18" x14ac:dyDescent="0.25">
      <c r="A910">
        <v>8</v>
      </c>
      <c r="B910">
        <v>8108</v>
      </c>
      <c r="C910" t="s">
        <v>768</v>
      </c>
      <c r="D910" t="s">
        <v>1500</v>
      </c>
      <c r="E910">
        <v>2</v>
      </c>
      <c r="F910" t="s">
        <v>13804</v>
      </c>
      <c r="G910">
        <v>3</v>
      </c>
      <c r="H910" t="s">
        <v>13770</v>
      </c>
      <c r="I910">
        <v>1</v>
      </c>
      <c r="J910" t="s">
        <v>13801</v>
      </c>
      <c r="K910" t="s">
        <v>13806</v>
      </c>
      <c r="L910">
        <v>270107</v>
      </c>
      <c r="M910" t="s">
        <v>13588</v>
      </c>
      <c r="N910">
        <v>270107006</v>
      </c>
      <c r="O910" t="s">
        <v>13613</v>
      </c>
      <c r="P910">
        <v>3593.667331406943</v>
      </c>
      <c r="Q910">
        <v>715.1570375599407</v>
      </c>
      <c r="R910">
        <v>5465.8098957755437</v>
      </c>
    </row>
    <row r="911" spans="1:18" x14ac:dyDescent="0.25">
      <c r="A911">
        <v>8</v>
      </c>
      <c r="B911">
        <v>8108</v>
      </c>
      <c r="C911" t="s">
        <v>768</v>
      </c>
      <c r="D911" t="s">
        <v>1500</v>
      </c>
      <c r="E911">
        <v>3</v>
      </c>
      <c r="F911" t="s">
        <v>13807</v>
      </c>
      <c r="G911">
        <v>1</v>
      </c>
      <c r="H911" t="s">
        <v>8278</v>
      </c>
      <c r="I911">
        <v>1</v>
      </c>
      <c r="J911" t="s">
        <v>13801</v>
      </c>
      <c r="K911" t="s">
        <v>13808</v>
      </c>
      <c r="L911">
        <v>270107</v>
      </c>
      <c r="M911" t="s">
        <v>13588</v>
      </c>
      <c r="N911">
        <v>270107006</v>
      </c>
      <c r="O911" t="s">
        <v>13613</v>
      </c>
      <c r="P911">
        <v>23235.521549794474</v>
      </c>
      <c r="Q911">
        <v>20200.878213712826</v>
      </c>
      <c r="R911">
        <v>37143.432752869827</v>
      </c>
    </row>
    <row r="912" spans="1:18" x14ac:dyDescent="0.25">
      <c r="A912">
        <v>8</v>
      </c>
      <c r="B912">
        <v>8108</v>
      </c>
      <c r="C912" t="s">
        <v>768</v>
      </c>
      <c r="D912" t="s">
        <v>1500</v>
      </c>
      <c r="E912">
        <v>3</v>
      </c>
      <c r="F912" t="s">
        <v>13807</v>
      </c>
      <c r="G912">
        <v>1</v>
      </c>
      <c r="H912" t="s">
        <v>8278</v>
      </c>
      <c r="I912">
        <v>1</v>
      </c>
      <c r="J912" t="s">
        <v>13801</v>
      </c>
      <c r="K912" t="s">
        <v>13809</v>
      </c>
      <c r="L912">
        <v>270107</v>
      </c>
      <c r="M912" t="s">
        <v>13588</v>
      </c>
      <c r="N912">
        <v>270107006</v>
      </c>
      <c r="O912" t="s">
        <v>13613</v>
      </c>
      <c r="P912">
        <v>0</v>
      </c>
      <c r="Q912">
        <v>0</v>
      </c>
      <c r="R912">
        <v>669.07837251112255</v>
      </c>
    </row>
    <row r="913" spans="1:18" x14ac:dyDescent="0.25">
      <c r="A913">
        <v>8</v>
      </c>
      <c r="B913">
        <v>8108</v>
      </c>
      <c r="C913" t="s">
        <v>768</v>
      </c>
      <c r="D913" t="s">
        <v>1500</v>
      </c>
      <c r="E913">
        <v>4</v>
      </c>
      <c r="F913" t="s">
        <v>13810</v>
      </c>
      <c r="G913">
        <v>1</v>
      </c>
      <c r="H913" t="s">
        <v>8278</v>
      </c>
      <c r="I913">
        <v>1</v>
      </c>
      <c r="J913" t="s">
        <v>13801</v>
      </c>
      <c r="K913" t="s">
        <v>13811</v>
      </c>
      <c r="L913">
        <v>270107</v>
      </c>
      <c r="M913" t="s">
        <v>13588</v>
      </c>
      <c r="N913">
        <v>270107006</v>
      </c>
      <c r="O913" t="s">
        <v>13613</v>
      </c>
      <c r="P913">
        <v>23145.985104391355</v>
      </c>
      <c r="Q913">
        <v>20200.878213712826</v>
      </c>
      <c r="R913">
        <v>37143.432752869827</v>
      </c>
    </row>
    <row r="914" spans="1:18" x14ac:dyDescent="0.25">
      <c r="A914">
        <v>8</v>
      </c>
      <c r="B914">
        <v>8108</v>
      </c>
      <c r="C914" t="s">
        <v>768</v>
      </c>
      <c r="D914" t="s">
        <v>1500</v>
      </c>
      <c r="E914">
        <v>4</v>
      </c>
      <c r="F914" t="s">
        <v>13810</v>
      </c>
      <c r="G914">
        <v>1</v>
      </c>
      <c r="H914" t="s">
        <v>8278</v>
      </c>
      <c r="I914">
        <v>1</v>
      </c>
      <c r="J914" t="s">
        <v>13801</v>
      </c>
      <c r="K914" t="s">
        <v>13812</v>
      </c>
      <c r="L914">
        <v>270107</v>
      </c>
      <c r="M914" t="s">
        <v>13588</v>
      </c>
      <c r="N914">
        <v>270107006</v>
      </c>
      <c r="O914" t="s">
        <v>13613</v>
      </c>
      <c r="P914">
        <v>89.536445403117497</v>
      </c>
      <c r="Q914">
        <v>0</v>
      </c>
      <c r="R914">
        <v>669.07837251112255</v>
      </c>
    </row>
    <row r="915" spans="1:18" x14ac:dyDescent="0.25">
      <c r="A915">
        <v>8</v>
      </c>
      <c r="B915">
        <v>8108</v>
      </c>
      <c r="C915" t="s">
        <v>768</v>
      </c>
      <c r="D915" t="s">
        <v>1500</v>
      </c>
      <c r="E915">
        <v>7</v>
      </c>
      <c r="F915" t="s">
        <v>13813</v>
      </c>
      <c r="G915">
        <v>2</v>
      </c>
      <c r="H915" t="s">
        <v>13771</v>
      </c>
      <c r="I915">
        <v>3</v>
      </c>
      <c r="J915" t="s">
        <v>13814</v>
      </c>
      <c r="K915" t="s">
        <v>13771</v>
      </c>
      <c r="L915">
        <v>270107</v>
      </c>
      <c r="M915" t="s">
        <v>13588</v>
      </c>
      <c r="N915">
        <v>270107005</v>
      </c>
      <c r="O915" t="s">
        <v>13608</v>
      </c>
      <c r="P915">
        <v>5827.1946603719834</v>
      </c>
      <c r="Q915">
        <v>6252.077771054508</v>
      </c>
      <c r="R915">
        <v>0</v>
      </c>
    </row>
    <row r="916" spans="1:18" x14ac:dyDescent="0.25">
      <c r="A916">
        <v>8</v>
      </c>
      <c r="B916">
        <v>8108</v>
      </c>
      <c r="C916" t="s">
        <v>768</v>
      </c>
      <c r="D916" t="s">
        <v>1500</v>
      </c>
      <c r="E916">
        <v>7</v>
      </c>
      <c r="F916" t="s">
        <v>13813</v>
      </c>
      <c r="G916">
        <v>3</v>
      </c>
      <c r="H916" t="s">
        <v>13770</v>
      </c>
      <c r="I916">
        <v>3</v>
      </c>
      <c r="J916" t="s">
        <v>13814</v>
      </c>
      <c r="K916" t="s">
        <v>13815</v>
      </c>
      <c r="L916">
        <v>270107</v>
      </c>
      <c r="M916" t="s">
        <v>13588</v>
      </c>
      <c r="N916">
        <v>270107005</v>
      </c>
      <c r="O916" t="s">
        <v>13608</v>
      </c>
      <c r="P916">
        <v>17408.326889422489</v>
      </c>
      <c r="Q916">
        <v>13948.800442658316</v>
      </c>
      <c r="R916">
        <v>34821.291347392209</v>
      </c>
    </row>
    <row r="917" spans="1:18" x14ac:dyDescent="0.25">
      <c r="A917">
        <v>8</v>
      </c>
      <c r="B917">
        <v>8108</v>
      </c>
      <c r="C917" t="s">
        <v>768</v>
      </c>
      <c r="D917" t="s">
        <v>1500</v>
      </c>
      <c r="E917">
        <v>7</v>
      </c>
      <c r="F917" t="s">
        <v>13813</v>
      </c>
      <c r="G917">
        <v>3</v>
      </c>
      <c r="H917" t="s">
        <v>13770</v>
      </c>
      <c r="I917">
        <v>3</v>
      </c>
      <c r="J917" t="s">
        <v>13814</v>
      </c>
      <c r="K917" t="s">
        <v>13816</v>
      </c>
      <c r="L917">
        <v>270107</v>
      </c>
      <c r="M917" t="s">
        <v>13588</v>
      </c>
      <c r="N917">
        <v>270107005</v>
      </c>
      <c r="O917" t="s">
        <v>13608</v>
      </c>
      <c r="P917">
        <v>0</v>
      </c>
      <c r="Q917">
        <v>0</v>
      </c>
      <c r="R917">
        <v>2991.2197779887479</v>
      </c>
    </row>
    <row r="918" spans="1:18" x14ac:dyDescent="0.25">
      <c r="A918">
        <v>8</v>
      </c>
      <c r="B918">
        <v>8110</v>
      </c>
      <c r="C918" t="s">
        <v>768</v>
      </c>
      <c r="D918" t="s">
        <v>1506</v>
      </c>
      <c r="E918">
        <v>1</v>
      </c>
      <c r="F918" t="s">
        <v>13800</v>
      </c>
      <c r="G918">
        <v>1</v>
      </c>
      <c r="H918" t="s">
        <v>8278</v>
      </c>
      <c r="I918">
        <v>1</v>
      </c>
      <c r="J918" t="s">
        <v>13801</v>
      </c>
      <c r="K918" t="s">
        <v>13802</v>
      </c>
      <c r="L918">
        <v>270107</v>
      </c>
      <c r="M918" t="s">
        <v>13588</v>
      </c>
      <c r="N918">
        <v>270107006</v>
      </c>
      <c r="O918" t="s">
        <v>13613</v>
      </c>
      <c r="P918">
        <v>51822.688646857619</v>
      </c>
      <c r="Q918">
        <v>15772.50771571857</v>
      </c>
      <c r="R918">
        <v>56415.052235845367</v>
      </c>
    </row>
    <row r="919" spans="1:18" x14ac:dyDescent="0.25">
      <c r="A919">
        <v>8</v>
      </c>
      <c r="B919">
        <v>8110</v>
      </c>
      <c r="C919" t="s">
        <v>768</v>
      </c>
      <c r="D919" t="s">
        <v>1506</v>
      </c>
      <c r="E919">
        <v>1</v>
      </c>
      <c r="F919" t="s">
        <v>13800</v>
      </c>
      <c r="G919">
        <v>1</v>
      </c>
      <c r="H919" t="s">
        <v>8278</v>
      </c>
      <c r="I919">
        <v>1</v>
      </c>
      <c r="J919" t="s">
        <v>13801</v>
      </c>
      <c r="K919" t="s">
        <v>13803</v>
      </c>
      <c r="L919">
        <v>270107</v>
      </c>
      <c r="M919" t="s">
        <v>13588</v>
      </c>
      <c r="N919">
        <v>270107006</v>
      </c>
      <c r="O919" t="s">
        <v>13613</v>
      </c>
      <c r="P919">
        <v>3203.1697837466691</v>
      </c>
      <c r="Q919">
        <v>0</v>
      </c>
      <c r="R919">
        <v>3484.7226359979886</v>
      </c>
    </row>
    <row r="920" spans="1:18" x14ac:dyDescent="0.25">
      <c r="A920">
        <v>8</v>
      </c>
      <c r="B920">
        <v>8110</v>
      </c>
      <c r="C920" t="s">
        <v>768</v>
      </c>
      <c r="D920" t="s">
        <v>1506</v>
      </c>
      <c r="E920">
        <v>2</v>
      </c>
      <c r="F920" t="s">
        <v>13804</v>
      </c>
      <c r="G920">
        <v>3</v>
      </c>
      <c r="H920" t="s">
        <v>13770</v>
      </c>
      <c r="I920">
        <v>1</v>
      </c>
      <c r="J920" t="s">
        <v>13801</v>
      </c>
      <c r="K920" t="s">
        <v>13805</v>
      </c>
      <c r="L920">
        <v>270107</v>
      </c>
      <c r="M920" t="s">
        <v>13588</v>
      </c>
      <c r="N920">
        <v>270107006</v>
      </c>
      <c r="O920" t="s">
        <v>13613</v>
      </c>
      <c r="P920">
        <v>45503.908686038965</v>
      </c>
      <c r="Q920">
        <v>13100.369686710192</v>
      </c>
      <c r="R920">
        <v>45591.084938519642</v>
      </c>
    </row>
    <row r="921" spans="1:18" x14ac:dyDescent="0.25">
      <c r="A921">
        <v>8</v>
      </c>
      <c r="B921">
        <v>8110</v>
      </c>
      <c r="C921" t="s">
        <v>768</v>
      </c>
      <c r="D921" t="s">
        <v>1506</v>
      </c>
      <c r="E921">
        <v>2</v>
      </c>
      <c r="F921" t="s">
        <v>13804</v>
      </c>
      <c r="G921">
        <v>3</v>
      </c>
      <c r="H921" t="s">
        <v>13770</v>
      </c>
      <c r="I921">
        <v>1</v>
      </c>
      <c r="J921" t="s">
        <v>13801</v>
      </c>
      <c r="K921" t="s">
        <v>13806</v>
      </c>
      <c r="L921">
        <v>270107</v>
      </c>
      <c r="M921" t="s">
        <v>13588</v>
      </c>
      <c r="N921">
        <v>270107006</v>
      </c>
      <c r="O921" t="s">
        <v>13613</v>
      </c>
      <c r="P921">
        <v>9521.9497445653196</v>
      </c>
      <c r="Q921">
        <v>2672.1380290083803</v>
      </c>
      <c r="R921">
        <v>14308.689933323765</v>
      </c>
    </row>
    <row r="922" spans="1:18" x14ac:dyDescent="0.25">
      <c r="A922">
        <v>8</v>
      </c>
      <c r="B922">
        <v>8110</v>
      </c>
      <c r="C922" t="s">
        <v>768</v>
      </c>
      <c r="D922" t="s">
        <v>1506</v>
      </c>
      <c r="E922">
        <v>3</v>
      </c>
      <c r="F922" t="s">
        <v>13807</v>
      </c>
      <c r="G922">
        <v>1</v>
      </c>
      <c r="H922" t="s">
        <v>8278</v>
      </c>
      <c r="I922">
        <v>1</v>
      </c>
      <c r="J922" t="s">
        <v>13801</v>
      </c>
      <c r="K922" t="s">
        <v>13808</v>
      </c>
      <c r="L922">
        <v>270107</v>
      </c>
      <c r="M922" t="s">
        <v>13588</v>
      </c>
      <c r="N922">
        <v>270107006</v>
      </c>
      <c r="O922" t="s">
        <v>13613</v>
      </c>
      <c r="P922">
        <v>54784.597068327988</v>
      </c>
      <c r="Q922">
        <v>15772.50771571857</v>
      </c>
      <c r="R922">
        <v>58638.920408488026</v>
      </c>
    </row>
    <row r="923" spans="1:18" x14ac:dyDescent="0.25">
      <c r="A923">
        <v>8</v>
      </c>
      <c r="B923">
        <v>8110</v>
      </c>
      <c r="C923" t="s">
        <v>768</v>
      </c>
      <c r="D923" t="s">
        <v>1506</v>
      </c>
      <c r="E923">
        <v>3</v>
      </c>
      <c r="F923" t="s">
        <v>13807</v>
      </c>
      <c r="G923">
        <v>1</v>
      </c>
      <c r="H923" t="s">
        <v>8278</v>
      </c>
      <c r="I923">
        <v>1</v>
      </c>
      <c r="J923" t="s">
        <v>13801</v>
      </c>
      <c r="K923" t="s">
        <v>13809</v>
      </c>
      <c r="L923">
        <v>270107</v>
      </c>
      <c r="M923" t="s">
        <v>13588</v>
      </c>
      <c r="N923">
        <v>270107006</v>
      </c>
      <c r="O923" t="s">
        <v>13613</v>
      </c>
      <c r="P923">
        <v>241.2613622762978</v>
      </c>
      <c r="Q923">
        <v>0</v>
      </c>
      <c r="R923">
        <v>1260.8544633553317</v>
      </c>
    </row>
    <row r="924" spans="1:18" x14ac:dyDescent="0.25">
      <c r="A924">
        <v>8</v>
      </c>
      <c r="B924">
        <v>8110</v>
      </c>
      <c r="C924" t="s">
        <v>768</v>
      </c>
      <c r="D924" t="s">
        <v>1506</v>
      </c>
      <c r="E924">
        <v>4</v>
      </c>
      <c r="F924" t="s">
        <v>13810</v>
      </c>
      <c r="G924">
        <v>1</v>
      </c>
      <c r="H924" t="s">
        <v>8278</v>
      </c>
      <c r="I924">
        <v>1</v>
      </c>
      <c r="J924" t="s">
        <v>13801</v>
      </c>
      <c r="K924" t="s">
        <v>13811</v>
      </c>
      <c r="L924">
        <v>270107</v>
      </c>
      <c r="M924" t="s">
        <v>13588</v>
      </c>
      <c r="N924">
        <v>270107006</v>
      </c>
      <c r="O924" t="s">
        <v>13613</v>
      </c>
      <c r="P924">
        <v>51822.688646857619</v>
      </c>
      <c r="Q924">
        <v>15772.50771571857</v>
      </c>
      <c r="R924">
        <v>56415.052235845367</v>
      </c>
    </row>
    <row r="925" spans="1:18" x14ac:dyDescent="0.25">
      <c r="A925">
        <v>8</v>
      </c>
      <c r="B925">
        <v>8110</v>
      </c>
      <c r="C925" t="s">
        <v>768</v>
      </c>
      <c r="D925" t="s">
        <v>1506</v>
      </c>
      <c r="E925">
        <v>4</v>
      </c>
      <c r="F925" t="s">
        <v>13810</v>
      </c>
      <c r="G925">
        <v>1</v>
      </c>
      <c r="H925" t="s">
        <v>8278</v>
      </c>
      <c r="I925">
        <v>1</v>
      </c>
      <c r="J925" t="s">
        <v>13801</v>
      </c>
      <c r="K925" t="s">
        <v>13812</v>
      </c>
      <c r="L925">
        <v>270107</v>
      </c>
      <c r="M925" t="s">
        <v>13588</v>
      </c>
      <c r="N925">
        <v>270107006</v>
      </c>
      <c r="O925" t="s">
        <v>13613</v>
      </c>
      <c r="P925">
        <v>3203.1697837466691</v>
      </c>
      <c r="Q925">
        <v>0</v>
      </c>
      <c r="R925">
        <v>3484.7226359979886</v>
      </c>
    </row>
    <row r="926" spans="1:18" x14ac:dyDescent="0.25">
      <c r="A926">
        <v>8</v>
      </c>
      <c r="B926">
        <v>8110</v>
      </c>
      <c r="C926" t="s">
        <v>768</v>
      </c>
      <c r="D926" t="s">
        <v>1506</v>
      </c>
      <c r="E926">
        <v>7</v>
      </c>
      <c r="F926" t="s">
        <v>13813</v>
      </c>
      <c r="G926">
        <v>2</v>
      </c>
      <c r="H926" t="s">
        <v>13771</v>
      </c>
      <c r="I926">
        <v>3</v>
      </c>
      <c r="J926" t="s">
        <v>13814</v>
      </c>
      <c r="K926" t="s">
        <v>13771</v>
      </c>
      <c r="L926">
        <v>270107</v>
      </c>
      <c r="M926" t="s">
        <v>13588</v>
      </c>
      <c r="N926">
        <v>270107005</v>
      </c>
      <c r="O926" t="s">
        <v>13608</v>
      </c>
      <c r="P926">
        <v>12904.018293028617</v>
      </c>
      <c r="Q926">
        <v>5691.3998260851276</v>
      </c>
      <c r="R926">
        <v>0</v>
      </c>
    </row>
    <row r="927" spans="1:18" x14ac:dyDescent="0.25">
      <c r="A927">
        <v>8</v>
      </c>
      <c r="B927">
        <v>8110</v>
      </c>
      <c r="C927" t="s">
        <v>768</v>
      </c>
      <c r="D927" t="s">
        <v>1506</v>
      </c>
      <c r="E927">
        <v>7</v>
      </c>
      <c r="F927" t="s">
        <v>13813</v>
      </c>
      <c r="G927">
        <v>3</v>
      </c>
      <c r="H927" t="s">
        <v>13770</v>
      </c>
      <c r="I927">
        <v>3</v>
      </c>
      <c r="J927" t="s">
        <v>13814</v>
      </c>
      <c r="K927" t="s">
        <v>13815</v>
      </c>
      <c r="L927">
        <v>270107</v>
      </c>
      <c r="M927" t="s">
        <v>13588</v>
      </c>
      <c r="N927">
        <v>270107005</v>
      </c>
      <c r="O927" t="s">
        <v>13608</v>
      </c>
      <c r="P927">
        <v>40515.530806493269</v>
      </c>
      <c r="Q927">
        <v>10081.107889633444</v>
      </c>
      <c r="R927">
        <v>54219.002446863626</v>
      </c>
    </row>
    <row r="928" spans="1:18" x14ac:dyDescent="0.25">
      <c r="A928">
        <v>8</v>
      </c>
      <c r="B928">
        <v>8110</v>
      </c>
      <c r="C928" t="s">
        <v>768</v>
      </c>
      <c r="D928" t="s">
        <v>1506</v>
      </c>
      <c r="E928">
        <v>7</v>
      </c>
      <c r="F928" t="s">
        <v>13813</v>
      </c>
      <c r="G928">
        <v>3</v>
      </c>
      <c r="H928" t="s">
        <v>13770</v>
      </c>
      <c r="I928">
        <v>3</v>
      </c>
      <c r="J928" t="s">
        <v>13814</v>
      </c>
      <c r="K928" t="s">
        <v>13816</v>
      </c>
      <c r="L928">
        <v>270107</v>
      </c>
      <c r="M928" t="s">
        <v>13588</v>
      </c>
      <c r="N928">
        <v>270107005</v>
      </c>
      <c r="O928" t="s">
        <v>13608</v>
      </c>
      <c r="P928">
        <v>1606.3093310824006</v>
      </c>
      <c r="Q928">
        <v>0</v>
      </c>
      <c r="R928">
        <v>5680.7724249797511</v>
      </c>
    </row>
    <row r="929" spans="1:18" x14ac:dyDescent="0.25">
      <c r="A929">
        <v>8</v>
      </c>
      <c r="B929">
        <v>8111</v>
      </c>
      <c r="C929" t="s">
        <v>768</v>
      </c>
      <c r="D929" t="s">
        <v>1509</v>
      </c>
      <c r="E929">
        <v>1</v>
      </c>
      <c r="F929" t="s">
        <v>13800</v>
      </c>
      <c r="G929">
        <v>1</v>
      </c>
      <c r="H929" t="s">
        <v>8278</v>
      </c>
      <c r="I929">
        <v>1</v>
      </c>
      <c r="J929" t="s">
        <v>13801</v>
      </c>
      <c r="K929" t="s">
        <v>13802</v>
      </c>
      <c r="L929">
        <v>270107</v>
      </c>
      <c r="M929" t="s">
        <v>13588</v>
      </c>
      <c r="N929">
        <v>270107006</v>
      </c>
      <c r="O929" t="s">
        <v>13613</v>
      </c>
      <c r="P929">
        <v>24926.665612759305</v>
      </c>
      <c r="Q929">
        <v>28956.549146470337</v>
      </c>
      <c r="R929">
        <v>35123.747669838158</v>
      </c>
    </row>
    <row r="930" spans="1:18" x14ac:dyDescent="0.25">
      <c r="A930">
        <v>8</v>
      </c>
      <c r="B930">
        <v>8111</v>
      </c>
      <c r="C930" t="s">
        <v>768</v>
      </c>
      <c r="D930" t="s">
        <v>1509</v>
      </c>
      <c r="E930">
        <v>1</v>
      </c>
      <c r="F930" t="s">
        <v>13800</v>
      </c>
      <c r="G930">
        <v>1</v>
      </c>
      <c r="H930" t="s">
        <v>8278</v>
      </c>
      <c r="I930">
        <v>1</v>
      </c>
      <c r="J930" t="s">
        <v>13801</v>
      </c>
      <c r="K930" t="s">
        <v>13803</v>
      </c>
      <c r="L930">
        <v>270107</v>
      </c>
      <c r="M930" t="s">
        <v>13588</v>
      </c>
      <c r="N930">
        <v>270107006</v>
      </c>
      <c r="O930" t="s">
        <v>13613</v>
      </c>
      <c r="P930">
        <v>3302.2430661678172</v>
      </c>
      <c r="Q930">
        <v>0</v>
      </c>
      <c r="R930">
        <v>0</v>
      </c>
    </row>
    <row r="931" spans="1:18" x14ac:dyDescent="0.25">
      <c r="A931">
        <v>8</v>
      </c>
      <c r="B931">
        <v>8111</v>
      </c>
      <c r="C931" t="s">
        <v>768</v>
      </c>
      <c r="D931" t="s">
        <v>1509</v>
      </c>
      <c r="E931">
        <v>2</v>
      </c>
      <c r="F931" t="s">
        <v>13804</v>
      </c>
      <c r="G931">
        <v>3</v>
      </c>
      <c r="H931" t="s">
        <v>13770</v>
      </c>
      <c r="I931">
        <v>1</v>
      </c>
      <c r="J931" t="s">
        <v>13801</v>
      </c>
      <c r="K931" t="s">
        <v>13805</v>
      </c>
      <c r="L931">
        <v>270107</v>
      </c>
      <c r="M931" t="s">
        <v>13588</v>
      </c>
      <c r="N931">
        <v>270107006</v>
      </c>
      <c r="O931" t="s">
        <v>13613</v>
      </c>
      <c r="P931">
        <v>23524.96882190722</v>
      </c>
      <c r="Q931">
        <v>24479.624507295259</v>
      </c>
      <c r="R931">
        <v>31016.887091793062</v>
      </c>
    </row>
    <row r="932" spans="1:18" x14ac:dyDescent="0.25">
      <c r="A932">
        <v>8</v>
      </c>
      <c r="B932">
        <v>8111</v>
      </c>
      <c r="C932" t="s">
        <v>768</v>
      </c>
      <c r="D932" t="s">
        <v>1509</v>
      </c>
      <c r="E932">
        <v>2</v>
      </c>
      <c r="F932" t="s">
        <v>13804</v>
      </c>
      <c r="G932">
        <v>3</v>
      </c>
      <c r="H932" t="s">
        <v>13770</v>
      </c>
      <c r="I932">
        <v>1</v>
      </c>
      <c r="J932" t="s">
        <v>13801</v>
      </c>
      <c r="K932" t="s">
        <v>13806</v>
      </c>
      <c r="L932">
        <v>270107</v>
      </c>
      <c r="M932" t="s">
        <v>13588</v>
      </c>
      <c r="N932">
        <v>270107006</v>
      </c>
      <c r="O932" t="s">
        <v>13613</v>
      </c>
      <c r="P932">
        <v>4703.939857019901</v>
      </c>
      <c r="Q932">
        <v>4476.9246391750839</v>
      </c>
      <c r="R932">
        <v>4106.8605780450989</v>
      </c>
    </row>
    <row r="933" spans="1:18" x14ac:dyDescent="0.25">
      <c r="A933">
        <v>8</v>
      </c>
      <c r="B933">
        <v>8111</v>
      </c>
      <c r="C933" t="s">
        <v>768</v>
      </c>
      <c r="D933" t="s">
        <v>1509</v>
      </c>
      <c r="E933">
        <v>3</v>
      </c>
      <c r="F933" t="s">
        <v>13807</v>
      </c>
      <c r="G933">
        <v>1</v>
      </c>
      <c r="H933" t="s">
        <v>8278</v>
      </c>
      <c r="I933">
        <v>1</v>
      </c>
      <c r="J933" t="s">
        <v>13801</v>
      </c>
      <c r="K933" t="s">
        <v>13808</v>
      </c>
      <c r="L933">
        <v>270107</v>
      </c>
      <c r="M933" t="s">
        <v>13588</v>
      </c>
      <c r="N933">
        <v>270107006</v>
      </c>
      <c r="O933" t="s">
        <v>13613</v>
      </c>
      <c r="P933">
        <v>28228.90867892712</v>
      </c>
      <c r="Q933">
        <v>28956.549146470337</v>
      </c>
      <c r="R933">
        <v>35123.747669838158</v>
      </c>
    </row>
    <row r="934" spans="1:18" x14ac:dyDescent="0.25">
      <c r="A934">
        <v>8</v>
      </c>
      <c r="B934">
        <v>8111</v>
      </c>
      <c r="C934" t="s">
        <v>768</v>
      </c>
      <c r="D934" t="s">
        <v>1509</v>
      </c>
      <c r="E934">
        <v>4</v>
      </c>
      <c r="F934" t="s">
        <v>13810</v>
      </c>
      <c r="G934">
        <v>1</v>
      </c>
      <c r="H934" t="s">
        <v>8278</v>
      </c>
      <c r="I934">
        <v>1</v>
      </c>
      <c r="J934" t="s">
        <v>13801</v>
      </c>
      <c r="K934" t="s">
        <v>13811</v>
      </c>
      <c r="L934">
        <v>270107</v>
      </c>
      <c r="M934" t="s">
        <v>13588</v>
      </c>
      <c r="N934">
        <v>270107006</v>
      </c>
      <c r="O934" t="s">
        <v>13613</v>
      </c>
      <c r="P934">
        <v>24926.665612759305</v>
      </c>
      <c r="Q934">
        <v>28956.549146470337</v>
      </c>
      <c r="R934">
        <v>35123.747669838158</v>
      </c>
    </row>
    <row r="935" spans="1:18" x14ac:dyDescent="0.25">
      <c r="A935">
        <v>8</v>
      </c>
      <c r="B935">
        <v>8111</v>
      </c>
      <c r="C935" t="s">
        <v>768</v>
      </c>
      <c r="D935" t="s">
        <v>1509</v>
      </c>
      <c r="E935">
        <v>4</v>
      </c>
      <c r="F935" t="s">
        <v>13810</v>
      </c>
      <c r="G935">
        <v>1</v>
      </c>
      <c r="H935" t="s">
        <v>8278</v>
      </c>
      <c r="I935">
        <v>1</v>
      </c>
      <c r="J935" t="s">
        <v>13801</v>
      </c>
      <c r="K935" t="s">
        <v>13812</v>
      </c>
      <c r="L935">
        <v>270107</v>
      </c>
      <c r="M935" t="s">
        <v>13588</v>
      </c>
      <c r="N935">
        <v>270107006</v>
      </c>
      <c r="O935" t="s">
        <v>13613</v>
      </c>
      <c r="P935">
        <v>3302.2430661678172</v>
      </c>
      <c r="Q935">
        <v>0</v>
      </c>
      <c r="R935">
        <v>0</v>
      </c>
    </row>
    <row r="936" spans="1:18" x14ac:dyDescent="0.25">
      <c r="A936">
        <v>8</v>
      </c>
      <c r="B936">
        <v>8111</v>
      </c>
      <c r="C936" t="s">
        <v>768</v>
      </c>
      <c r="D936" t="s">
        <v>1509</v>
      </c>
      <c r="E936">
        <v>7</v>
      </c>
      <c r="F936" t="s">
        <v>13813</v>
      </c>
      <c r="G936">
        <v>2</v>
      </c>
      <c r="H936" t="s">
        <v>13771</v>
      </c>
      <c r="I936">
        <v>3</v>
      </c>
      <c r="J936" t="s">
        <v>13814</v>
      </c>
      <c r="K936" t="s">
        <v>13771</v>
      </c>
      <c r="L936">
        <v>270107</v>
      </c>
      <c r="M936" t="s">
        <v>13588</v>
      </c>
      <c r="N936">
        <v>270107005</v>
      </c>
      <c r="O936" t="s">
        <v>13608</v>
      </c>
      <c r="P936">
        <v>15044.527586025188</v>
      </c>
      <c r="Q936">
        <v>10870.719667325504</v>
      </c>
      <c r="R936">
        <v>0</v>
      </c>
    </row>
    <row r="937" spans="1:18" x14ac:dyDescent="0.25">
      <c r="A937">
        <v>8</v>
      </c>
      <c r="B937">
        <v>8111</v>
      </c>
      <c r="C937" t="s">
        <v>768</v>
      </c>
      <c r="D937" t="s">
        <v>1509</v>
      </c>
      <c r="E937">
        <v>7</v>
      </c>
      <c r="F937" t="s">
        <v>13813</v>
      </c>
      <c r="G937">
        <v>3</v>
      </c>
      <c r="H937" t="s">
        <v>13770</v>
      </c>
      <c r="I937">
        <v>3</v>
      </c>
      <c r="J937" t="s">
        <v>13814</v>
      </c>
      <c r="K937" t="s">
        <v>13815</v>
      </c>
      <c r="L937">
        <v>270107</v>
      </c>
      <c r="M937" t="s">
        <v>13588</v>
      </c>
      <c r="N937">
        <v>270107005</v>
      </c>
      <c r="O937" t="s">
        <v>13608</v>
      </c>
      <c r="P937">
        <v>9511.5139379248558</v>
      </c>
      <c r="Q937">
        <v>16384.135990949919</v>
      </c>
      <c r="R937">
        <v>35123.747669838158</v>
      </c>
    </row>
    <row r="938" spans="1:18" x14ac:dyDescent="0.25">
      <c r="A938">
        <v>8</v>
      </c>
      <c r="B938">
        <v>8111</v>
      </c>
      <c r="C938" t="s">
        <v>768</v>
      </c>
      <c r="D938" t="s">
        <v>1509</v>
      </c>
      <c r="E938">
        <v>7</v>
      </c>
      <c r="F938" t="s">
        <v>13813</v>
      </c>
      <c r="G938">
        <v>3</v>
      </c>
      <c r="H938" t="s">
        <v>13770</v>
      </c>
      <c r="I938">
        <v>3</v>
      </c>
      <c r="J938" t="s">
        <v>13814</v>
      </c>
      <c r="K938" t="s">
        <v>13816</v>
      </c>
      <c r="L938">
        <v>270107</v>
      </c>
      <c r="M938" t="s">
        <v>13588</v>
      </c>
      <c r="N938">
        <v>270107005</v>
      </c>
      <c r="O938" t="s">
        <v>13608</v>
      </c>
      <c r="P938">
        <v>3672.8671549770775</v>
      </c>
      <c r="Q938">
        <v>1701.6934881949205</v>
      </c>
      <c r="R938">
        <v>0</v>
      </c>
    </row>
    <row r="939" spans="1:18" x14ac:dyDescent="0.25">
      <c r="A939">
        <v>8</v>
      </c>
      <c r="B939">
        <v>8112</v>
      </c>
      <c r="C939" t="s">
        <v>768</v>
      </c>
      <c r="D939" t="s">
        <v>1512</v>
      </c>
      <c r="E939">
        <v>1</v>
      </c>
      <c r="F939" t="s">
        <v>13800</v>
      </c>
      <c r="G939">
        <v>1</v>
      </c>
      <c r="H939" t="s">
        <v>8278</v>
      </c>
      <c r="I939">
        <v>1</v>
      </c>
      <c r="J939" t="s">
        <v>13801</v>
      </c>
      <c r="K939" t="s">
        <v>13802</v>
      </c>
      <c r="L939">
        <v>270107</v>
      </c>
      <c r="M939" t="s">
        <v>13588</v>
      </c>
      <c r="N939">
        <v>270107006</v>
      </c>
      <c r="O939" t="s">
        <v>13613</v>
      </c>
      <c r="P939">
        <v>0</v>
      </c>
      <c r="Q939">
        <v>58074.381723459985</v>
      </c>
      <c r="R939">
        <v>43980.99056889458</v>
      </c>
    </row>
    <row r="940" spans="1:18" x14ac:dyDescent="0.25">
      <c r="A940">
        <v>8</v>
      </c>
      <c r="B940">
        <v>8112</v>
      </c>
      <c r="C940" t="s">
        <v>768</v>
      </c>
      <c r="D940" t="s">
        <v>1512</v>
      </c>
      <c r="E940">
        <v>1</v>
      </c>
      <c r="F940" t="s">
        <v>13800</v>
      </c>
      <c r="G940">
        <v>1</v>
      </c>
      <c r="H940" t="s">
        <v>8278</v>
      </c>
      <c r="I940">
        <v>1</v>
      </c>
      <c r="J940" t="s">
        <v>13801</v>
      </c>
      <c r="K940" t="s">
        <v>13803</v>
      </c>
      <c r="L940">
        <v>270107</v>
      </c>
      <c r="M940" t="s">
        <v>13588</v>
      </c>
      <c r="N940">
        <v>270107006</v>
      </c>
      <c r="O940" t="s">
        <v>13613</v>
      </c>
      <c r="P940">
        <v>0</v>
      </c>
      <c r="Q940">
        <v>1168.6951679218907</v>
      </c>
      <c r="R940">
        <v>2571.2269058907341</v>
      </c>
    </row>
    <row r="941" spans="1:18" x14ac:dyDescent="0.25">
      <c r="A941">
        <v>8</v>
      </c>
      <c r="B941">
        <v>8112</v>
      </c>
      <c r="C941" t="s">
        <v>768</v>
      </c>
      <c r="D941" t="s">
        <v>1512</v>
      </c>
      <c r="E941">
        <v>2</v>
      </c>
      <c r="F941" t="s">
        <v>13804</v>
      </c>
      <c r="G941">
        <v>3</v>
      </c>
      <c r="H941" t="s">
        <v>13770</v>
      </c>
      <c r="I941">
        <v>1</v>
      </c>
      <c r="J941" t="s">
        <v>13801</v>
      </c>
      <c r="K941" t="s">
        <v>13805</v>
      </c>
      <c r="L941">
        <v>270107</v>
      </c>
      <c r="M941" t="s">
        <v>13588</v>
      </c>
      <c r="N941">
        <v>270107006</v>
      </c>
      <c r="O941" t="s">
        <v>13613</v>
      </c>
      <c r="P941">
        <v>0</v>
      </c>
      <c r="Q941">
        <v>58074.381723459985</v>
      </c>
      <c r="R941">
        <v>38930.22859275814</v>
      </c>
    </row>
    <row r="942" spans="1:18" x14ac:dyDescent="0.25">
      <c r="A942">
        <v>8</v>
      </c>
      <c r="B942">
        <v>8112</v>
      </c>
      <c r="C942" t="s">
        <v>768</v>
      </c>
      <c r="D942" t="s">
        <v>1512</v>
      </c>
      <c r="E942">
        <v>2</v>
      </c>
      <c r="F942" t="s">
        <v>13804</v>
      </c>
      <c r="G942">
        <v>3</v>
      </c>
      <c r="H942" t="s">
        <v>13770</v>
      </c>
      <c r="I942">
        <v>1</v>
      </c>
      <c r="J942" t="s">
        <v>13801</v>
      </c>
      <c r="K942" t="s">
        <v>13806</v>
      </c>
      <c r="L942">
        <v>270107</v>
      </c>
      <c r="M942" t="s">
        <v>13588</v>
      </c>
      <c r="N942">
        <v>270107006</v>
      </c>
      <c r="O942" t="s">
        <v>13613</v>
      </c>
      <c r="P942">
        <v>0</v>
      </c>
      <c r="Q942">
        <v>1168.6951679218907</v>
      </c>
      <c r="R942">
        <v>7621.9888820271744</v>
      </c>
    </row>
    <row r="943" spans="1:18" x14ac:dyDescent="0.25">
      <c r="A943">
        <v>8</v>
      </c>
      <c r="B943">
        <v>8112</v>
      </c>
      <c r="C943" t="s">
        <v>768</v>
      </c>
      <c r="D943" t="s">
        <v>1512</v>
      </c>
      <c r="E943">
        <v>3</v>
      </c>
      <c r="F943" t="s">
        <v>13807</v>
      </c>
      <c r="G943">
        <v>1</v>
      </c>
      <c r="H943" t="s">
        <v>8278</v>
      </c>
      <c r="I943">
        <v>1</v>
      </c>
      <c r="J943" t="s">
        <v>13801</v>
      </c>
      <c r="K943" t="s">
        <v>13808</v>
      </c>
      <c r="L943">
        <v>270107</v>
      </c>
      <c r="M943" t="s">
        <v>13588</v>
      </c>
      <c r="N943">
        <v>270107006</v>
      </c>
      <c r="O943" t="s">
        <v>13613</v>
      </c>
      <c r="P943">
        <v>0</v>
      </c>
      <c r="Q943">
        <v>58074.381723459985</v>
      </c>
      <c r="R943">
        <v>46552.217474785321</v>
      </c>
    </row>
    <row r="944" spans="1:18" x14ac:dyDescent="0.25">
      <c r="A944">
        <v>8</v>
      </c>
      <c r="B944">
        <v>8112</v>
      </c>
      <c r="C944" t="s">
        <v>768</v>
      </c>
      <c r="D944" t="s">
        <v>1512</v>
      </c>
      <c r="E944">
        <v>3</v>
      </c>
      <c r="F944" t="s">
        <v>13807</v>
      </c>
      <c r="G944">
        <v>1</v>
      </c>
      <c r="H944" t="s">
        <v>8278</v>
      </c>
      <c r="I944">
        <v>1</v>
      </c>
      <c r="J944" t="s">
        <v>13801</v>
      </c>
      <c r="K944" t="s">
        <v>13809</v>
      </c>
      <c r="L944">
        <v>270107</v>
      </c>
      <c r="M944" t="s">
        <v>13588</v>
      </c>
      <c r="N944">
        <v>270107006</v>
      </c>
      <c r="O944" t="s">
        <v>13613</v>
      </c>
      <c r="P944">
        <v>0</v>
      </c>
      <c r="Q944">
        <v>1168.6951679218907</v>
      </c>
      <c r="R944">
        <v>0</v>
      </c>
    </row>
    <row r="945" spans="1:18" x14ac:dyDescent="0.25">
      <c r="A945">
        <v>8</v>
      </c>
      <c r="B945">
        <v>8112</v>
      </c>
      <c r="C945" t="s">
        <v>768</v>
      </c>
      <c r="D945" t="s">
        <v>1512</v>
      </c>
      <c r="E945">
        <v>4</v>
      </c>
      <c r="F945" t="s">
        <v>13810</v>
      </c>
      <c r="G945">
        <v>1</v>
      </c>
      <c r="H945" t="s">
        <v>8278</v>
      </c>
      <c r="I945">
        <v>1</v>
      </c>
      <c r="J945" t="s">
        <v>13801</v>
      </c>
      <c r="K945" t="s">
        <v>13811</v>
      </c>
      <c r="L945">
        <v>270107</v>
      </c>
      <c r="M945" t="s">
        <v>13588</v>
      </c>
      <c r="N945">
        <v>270107006</v>
      </c>
      <c r="O945" t="s">
        <v>13613</v>
      </c>
      <c r="P945">
        <v>0</v>
      </c>
      <c r="Q945">
        <v>58074.381723459985</v>
      </c>
      <c r="R945">
        <v>43980.99056889458</v>
      </c>
    </row>
    <row r="946" spans="1:18" x14ac:dyDescent="0.25">
      <c r="A946">
        <v>8</v>
      </c>
      <c r="B946">
        <v>8112</v>
      </c>
      <c r="C946" t="s">
        <v>768</v>
      </c>
      <c r="D946" t="s">
        <v>1512</v>
      </c>
      <c r="E946">
        <v>4</v>
      </c>
      <c r="F946" t="s">
        <v>13810</v>
      </c>
      <c r="G946">
        <v>1</v>
      </c>
      <c r="H946" t="s">
        <v>8278</v>
      </c>
      <c r="I946">
        <v>1</v>
      </c>
      <c r="J946" t="s">
        <v>13801</v>
      </c>
      <c r="K946" t="s">
        <v>13812</v>
      </c>
      <c r="L946">
        <v>270107</v>
      </c>
      <c r="M946" t="s">
        <v>13588</v>
      </c>
      <c r="N946">
        <v>270107006</v>
      </c>
      <c r="O946" t="s">
        <v>13613</v>
      </c>
      <c r="P946">
        <v>0</v>
      </c>
      <c r="Q946">
        <v>1168.6951679218907</v>
      </c>
      <c r="R946">
        <v>2571.2269058907341</v>
      </c>
    </row>
    <row r="947" spans="1:18" x14ac:dyDescent="0.25">
      <c r="A947">
        <v>8</v>
      </c>
      <c r="B947">
        <v>8112</v>
      </c>
      <c r="C947" t="s">
        <v>768</v>
      </c>
      <c r="D947" t="s">
        <v>1512</v>
      </c>
      <c r="E947">
        <v>7</v>
      </c>
      <c r="F947" t="s">
        <v>13813</v>
      </c>
      <c r="G947">
        <v>2</v>
      </c>
      <c r="H947" t="s">
        <v>13771</v>
      </c>
      <c r="I947">
        <v>3</v>
      </c>
      <c r="J947" t="s">
        <v>13814</v>
      </c>
      <c r="K947" t="s">
        <v>13771</v>
      </c>
      <c r="L947">
        <v>270107</v>
      </c>
      <c r="M947" t="s">
        <v>13588</v>
      </c>
      <c r="N947">
        <v>270107005</v>
      </c>
      <c r="O947" t="s">
        <v>13608</v>
      </c>
      <c r="P947">
        <v>0</v>
      </c>
      <c r="Q947">
        <v>23921.759279207603</v>
      </c>
      <c r="R947">
        <v>0</v>
      </c>
    </row>
    <row r="948" spans="1:18" x14ac:dyDescent="0.25">
      <c r="A948">
        <v>8</v>
      </c>
      <c r="B948">
        <v>8112</v>
      </c>
      <c r="C948" t="s">
        <v>768</v>
      </c>
      <c r="D948" t="s">
        <v>1512</v>
      </c>
      <c r="E948">
        <v>7</v>
      </c>
      <c r="F948" t="s">
        <v>13813</v>
      </c>
      <c r="G948">
        <v>3</v>
      </c>
      <c r="H948" t="s">
        <v>13770</v>
      </c>
      <c r="I948">
        <v>3</v>
      </c>
      <c r="J948" t="s">
        <v>13814</v>
      </c>
      <c r="K948" t="s">
        <v>13815</v>
      </c>
      <c r="L948">
        <v>270107</v>
      </c>
      <c r="M948" t="s">
        <v>13588</v>
      </c>
      <c r="N948">
        <v>270107005</v>
      </c>
      <c r="O948" t="s">
        <v>13608</v>
      </c>
      <c r="P948">
        <v>0</v>
      </c>
      <c r="Q948">
        <v>34152.622444252396</v>
      </c>
      <c r="R948">
        <v>43160.780755665728</v>
      </c>
    </row>
    <row r="949" spans="1:18" x14ac:dyDescent="0.25">
      <c r="A949">
        <v>8</v>
      </c>
      <c r="B949">
        <v>8112</v>
      </c>
      <c r="C949" t="s">
        <v>768</v>
      </c>
      <c r="D949" t="s">
        <v>1512</v>
      </c>
      <c r="E949">
        <v>7</v>
      </c>
      <c r="F949" t="s">
        <v>13813</v>
      </c>
      <c r="G949">
        <v>3</v>
      </c>
      <c r="H949" t="s">
        <v>13770</v>
      </c>
      <c r="I949">
        <v>3</v>
      </c>
      <c r="J949" t="s">
        <v>13814</v>
      </c>
      <c r="K949" t="s">
        <v>13816</v>
      </c>
      <c r="L949">
        <v>270107</v>
      </c>
      <c r="M949" t="s">
        <v>13588</v>
      </c>
      <c r="N949">
        <v>270107005</v>
      </c>
      <c r="O949" t="s">
        <v>13608</v>
      </c>
      <c r="P949">
        <v>0</v>
      </c>
      <c r="Q949">
        <v>1168.6951679218907</v>
      </c>
      <c r="R949">
        <v>3391.4367191195879</v>
      </c>
    </row>
    <row r="950" spans="1:18" x14ac:dyDescent="0.25">
      <c r="A950">
        <v>8</v>
      </c>
      <c r="B950">
        <v>8201</v>
      </c>
      <c r="C950" t="s">
        <v>768</v>
      </c>
      <c r="D950" t="s">
        <v>1515</v>
      </c>
      <c r="E950">
        <v>1</v>
      </c>
      <c r="F950" t="s">
        <v>13800</v>
      </c>
      <c r="G950">
        <v>1</v>
      </c>
      <c r="H950" t="s">
        <v>8278</v>
      </c>
      <c r="I950">
        <v>1</v>
      </c>
      <c r="J950" t="s">
        <v>13801</v>
      </c>
      <c r="K950" t="s">
        <v>13802</v>
      </c>
      <c r="L950">
        <v>270107</v>
      </c>
      <c r="M950" t="s">
        <v>13588</v>
      </c>
      <c r="N950">
        <v>270107006</v>
      </c>
      <c r="O950" t="s">
        <v>13613</v>
      </c>
      <c r="P950">
        <v>0</v>
      </c>
      <c r="Q950">
        <v>42247.419555681969</v>
      </c>
      <c r="R950">
        <v>0</v>
      </c>
    </row>
    <row r="951" spans="1:18" x14ac:dyDescent="0.25">
      <c r="A951">
        <v>8</v>
      </c>
      <c r="B951">
        <v>8201</v>
      </c>
      <c r="C951" t="s">
        <v>768</v>
      </c>
      <c r="D951" t="s">
        <v>1515</v>
      </c>
      <c r="E951">
        <v>1</v>
      </c>
      <c r="F951" t="s">
        <v>13800</v>
      </c>
      <c r="G951">
        <v>1</v>
      </c>
      <c r="H951" t="s">
        <v>8278</v>
      </c>
      <c r="I951">
        <v>1</v>
      </c>
      <c r="J951" t="s">
        <v>13801</v>
      </c>
      <c r="K951" t="s">
        <v>13803</v>
      </c>
      <c r="L951">
        <v>270107</v>
      </c>
      <c r="M951" t="s">
        <v>13588</v>
      </c>
      <c r="N951">
        <v>270107006</v>
      </c>
      <c r="O951" t="s">
        <v>13613</v>
      </c>
      <c r="P951">
        <v>0</v>
      </c>
      <c r="Q951">
        <v>3670.2028083488021</v>
      </c>
      <c r="R951">
        <v>0</v>
      </c>
    </row>
    <row r="952" spans="1:18" x14ac:dyDescent="0.25">
      <c r="A952">
        <v>8</v>
      </c>
      <c r="B952">
        <v>8201</v>
      </c>
      <c r="C952" t="s">
        <v>768</v>
      </c>
      <c r="D952" t="s">
        <v>1515</v>
      </c>
      <c r="E952">
        <v>2</v>
      </c>
      <c r="F952" t="s">
        <v>13804</v>
      </c>
      <c r="G952">
        <v>3</v>
      </c>
      <c r="H952" t="s">
        <v>13770</v>
      </c>
      <c r="I952">
        <v>1</v>
      </c>
      <c r="J952" t="s">
        <v>13801</v>
      </c>
      <c r="K952" t="s">
        <v>13805</v>
      </c>
      <c r="L952">
        <v>270107</v>
      </c>
      <c r="M952" t="s">
        <v>13588</v>
      </c>
      <c r="N952">
        <v>270107006</v>
      </c>
      <c r="O952" t="s">
        <v>13613</v>
      </c>
      <c r="P952">
        <v>0</v>
      </c>
      <c r="Q952">
        <v>42247.419555681969</v>
      </c>
      <c r="R952">
        <v>0</v>
      </c>
    </row>
    <row r="953" spans="1:18" x14ac:dyDescent="0.25">
      <c r="A953">
        <v>8</v>
      </c>
      <c r="B953">
        <v>8201</v>
      </c>
      <c r="C953" t="s">
        <v>768</v>
      </c>
      <c r="D953" t="s">
        <v>1515</v>
      </c>
      <c r="E953">
        <v>2</v>
      </c>
      <c r="F953" t="s">
        <v>13804</v>
      </c>
      <c r="G953">
        <v>3</v>
      </c>
      <c r="H953" t="s">
        <v>13770</v>
      </c>
      <c r="I953">
        <v>1</v>
      </c>
      <c r="J953" t="s">
        <v>13801</v>
      </c>
      <c r="K953" t="s">
        <v>13806</v>
      </c>
      <c r="L953">
        <v>270107</v>
      </c>
      <c r="M953" t="s">
        <v>13588</v>
      </c>
      <c r="N953">
        <v>270107006</v>
      </c>
      <c r="O953" t="s">
        <v>13613</v>
      </c>
      <c r="P953">
        <v>0</v>
      </c>
      <c r="Q953">
        <v>3670.2028083488021</v>
      </c>
      <c r="R953">
        <v>0</v>
      </c>
    </row>
    <row r="954" spans="1:18" x14ac:dyDescent="0.25">
      <c r="A954">
        <v>8</v>
      </c>
      <c r="B954">
        <v>8201</v>
      </c>
      <c r="C954" t="s">
        <v>768</v>
      </c>
      <c r="D954" t="s">
        <v>1515</v>
      </c>
      <c r="E954">
        <v>3</v>
      </c>
      <c r="F954" t="s">
        <v>13807</v>
      </c>
      <c r="G954">
        <v>1</v>
      </c>
      <c r="H954" t="s">
        <v>8278</v>
      </c>
      <c r="I954">
        <v>1</v>
      </c>
      <c r="J954" t="s">
        <v>13801</v>
      </c>
      <c r="K954" t="s">
        <v>13808</v>
      </c>
      <c r="L954">
        <v>270107</v>
      </c>
      <c r="M954" t="s">
        <v>13588</v>
      </c>
      <c r="N954">
        <v>270107006</v>
      </c>
      <c r="O954" t="s">
        <v>13613</v>
      </c>
      <c r="P954">
        <v>0</v>
      </c>
      <c r="Q954">
        <v>42247.419555681969</v>
      </c>
      <c r="R954">
        <v>0</v>
      </c>
    </row>
    <row r="955" spans="1:18" x14ac:dyDescent="0.25">
      <c r="A955">
        <v>8</v>
      </c>
      <c r="B955">
        <v>8201</v>
      </c>
      <c r="C955" t="s">
        <v>768</v>
      </c>
      <c r="D955" t="s">
        <v>1515</v>
      </c>
      <c r="E955">
        <v>3</v>
      </c>
      <c r="F955" t="s">
        <v>13807</v>
      </c>
      <c r="G955">
        <v>1</v>
      </c>
      <c r="H955" t="s">
        <v>8278</v>
      </c>
      <c r="I955">
        <v>1</v>
      </c>
      <c r="J955" t="s">
        <v>13801</v>
      </c>
      <c r="K955" t="s">
        <v>13809</v>
      </c>
      <c r="L955">
        <v>270107</v>
      </c>
      <c r="M955" t="s">
        <v>13588</v>
      </c>
      <c r="N955">
        <v>270107006</v>
      </c>
      <c r="O955" t="s">
        <v>13613</v>
      </c>
      <c r="P955">
        <v>0</v>
      </c>
      <c r="Q955">
        <v>3670.2028083488021</v>
      </c>
      <c r="R955">
        <v>0</v>
      </c>
    </row>
    <row r="956" spans="1:18" x14ac:dyDescent="0.25">
      <c r="A956">
        <v>8</v>
      </c>
      <c r="B956">
        <v>8201</v>
      </c>
      <c r="C956" t="s">
        <v>768</v>
      </c>
      <c r="D956" t="s">
        <v>1515</v>
      </c>
      <c r="E956">
        <v>4</v>
      </c>
      <c r="F956" t="s">
        <v>13810</v>
      </c>
      <c r="G956">
        <v>1</v>
      </c>
      <c r="H956" t="s">
        <v>8278</v>
      </c>
      <c r="I956">
        <v>1</v>
      </c>
      <c r="J956" t="s">
        <v>13801</v>
      </c>
      <c r="K956" t="s">
        <v>13811</v>
      </c>
      <c r="L956">
        <v>270107</v>
      </c>
      <c r="M956" t="s">
        <v>13588</v>
      </c>
      <c r="N956">
        <v>270107006</v>
      </c>
      <c r="O956" t="s">
        <v>13613</v>
      </c>
      <c r="P956">
        <v>0</v>
      </c>
      <c r="Q956">
        <v>42247.419555681969</v>
      </c>
      <c r="R956">
        <v>0</v>
      </c>
    </row>
    <row r="957" spans="1:18" x14ac:dyDescent="0.25">
      <c r="A957">
        <v>8</v>
      </c>
      <c r="B957">
        <v>8201</v>
      </c>
      <c r="C957" t="s">
        <v>768</v>
      </c>
      <c r="D957" t="s">
        <v>1515</v>
      </c>
      <c r="E957">
        <v>4</v>
      </c>
      <c r="F957" t="s">
        <v>13810</v>
      </c>
      <c r="G957">
        <v>1</v>
      </c>
      <c r="H957" t="s">
        <v>8278</v>
      </c>
      <c r="I957">
        <v>1</v>
      </c>
      <c r="J957" t="s">
        <v>13801</v>
      </c>
      <c r="K957" t="s">
        <v>13812</v>
      </c>
      <c r="L957">
        <v>270107</v>
      </c>
      <c r="M957" t="s">
        <v>13588</v>
      </c>
      <c r="N957">
        <v>270107006</v>
      </c>
      <c r="O957" t="s">
        <v>13613</v>
      </c>
      <c r="P957">
        <v>0</v>
      </c>
      <c r="Q957">
        <v>3670.2028083488021</v>
      </c>
      <c r="R957">
        <v>0</v>
      </c>
    </row>
    <row r="958" spans="1:18" x14ac:dyDescent="0.25">
      <c r="A958">
        <v>8</v>
      </c>
      <c r="B958">
        <v>8201</v>
      </c>
      <c r="C958" t="s">
        <v>768</v>
      </c>
      <c r="D958" t="s">
        <v>1515</v>
      </c>
      <c r="E958">
        <v>7</v>
      </c>
      <c r="F958" t="s">
        <v>13813</v>
      </c>
      <c r="G958">
        <v>2</v>
      </c>
      <c r="H958" t="s">
        <v>13771</v>
      </c>
      <c r="I958">
        <v>3</v>
      </c>
      <c r="J958" t="s">
        <v>13814</v>
      </c>
      <c r="K958" t="s">
        <v>13771</v>
      </c>
      <c r="L958">
        <v>270107</v>
      </c>
      <c r="M958" t="s">
        <v>13588</v>
      </c>
      <c r="N958">
        <v>270107005</v>
      </c>
      <c r="O958" t="s">
        <v>13608</v>
      </c>
      <c r="P958">
        <v>0</v>
      </c>
      <c r="Q958">
        <v>15144.903545562307</v>
      </c>
      <c r="R958">
        <v>0</v>
      </c>
    </row>
    <row r="959" spans="1:18" x14ac:dyDescent="0.25">
      <c r="A959">
        <v>8</v>
      </c>
      <c r="B959">
        <v>8201</v>
      </c>
      <c r="C959" t="s">
        <v>768</v>
      </c>
      <c r="D959" t="s">
        <v>1515</v>
      </c>
      <c r="E959">
        <v>7</v>
      </c>
      <c r="F959" t="s">
        <v>13813</v>
      </c>
      <c r="G959">
        <v>3</v>
      </c>
      <c r="H959" t="s">
        <v>13770</v>
      </c>
      <c r="I959">
        <v>3</v>
      </c>
      <c r="J959" t="s">
        <v>13814</v>
      </c>
      <c r="K959" t="s">
        <v>13815</v>
      </c>
      <c r="L959">
        <v>270107</v>
      </c>
      <c r="M959" t="s">
        <v>13588</v>
      </c>
      <c r="N959">
        <v>270107005</v>
      </c>
      <c r="O959" t="s">
        <v>13608</v>
      </c>
      <c r="P959">
        <v>0</v>
      </c>
      <c r="Q959">
        <v>30772.71881846846</v>
      </c>
      <c r="R959">
        <v>0</v>
      </c>
    </row>
    <row r="960" spans="1:18" x14ac:dyDescent="0.25">
      <c r="A960">
        <v>8</v>
      </c>
      <c r="B960">
        <v>8202</v>
      </c>
      <c r="C960" t="s">
        <v>768</v>
      </c>
      <c r="D960" t="s">
        <v>1518</v>
      </c>
      <c r="E960">
        <v>1</v>
      </c>
      <c r="F960" t="s">
        <v>13800</v>
      </c>
      <c r="G960">
        <v>1</v>
      </c>
      <c r="H960" t="s">
        <v>8278</v>
      </c>
      <c r="I960">
        <v>1</v>
      </c>
      <c r="J960" t="s">
        <v>13801</v>
      </c>
      <c r="K960" t="s">
        <v>13802</v>
      </c>
      <c r="L960">
        <v>270107</v>
      </c>
      <c r="M960" t="s">
        <v>13588</v>
      </c>
      <c r="N960">
        <v>270107006</v>
      </c>
      <c r="O960" t="s">
        <v>13613</v>
      </c>
      <c r="P960">
        <v>21221.309077369078</v>
      </c>
      <c r="Q960">
        <v>62780.825189355914</v>
      </c>
      <c r="R960">
        <v>0</v>
      </c>
    </row>
    <row r="961" spans="1:18" x14ac:dyDescent="0.25">
      <c r="A961">
        <v>8</v>
      </c>
      <c r="B961">
        <v>8202</v>
      </c>
      <c r="C961" t="s">
        <v>768</v>
      </c>
      <c r="D961" t="s">
        <v>1518</v>
      </c>
      <c r="E961">
        <v>2</v>
      </c>
      <c r="F961" t="s">
        <v>13804</v>
      </c>
      <c r="G961">
        <v>3</v>
      </c>
      <c r="H961" t="s">
        <v>13770</v>
      </c>
      <c r="I961">
        <v>1</v>
      </c>
      <c r="J961" t="s">
        <v>13801</v>
      </c>
      <c r="K961" t="s">
        <v>13805</v>
      </c>
      <c r="L961">
        <v>270107</v>
      </c>
      <c r="M961" t="s">
        <v>13588</v>
      </c>
      <c r="N961">
        <v>270107006</v>
      </c>
      <c r="O961" t="s">
        <v>13613</v>
      </c>
      <c r="P961">
        <v>16136.067448602356</v>
      </c>
      <c r="Q961">
        <v>62780.825189355914</v>
      </c>
      <c r="R961">
        <v>0</v>
      </c>
    </row>
    <row r="962" spans="1:18" x14ac:dyDescent="0.25">
      <c r="A962">
        <v>8</v>
      </c>
      <c r="B962">
        <v>8202</v>
      </c>
      <c r="C962" t="s">
        <v>768</v>
      </c>
      <c r="D962" t="s">
        <v>1518</v>
      </c>
      <c r="E962">
        <v>2</v>
      </c>
      <c r="F962" t="s">
        <v>13804</v>
      </c>
      <c r="G962">
        <v>3</v>
      </c>
      <c r="H962" t="s">
        <v>13770</v>
      </c>
      <c r="I962">
        <v>1</v>
      </c>
      <c r="J962" t="s">
        <v>13801</v>
      </c>
      <c r="K962" t="s">
        <v>13806</v>
      </c>
      <c r="L962">
        <v>270107</v>
      </c>
      <c r="M962" t="s">
        <v>13588</v>
      </c>
      <c r="N962">
        <v>270107006</v>
      </c>
      <c r="O962" t="s">
        <v>13613</v>
      </c>
      <c r="P962">
        <v>5085.2416287667229</v>
      </c>
      <c r="Q962">
        <v>0</v>
      </c>
      <c r="R962">
        <v>0</v>
      </c>
    </row>
    <row r="963" spans="1:18" x14ac:dyDescent="0.25">
      <c r="A963">
        <v>8</v>
      </c>
      <c r="B963">
        <v>8202</v>
      </c>
      <c r="C963" t="s">
        <v>768</v>
      </c>
      <c r="D963" t="s">
        <v>1518</v>
      </c>
      <c r="E963">
        <v>3</v>
      </c>
      <c r="F963" t="s">
        <v>13807</v>
      </c>
      <c r="G963">
        <v>1</v>
      </c>
      <c r="H963" t="s">
        <v>8278</v>
      </c>
      <c r="I963">
        <v>1</v>
      </c>
      <c r="J963" t="s">
        <v>13801</v>
      </c>
      <c r="K963" t="s">
        <v>13808</v>
      </c>
      <c r="L963">
        <v>270107</v>
      </c>
      <c r="M963" t="s">
        <v>13588</v>
      </c>
      <c r="N963">
        <v>270107006</v>
      </c>
      <c r="O963" t="s">
        <v>13613</v>
      </c>
      <c r="P963">
        <v>21221.309077369078</v>
      </c>
      <c r="Q963">
        <v>62780.825189355914</v>
      </c>
      <c r="R963">
        <v>0</v>
      </c>
    </row>
    <row r="964" spans="1:18" x14ac:dyDescent="0.25">
      <c r="A964">
        <v>8</v>
      </c>
      <c r="B964">
        <v>8202</v>
      </c>
      <c r="C964" t="s">
        <v>768</v>
      </c>
      <c r="D964" t="s">
        <v>1518</v>
      </c>
      <c r="E964">
        <v>4</v>
      </c>
      <c r="F964" t="s">
        <v>13810</v>
      </c>
      <c r="G964">
        <v>1</v>
      </c>
      <c r="H964" t="s">
        <v>8278</v>
      </c>
      <c r="I964">
        <v>1</v>
      </c>
      <c r="J964" t="s">
        <v>13801</v>
      </c>
      <c r="K964" t="s">
        <v>13811</v>
      </c>
      <c r="L964">
        <v>270107</v>
      </c>
      <c r="M964" t="s">
        <v>13588</v>
      </c>
      <c r="N964">
        <v>270107006</v>
      </c>
      <c r="O964" t="s">
        <v>13613</v>
      </c>
      <c r="P964">
        <v>21221.309077369078</v>
      </c>
      <c r="Q964">
        <v>62780.825189355914</v>
      </c>
      <c r="R964">
        <v>0</v>
      </c>
    </row>
    <row r="965" spans="1:18" x14ac:dyDescent="0.25">
      <c r="A965">
        <v>8</v>
      </c>
      <c r="B965">
        <v>8202</v>
      </c>
      <c r="C965" t="s">
        <v>768</v>
      </c>
      <c r="D965" t="s">
        <v>1518</v>
      </c>
      <c r="E965">
        <v>7</v>
      </c>
      <c r="F965" t="s">
        <v>13813</v>
      </c>
      <c r="G965">
        <v>2</v>
      </c>
      <c r="H965" t="s">
        <v>13771</v>
      </c>
      <c r="I965">
        <v>3</v>
      </c>
      <c r="J965" t="s">
        <v>13814</v>
      </c>
      <c r="K965" t="s">
        <v>13771</v>
      </c>
      <c r="L965">
        <v>270107</v>
      </c>
      <c r="M965" t="s">
        <v>13588</v>
      </c>
      <c r="N965">
        <v>270107005</v>
      </c>
      <c r="O965" t="s">
        <v>13608</v>
      </c>
      <c r="P965">
        <v>10888.587462432512</v>
      </c>
      <c r="Q965">
        <v>31884.083457605917</v>
      </c>
      <c r="R965">
        <v>0</v>
      </c>
    </row>
    <row r="966" spans="1:18" x14ac:dyDescent="0.25">
      <c r="A966">
        <v>8</v>
      </c>
      <c r="B966">
        <v>8202</v>
      </c>
      <c r="C966" t="s">
        <v>768</v>
      </c>
      <c r="D966" t="s">
        <v>1518</v>
      </c>
      <c r="E966">
        <v>7</v>
      </c>
      <c r="F966" t="s">
        <v>13813</v>
      </c>
      <c r="G966">
        <v>3</v>
      </c>
      <c r="H966" t="s">
        <v>13770</v>
      </c>
      <c r="I966">
        <v>3</v>
      </c>
      <c r="J966" t="s">
        <v>13814</v>
      </c>
      <c r="K966" t="s">
        <v>13815</v>
      </c>
      <c r="L966">
        <v>270107</v>
      </c>
      <c r="M966" t="s">
        <v>13588</v>
      </c>
      <c r="N966">
        <v>270107005</v>
      </c>
      <c r="O966" t="s">
        <v>13608</v>
      </c>
      <c r="P966">
        <v>10332.721614936567</v>
      </c>
      <c r="Q966">
        <v>30896.741731749993</v>
      </c>
      <c r="R966">
        <v>0</v>
      </c>
    </row>
    <row r="967" spans="1:18" x14ac:dyDescent="0.25">
      <c r="A967">
        <v>8</v>
      </c>
      <c r="B967">
        <v>8203</v>
      </c>
      <c r="C967" t="s">
        <v>768</v>
      </c>
      <c r="D967" t="s">
        <v>1521</v>
      </c>
      <c r="E967">
        <v>1</v>
      </c>
      <c r="F967" t="s">
        <v>13800</v>
      </c>
      <c r="G967">
        <v>1</v>
      </c>
      <c r="H967" t="s">
        <v>8278</v>
      </c>
      <c r="I967">
        <v>1</v>
      </c>
      <c r="J967" t="s">
        <v>13801</v>
      </c>
      <c r="K967" t="s">
        <v>13802</v>
      </c>
      <c r="L967">
        <v>270107</v>
      </c>
      <c r="M967" t="s">
        <v>13588</v>
      </c>
      <c r="N967">
        <v>270107006</v>
      </c>
      <c r="O967" t="s">
        <v>13613</v>
      </c>
      <c r="P967">
        <v>0</v>
      </c>
      <c r="Q967">
        <v>31221.52886828798</v>
      </c>
      <c r="R967">
        <v>0</v>
      </c>
    </row>
    <row r="968" spans="1:18" x14ac:dyDescent="0.25">
      <c r="A968">
        <v>8</v>
      </c>
      <c r="B968">
        <v>8203</v>
      </c>
      <c r="C968" t="s">
        <v>768</v>
      </c>
      <c r="D968" t="s">
        <v>1521</v>
      </c>
      <c r="E968">
        <v>2</v>
      </c>
      <c r="F968" t="s">
        <v>13804</v>
      </c>
      <c r="G968">
        <v>3</v>
      </c>
      <c r="H968" t="s">
        <v>13770</v>
      </c>
      <c r="I968">
        <v>1</v>
      </c>
      <c r="J968" t="s">
        <v>13801</v>
      </c>
      <c r="K968" t="s">
        <v>13805</v>
      </c>
      <c r="L968">
        <v>270107</v>
      </c>
      <c r="M968" t="s">
        <v>13588</v>
      </c>
      <c r="N968">
        <v>270107006</v>
      </c>
      <c r="O968" t="s">
        <v>13613</v>
      </c>
      <c r="P968">
        <v>0</v>
      </c>
      <c r="Q968">
        <v>23114.508074895992</v>
      </c>
      <c r="R968">
        <v>0</v>
      </c>
    </row>
    <row r="969" spans="1:18" x14ac:dyDescent="0.25">
      <c r="A969">
        <v>8</v>
      </c>
      <c r="B969">
        <v>8203</v>
      </c>
      <c r="C969" t="s">
        <v>768</v>
      </c>
      <c r="D969" t="s">
        <v>1521</v>
      </c>
      <c r="E969">
        <v>2</v>
      </c>
      <c r="F969" t="s">
        <v>13804</v>
      </c>
      <c r="G969">
        <v>3</v>
      </c>
      <c r="H969" t="s">
        <v>13770</v>
      </c>
      <c r="I969">
        <v>1</v>
      </c>
      <c r="J969" t="s">
        <v>13801</v>
      </c>
      <c r="K969" t="s">
        <v>13806</v>
      </c>
      <c r="L969">
        <v>270107</v>
      </c>
      <c r="M969" t="s">
        <v>13588</v>
      </c>
      <c r="N969">
        <v>270107006</v>
      </c>
      <c r="O969" t="s">
        <v>13613</v>
      </c>
      <c r="P969">
        <v>0</v>
      </c>
      <c r="Q969">
        <v>8107.0207933919883</v>
      </c>
      <c r="R969">
        <v>0</v>
      </c>
    </row>
    <row r="970" spans="1:18" x14ac:dyDescent="0.25">
      <c r="A970">
        <v>8</v>
      </c>
      <c r="B970">
        <v>8203</v>
      </c>
      <c r="C970" t="s">
        <v>768</v>
      </c>
      <c r="D970" t="s">
        <v>1521</v>
      </c>
      <c r="E970">
        <v>3</v>
      </c>
      <c r="F970" t="s">
        <v>13807</v>
      </c>
      <c r="G970">
        <v>1</v>
      </c>
      <c r="H970" t="s">
        <v>8278</v>
      </c>
      <c r="I970">
        <v>1</v>
      </c>
      <c r="J970" t="s">
        <v>13801</v>
      </c>
      <c r="K970" t="s">
        <v>13808</v>
      </c>
      <c r="L970">
        <v>270107</v>
      </c>
      <c r="M970" t="s">
        <v>13588</v>
      </c>
      <c r="N970">
        <v>270107006</v>
      </c>
      <c r="O970" t="s">
        <v>13613</v>
      </c>
      <c r="P970">
        <v>0</v>
      </c>
      <c r="Q970">
        <v>31221.52886828798</v>
      </c>
      <c r="R970">
        <v>0</v>
      </c>
    </row>
    <row r="971" spans="1:18" x14ac:dyDescent="0.25">
      <c r="A971">
        <v>8</v>
      </c>
      <c r="B971">
        <v>8203</v>
      </c>
      <c r="C971" t="s">
        <v>768</v>
      </c>
      <c r="D971" t="s">
        <v>1521</v>
      </c>
      <c r="E971">
        <v>4</v>
      </c>
      <c r="F971" t="s">
        <v>13810</v>
      </c>
      <c r="G971">
        <v>1</v>
      </c>
      <c r="H971" t="s">
        <v>8278</v>
      </c>
      <c r="I971">
        <v>1</v>
      </c>
      <c r="J971" t="s">
        <v>13801</v>
      </c>
      <c r="K971" t="s">
        <v>13811</v>
      </c>
      <c r="L971">
        <v>270107</v>
      </c>
      <c r="M971" t="s">
        <v>13588</v>
      </c>
      <c r="N971">
        <v>270107006</v>
      </c>
      <c r="O971" t="s">
        <v>13613</v>
      </c>
      <c r="P971">
        <v>0</v>
      </c>
      <c r="Q971">
        <v>31221.52886828798</v>
      </c>
      <c r="R971">
        <v>0</v>
      </c>
    </row>
    <row r="972" spans="1:18" x14ac:dyDescent="0.25">
      <c r="A972">
        <v>8</v>
      </c>
      <c r="B972">
        <v>8203</v>
      </c>
      <c r="C972" t="s">
        <v>768</v>
      </c>
      <c r="D972" t="s">
        <v>1521</v>
      </c>
      <c r="E972">
        <v>7</v>
      </c>
      <c r="F972" t="s">
        <v>13813</v>
      </c>
      <c r="G972">
        <v>2</v>
      </c>
      <c r="H972" t="s">
        <v>13771</v>
      </c>
      <c r="I972">
        <v>3</v>
      </c>
      <c r="J972" t="s">
        <v>13814</v>
      </c>
      <c r="K972" t="s">
        <v>13771</v>
      </c>
      <c r="L972">
        <v>270107</v>
      </c>
      <c r="M972" t="s">
        <v>13588</v>
      </c>
      <c r="N972">
        <v>270107005</v>
      </c>
      <c r="O972" t="s">
        <v>13608</v>
      </c>
      <c r="P972">
        <v>0</v>
      </c>
      <c r="Q972">
        <v>12899.297384637621</v>
      </c>
      <c r="R972">
        <v>0</v>
      </c>
    </row>
    <row r="973" spans="1:18" x14ac:dyDescent="0.25">
      <c r="A973">
        <v>8</v>
      </c>
      <c r="B973">
        <v>8203</v>
      </c>
      <c r="C973" t="s">
        <v>768</v>
      </c>
      <c r="D973" t="s">
        <v>1521</v>
      </c>
      <c r="E973">
        <v>7</v>
      </c>
      <c r="F973" t="s">
        <v>13813</v>
      </c>
      <c r="G973">
        <v>3</v>
      </c>
      <c r="H973" t="s">
        <v>13770</v>
      </c>
      <c r="I973">
        <v>3</v>
      </c>
      <c r="J973" t="s">
        <v>13814</v>
      </c>
      <c r="K973" t="s">
        <v>13815</v>
      </c>
      <c r="L973">
        <v>270107</v>
      </c>
      <c r="M973" t="s">
        <v>13588</v>
      </c>
      <c r="N973">
        <v>270107005</v>
      </c>
      <c r="O973" t="s">
        <v>13608</v>
      </c>
      <c r="P973">
        <v>0</v>
      </c>
      <c r="Q973">
        <v>18322.231483650361</v>
      </c>
      <c r="R973">
        <v>0</v>
      </c>
    </row>
    <row r="974" spans="1:18" x14ac:dyDescent="0.25">
      <c r="A974">
        <v>8</v>
      </c>
      <c r="B974">
        <v>8205</v>
      </c>
      <c r="C974" t="s">
        <v>768</v>
      </c>
      <c r="D974" t="s">
        <v>1527</v>
      </c>
      <c r="E974">
        <v>1</v>
      </c>
      <c r="F974" t="s">
        <v>13800</v>
      </c>
      <c r="G974">
        <v>1</v>
      </c>
      <c r="H974" t="s">
        <v>8278</v>
      </c>
      <c r="I974">
        <v>1</v>
      </c>
      <c r="J974" t="s">
        <v>13801</v>
      </c>
      <c r="K974" t="s">
        <v>13802</v>
      </c>
      <c r="L974">
        <v>270107</v>
      </c>
      <c r="M974" t="s">
        <v>13588</v>
      </c>
      <c r="N974">
        <v>270107006</v>
      </c>
      <c r="O974" t="s">
        <v>13613</v>
      </c>
      <c r="P974">
        <v>0</v>
      </c>
      <c r="Q974">
        <v>33020.521560500529</v>
      </c>
      <c r="R974">
        <v>0</v>
      </c>
    </row>
    <row r="975" spans="1:18" x14ac:dyDescent="0.25">
      <c r="A975">
        <v>8</v>
      </c>
      <c r="B975">
        <v>8205</v>
      </c>
      <c r="C975" t="s">
        <v>768</v>
      </c>
      <c r="D975" t="s">
        <v>1527</v>
      </c>
      <c r="E975">
        <v>2</v>
      </c>
      <c r="F975" t="s">
        <v>13804</v>
      </c>
      <c r="G975">
        <v>3</v>
      </c>
      <c r="H975" t="s">
        <v>13770</v>
      </c>
      <c r="I975">
        <v>1</v>
      </c>
      <c r="J975" t="s">
        <v>13801</v>
      </c>
      <c r="K975" t="s">
        <v>13805</v>
      </c>
      <c r="L975">
        <v>270107</v>
      </c>
      <c r="M975" t="s">
        <v>13588</v>
      </c>
      <c r="N975">
        <v>270107006</v>
      </c>
      <c r="O975" t="s">
        <v>13613</v>
      </c>
      <c r="P975">
        <v>0</v>
      </c>
      <c r="Q975">
        <v>23021.816130946059</v>
      </c>
      <c r="R975">
        <v>0</v>
      </c>
    </row>
    <row r="976" spans="1:18" x14ac:dyDescent="0.25">
      <c r="A976">
        <v>8</v>
      </c>
      <c r="B976">
        <v>8205</v>
      </c>
      <c r="C976" t="s">
        <v>768</v>
      </c>
      <c r="D976" t="s">
        <v>1527</v>
      </c>
      <c r="E976">
        <v>2</v>
      </c>
      <c r="F976" t="s">
        <v>13804</v>
      </c>
      <c r="G976">
        <v>3</v>
      </c>
      <c r="H976" t="s">
        <v>13770</v>
      </c>
      <c r="I976">
        <v>1</v>
      </c>
      <c r="J976" t="s">
        <v>13801</v>
      </c>
      <c r="K976" t="s">
        <v>13806</v>
      </c>
      <c r="L976">
        <v>270107</v>
      </c>
      <c r="M976" t="s">
        <v>13588</v>
      </c>
      <c r="N976">
        <v>270107006</v>
      </c>
      <c r="O976" t="s">
        <v>13613</v>
      </c>
      <c r="P976">
        <v>0</v>
      </c>
      <c r="Q976">
        <v>9998.705429554464</v>
      </c>
      <c r="R976">
        <v>0</v>
      </c>
    </row>
    <row r="977" spans="1:18" x14ac:dyDescent="0.25">
      <c r="A977">
        <v>8</v>
      </c>
      <c r="B977">
        <v>8205</v>
      </c>
      <c r="C977" t="s">
        <v>768</v>
      </c>
      <c r="D977" t="s">
        <v>1527</v>
      </c>
      <c r="E977">
        <v>3</v>
      </c>
      <c r="F977" t="s">
        <v>13807</v>
      </c>
      <c r="G977">
        <v>1</v>
      </c>
      <c r="H977" t="s">
        <v>8278</v>
      </c>
      <c r="I977">
        <v>1</v>
      </c>
      <c r="J977" t="s">
        <v>13801</v>
      </c>
      <c r="K977" t="s">
        <v>13808</v>
      </c>
      <c r="L977">
        <v>270107</v>
      </c>
      <c r="M977" t="s">
        <v>13588</v>
      </c>
      <c r="N977">
        <v>270107006</v>
      </c>
      <c r="O977" t="s">
        <v>13613</v>
      </c>
      <c r="P977">
        <v>0</v>
      </c>
      <c r="Q977">
        <v>33020.521560500529</v>
      </c>
      <c r="R977">
        <v>0</v>
      </c>
    </row>
    <row r="978" spans="1:18" x14ac:dyDescent="0.25">
      <c r="A978">
        <v>8</v>
      </c>
      <c r="B978">
        <v>8205</v>
      </c>
      <c r="C978" t="s">
        <v>768</v>
      </c>
      <c r="D978" t="s">
        <v>1527</v>
      </c>
      <c r="E978">
        <v>4</v>
      </c>
      <c r="F978" t="s">
        <v>13810</v>
      </c>
      <c r="G978">
        <v>1</v>
      </c>
      <c r="H978" t="s">
        <v>8278</v>
      </c>
      <c r="I978">
        <v>1</v>
      </c>
      <c r="J978" t="s">
        <v>13801</v>
      </c>
      <c r="K978" t="s">
        <v>13811</v>
      </c>
      <c r="L978">
        <v>270107</v>
      </c>
      <c r="M978" t="s">
        <v>13588</v>
      </c>
      <c r="N978">
        <v>270107006</v>
      </c>
      <c r="O978" t="s">
        <v>13613</v>
      </c>
      <c r="P978">
        <v>0</v>
      </c>
      <c r="Q978">
        <v>33020.521560500529</v>
      </c>
      <c r="R978">
        <v>0</v>
      </c>
    </row>
    <row r="979" spans="1:18" x14ac:dyDescent="0.25">
      <c r="A979">
        <v>8</v>
      </c>
      <c r="B979">
        <v>8205</v>
      </c>
      <c r="C979" t="s">
        <v>768</v>
      </c>
      <c r="D979" t="s">
        <v>1527</v>
      </c>
      <c r="E979">
        <v>7</v>
      </c>
      <c r="F979" t="s">
        <v>13813</v>
      </c>
      <c r="G979">
        <v>2</v>
      </c>
      <c r="H979" t="s">
        <v>13771</v>
      </c>
      <c r="I979">
        <v>3</v>
      </c>
      <c r="J979" t="s">
        <v>13814</v>
      </c>
      <c r="K979" t="s">
        <v>13771</v>
      </c>
      <c r="L979">
        <v>270107</v>
      </c>
      <c r="M979" t="s">
        <v>13588</v>
      </c>
      <c r="N979">
        <v>270107005</v>
      </c>
      <c r="O979" t="s">
        <v>13608</v>
      </c>
      <c r="P979">
        <v>0</v>
      </c>
      <c r="Q979">
        <v>18639.757691999821</v>
      </c>
      <c r="R979">
        <v>0</v>
      </c>
    </row>
    <row r="980" spans="1:18" x14ac:dyDescent="0.25">
      <c r="A980">
        <v>8</v>
      </c>
      <c r="B980">
        <v>8205</v>
      </c>
      <c r="C980" t="s">
        <v>768</v>
      </c>
      <c r="D980" t="s">
        <v>1527</v>
      </c>
      <c r="E980">
        <v>7</v>
      </c>
      <c r="F980" t="s">
        <v>13813</v>
      </c>
      <c r="G980">
        <v>3</v>
      </c>
      <c r="H980" t="s">
        <v>13770</v>
      </c>
      <c r="I980">
        <v>3</v>
      </c>
      <c r="J980" t="s">
        <v>13814</v>
      </c>
      <c r="K980" t="s">
        <v>13815</v>
      </c>
      <c r="L980">
        <v>270107</v>
      </c>
      <c r="M980" t="s">
        <v>13588</v>
      </c>
      <c r="N980">
        <v>270107005</v>
      </c>
      <c r="O980" t="s">
        <v>13608</v>
      </c>
      <c r="P980">
        <v>0</v>
      </c>
      <c r="Q980">
        <v>14380.763868500704</v>
      </c>
      <c r="R980">
        <v>0</v>
      </c>
    </row>
    <row r="981" spans="1:18" x14ac:dyDescent="0.25">
      <c r="A981">
        <v>8</v>
      </c>
      <c r="B981">
        <v>8206</v>
      </c>
      <c r="C981" t="s">
        <v>768</v>
      </c>
      <c r="D981" t="s">
        <v>13772</v>
      </c>
      <c r="E981">
        <v>1</v>
      </c>
      <c r="F981" t="s">
        <v>13800</v>
      </c>
      <c r="G981">
        <v>1</v>
      </c>
      <c r="H981" t="s">
        <v>8278</v>
      </c>
      <c r="I981">
        <v>1</v>
      </c>
      <c r="J981" t="s">
        <v>13801</v>
      </c>
      <c r="K981" t="s">
        <v>13802</v>
      </c>
      <c r="L981">
        <v>270107</v>
      </c>
      <c r="M981" t="s">
        <v>13588</v>
      </c>
      <c r="N981">
        <v>270107006</v>
      </c>
      <c r="O981" t="s">
        <v>13613</v>
      </c>
      <c r="P981">
        <v>0</v>
      </c>
      <c r="Q981">
        <v>56734.452594353337</v>
      </c>
      <c r="R981">
        <v>0</v>
      </c>
    </row>
    <row r="982" spans="1:18" x14ac:dyDescent="0.25">
      <c r="A982">
        <v>8</v>
      </c>
      <c r="B982">
        <v>8206</v>
      </c>
      <c r="C982" t="s">
        <v>768</v>
      </c>
      <c r="D982" t="s">
        <v>13772</v>
      </c>
      <c r="E982">
        <v>1</v>
      </c>
      <c r="F982" t="s">
        <v>13800</v>
      </c>
      <c r="G982">
        <v>1</v>
      </c>
      <c r="H982" t="s">
        <v>8278</v>
      </c>
      <c r="I982">
        <v>1</v>
      </c>
      <c r="J982" t="s">
        <v>13801</v>
      </c>
      <c r="K982" t="s">
        <v>13803</v>
      </c>
      <c r="L982">
        <v>270107</v>
      </c>
      <c r="M982" t="s">
        <v>13588</v>
      </c>
      <c r="N982">
        <v>270107006</v>
      </c>
      <c r="O982" t="s">
        <v>13613</v>
      </c>
      <c r="P982">
        <v>0</v>
      </c>
      <c r="Q982">
        <v>5090.0495714779991</v>
      </c>
      <c r="R982">
        <v>0</v>
      </c>
    </row>
    <row r="983" spans="1:18" x14ac:dyDescent="0.25">
      <c r="A983">
        <v>8</v>
      </c>
      <c r="B983">
        <v>8206</v>
      </c>
      <c r="C983" t="s">
        <v>768</v>
      </c>
      <c r="D983" t="s">
        <v>13772</v>
      </c>
      <c r="E983">
        <v>2</v>
      </c>
      <c r="F983" t="s">
        <v>13804</v>
      </c>
      <c r="G983">
        <v>3</v>
      </c>
      <c r="H983" t="s">
        <v>13770</v>
      </c>
      <c r="I983">
        <v>1</v>
      </c>
      <c r="J983" t="s">
        <v>13801</v>
      </c>
      <c r="K983" t="s">
        <v>13805</v>
      </c>
      <c r="L983">
        <v>270107</v>
      </c>
      <c r="M983" t="s">
        <v>13588</v>
      </c>
      <c r="N983">
        <v>270107006</v>
      </c>
      <c r="O983" t="s">
        <v>13613</v>
      </c>
      <c r="P983">
        <v>0</v>
      </c>
      <c r="Q983">
        <v>56734.452594353337</v>
      </c>
      <c r="R983">
        <v>0</v>
      </c>
    </row>
    <row r="984" spans="1:18" x14ac:dyDescent="0.25">
      <c r="A984">
        <v>8</v>
      </c>
      <c r="B984">
        <v>8206</v>
      </c>
      <c r="C984" t="s">
        <v>768</v>
      </c>
      <c r="D984" t="s">
        <v>13772</v>
      </c>
      <c r="E984">
        <v>2</v>
      </c>
      <c r="F984" t="s">
        <v>13804</v>
      </c>
      <c r="G984">
        <v>3</v>
      </c>
      <c r="H984" t="s">
        <v>13770</v>
      </c>
      <c r="I984">
        <v>1</v>
      </c>
      <c r="J984" t="s">
        <v>13801</v>
      </c>
      <c r="K984" t="s">
        <v>13806</v>
      </c>
      <c r="L984">
        <v>270107</v>
      </c>
      <c r="M984" t="s">
        <v>13588</v>
      </c>
      <c r="N984">
        <v>270107006</v>
      </c>
      <c r="O984" t="s">
        <v>13613</v>
      </c>
      <c r="P984">
        <v>0</v>
      </c>
      <c r="Q984">
        <v>5090.0495714779991</v>
      </c>
      <c r="R984">
        <v>0</v>
      </c>
    </row>
    <row r="985" spans="1:18" x14ac:dyDescent="0.25">
      <c r="A985">
        <v>8</v>
      </c>
      <c r="B985">
        <v>8206</v>
      </c>
      <c r="C985" t="s">
        <v>768</v>
      </c>
      <c r="D985" t="s">
        <v>13772</v>
      </c>
      <c r="E985">
        <v>3</v>
      </c>
      <c r="F985" t="s">
        <v>13807</v>
      </c>
      <c r="G985">
        <v>1</v>
      </c>
      <c r="H985" t="s">
        <v>8278</v>
      </c>
      <c r="I985">
        <v>1</v>
      </c>
      <c r="J985" t="s">
        <v>13801</v>
      </c>
      <c r="K985" t="s">
        <v>13808</v>
      </c>
      <c r="L985">
        <v>270107</v>
      </c>
      <c r="M985" t="s">
        <v>13588</v>
      </c>
      <c r="N985">
        <v>270107006</v>
      </c>
      <c r="O985" t="s">
        <v>13613</v>
      </c>
      <c r="P985">
        <v>0</v>
      </c>
      <c r="Q985">
        <v>61824.502165831334</v>
      </c>
      <c r="R985">
        <v>0</v>
      </c>
    </row>
    <row r="986" spans="1:18" x14ac:dyDescent="0.25">
      <c r="A986">
        <v>8</v>
      </c>
      <c r="B986">
        <v>8206</v>
      </c>
      <c r="C986" t="s">
        <v>768</v>
      </c>
      <c r="D986" t="s">
        <v>13772</v>
      </c>
      <c r="E986">
        <v>4</v>
      </c>
      <c r="F986" t="s">
        <v>13810</v>
      </c>
      <c r="G986">
        <v>1</v>
      </c>
      <c r="H986" t="s">
        <v>8278</v>
      </c>
      <c r="I986">
        <v>1</v>
      </c>
      <c r="J986" t="s">
        <v>13801</v>
      </c>
      <c r="K986" t="s">
        <v>13811</v>
      </c>
      <c r="L986">
        <v>270107</v>
      </c>
      <c r="M986" t="s">
        <v>13588</v>
      </c>
      <c r="N986">
        <v>270107006</v>
      </c>
      <c r="O986" t="s">
        <v>13613</v>
      </c>
      <c r="P986">
        <v>0</v>
      </c>
      <c r="Q986">
        <v>56734.452594353337</v>
      </c>
      <c r="R986">
        <v>0</v>
      </c>
    </row>
    <row r="987" spans="1:18" x14ac:dyDescent="0.25">
      <c r="A987">
        <v>8</v>
      </c>
      <c r="B987">
        <v>8206</v>
      </c>
      <c r="C987" t="s">
        <v>768</v>
      </c>
      <c r="D987" t="s">
        <v>13772</v>
      </c>
      <c r="E987">
        <v>4</v>
      </c>
      <c r="F987" t="s">
        <v>13810</v>
      </c>
      <c r="G987">
        <v>1</v>
      </c>
      <c r="H987" t="s">
        <v>8278</v>
      </c>
      <c r="I987">
        <v>1</v>
      </c>
      <c r="J987" t="s">
        <v>13801</v>
      </c>
      <c r="K987" t="s">
        <v>13812</v>
      </c>
      <c r="L987">
        <v>270107</v>
      </c>
      <c r="M987" t="s">
        <v>13588</v>
      </c>
      <c r="N987">
        <v>270107006</v>
      </c>
      <c r="O987" t="s">
        <v>13613</v>
      </c>
      <c r="P987">
        <v>0</v>
      </c>
      <c r="Q987">
        <v>5090.0495714779991</v>
      </c>
      <c r="R987">
        <v>0</v>
      </c>
    </row>
    <row r="988" spans="1:18" x14ac:dyDescent="0.25">
      <c r="A988">
        <v>8</v>
      </c>
      <c r="B988">
        <v>8206</v>
      </c>
      <c r="C988" t="s">
        <v>768</v>
      </c>
      <c r="D988" t="s">
        <v>13772</v>
      </c>
      <c r="E988">
        <v>7</v>
      </c>
      <c r="F988" t="s">
        <v>13813</v>
      </c>
      <c r="G988">
        <v>2</v>
      </c>
      <c r="H988" t="s">
        <v>13771</v>
      </c>
      <c r="I988">
        <v>3</v>
      </c>
      <c r="J988" t="s">
        <v>13814</v>
      </c>
      <c r="K988" t="s">
        <v>13771</v>
      </c>
      <c r="L988">
        <v>270107</v>
      </c>
      <c r="M988" t="s">
        <v>13588</v>
      </c>
      <c r="N988">
        <v>270107005</v>
      </c>
      <c r="O988" t="s">
        <v>13608</v>
      </c>
      <c r="P988">
        <v>0</v>
      </c>
      <c r="Q988">
        <v>9374.9527952749795</v>
      </c>
      <c r="R988">
        <v>0</v>
      </c>
    </row>
    <row r="989" spans="1:18" x14ac:dyDescent="0.25">
      <c r="A989">
        <v>8</v>
      </c>
      <c r="B989">
        <v>8206</v>
      </c>
      <c r="C989" t="s">
        <v>768</v>
      </c>
      <c r="D989" t="s">
        <v>13772</v>
      </c>
      <c r="E989">
        <v>7</v>
      </c>
      <c r="F989" t="s">
        <v>13813</v>
      </c>
      <c r="G989">
        <v>3</v>
      </c>
      <c r="H989" t="s">
        <v>13770</v>
      </c>
      <c r="I989">
        <v>3</v>
      </c>
      <c r="J989" t="s">
        <v>13814</v>
      </c>
      <c r="K989" t="s">
        <v>13815</v>
      </c>
      <c r="L989">
        <v>270107</v>
      </c>
      <c r="M989" t="s">
        <v>13588</v>
      </c>
      <c r="N989">
        <v>270107005</v>
      </c>
      <c r="O989" t="s">
        <v>13608</v>
      </c>
      <c r="P989">
        <v>0</v>
      </c>
      <c r="Q989">
        <v>43537.728875829249</v>
      </c>
      <c r="R989">
        <v>0</v>
      </c>
    </row>
    <row r="990" spans="1:18" x14ac:dyDescent="0.25">
      <c r="A990">
        <v>8</v>
      </c>
      <c r="B990">
        <v>8206</v>
      </c>
      <c r="C990" t="s">
        <v>768</v>
      </c>
      <c r="D990" t="s">
        <v>13772</v>
      </c>
      <c r="E990">
        <v>7</v>
      </c>
      <c r="F990" t="s">
        <v>13813</v>
      </c>
      <c r="G990">
        <v>3</v>
      </c>
      <c r="H990" t="s">
        <v>13770</v>
      </c>
      <c r="I990">
        <v>3</v>
      </c>
      <c r="J990" t="s">
        <v>13814</v>
      </c>
      <c r="K990" t="s">
        <v>13816</v>
      </c>
      <c r="L990">
        <v>270107</v>
      </c>
      <c r="M990" t="s">
        <v>13588</v>
      </c>
      <c r="N990">
        <v>270107005</v>
      </c>
      <c r="O990" t="s">
        <v>13608</v>
      </c>
      <c r="P990">
        <v>0</v>
      </c>
      <c r="Q990">
        <v>8911.8204947271042</v>
      </c>
      <c r="R990">
        <v>0</v>
      </c>
    </row>
    <row r="991" spans="1:18" x14ac:dyDescent="0.25">
      <c r="A991">
        <v>8</v>
      </c>
      <c r="B991">
        <v>8301</v>
      </c>
      <c r="C991" t="s">
        <v>768</v>
      </c>
      <c r="D991" t="s">
        <v>1536</v>
      </c>
      <c r="E991">
        <v>1</v>
      </c>
      <c r="F991" t="s">
        <v>13800</v>
      </c>
      <c r="G991">
        <v>1</v>
      </c>
      <c r="H991" t="s">
        <v>8278</v>
      </c>
      <c r="I991">
        <v>1</v>
      </c>
      <c r="J991" t="s">
        <v>13801</v>
      </c>
      <c r="K991" t="s">
        <v>13802</v>
      </c>
      <c r="L991">
        <v>270107</v>
      </c>
      <c r="M991" t="s">
        <v>13588</v>
      </c>
      <c r="N991">
        <v>270107006</v>
      </c>
      <c r="O991" t="s">
        <v>13613</v>
      </c>
      <c r="P991">
        <v>20106.385082359455</v>
      </c>
      <c r="Q991">
        <v>35190.825051446511</v>
      </c>
      <c r="R991">
        <v>27974.06891599104</v>
      </c>
    </row>
    <row r="992" spans="1:18" x14ac:dyDescent="0.25">
      <c r="A992">
        <v>8</v>
      </c>
      <c r="B992">
        <v>8301</v>
      </c>
      <c r="C992" t="s">
        <v>768</v>
      </c>
      <c r="D992" t="s">
        <v>1536</v>
      </c>
      <c r="E992">
        <v>1</v>
      </c>
      <c r="F992" t="s">
        <v>13800</v>
      </c>
      <c r="G992">
        <v>1</v>
      </c>
      <c r="H992" t="s">
        <v>8278</v>
      </c>
      <c r="I992">
        <v>1</v>
      </c>
      <c r="J992" t="s">
        <v>13801</v>
      </c>
      <c r="K992" t="s">
        <v>13803</v>
      </c>
      <c r="L992">
        <v>270107</v>
      </c>
      <c r="M992" t="s">
        <v>13588</v>
      </c>
      <c r="N992">
        <v>270107006</v>
      </c>
      <c r="O992" t="s">
        <v>13613</v>
      </c>
      <c r="P992">
        <v>788.98973720116271</v>
      </c>
      <c r="Q992">
        <v>923.81511618152911</v>
      </c>
      <c r="R992">
        <v>1960.612470316064</v>
      </c>
    </row>
    <row r="993" spans="1:18" x14ac:dyDescent="0.25">
      <c r="A993">
        <v>8</v>
      </c>
      <c r="B993">
        <v>8301</v>
      </c>
      <c r="C993" t="s">
        <v>768</v>
      </c>
      <c r="D993" t="s">
        <v>1536</v>
      </c>
      <c r="E993">
        <v>2</v>
      </c>
      <c r="F993" t="s">
        <v>13804</v>
      </c>
      <c r="G993">
        <v>3</v>
      </c>
      <c r="H993" t="s">
        <v>13770</v>
      </c>
      <c r="I993">
        <v>1</v>
      </c>
      <c r="J993" t="s">
        <v>13801</v>
      </c>
      <c r="K993" t="s">
        <v>13805</v>
      </c>
      <c r="L993">
        <v>270107</v>
      </c>
      <c r="M993" t="s">
        <v>13588</v>
      </c>
      <c r="N993">
        <v>270107006</v>
      </c>
      <c r="O993" t="s">
        <v>13613</v>
      </c>
      <c r="P993">
        <v>19506.238753435762</v>
      </c>
      <c r="Q993">
        <v>34135.537921498842</v>
      </c>
      <c r="R993">
        <v>22231.15083181551</v>
      </c>
    </row>
    <row r="994" spans="1:18" x14ac:dyDescent="0.25">
      <c r="A994">
        <v>8</v>
      </c>
      <c r="B994">
        <v>8301</v>
      </c>
      <c r="C994" t="s">
        <v>768</v>
      </c>
      <c r="D994" t="s">
        <v>1536</v>
      </c>
      <c r="E994">
        <v>2</v>
      </c>
      <c r="F994" t="s">
        <v>13804</v>
      </c>
      <c r="G994">
        <v>3</v>
      </c>
      <c r="H994" t="s">
        <v>13770</v>
      </c>
      <c r="I994">
        <v>1</v>
      </c>
      <c r="J994" t="s">
        <v>13801</v>
      </c>
      <c r="K994" t="s">
        <v>13806</v>
      </c>
      <c r="L994">
        <v>270107</v>
      </c>
      <c r="M994" t="s">
        <v>13588</v>
      </c>
      <c r="N994">
        <v>270107006</v>
      </c>
      <c r="O994" t="s">
        <v>13613</v>
      </c>
      <c r="P994">
        <v>1389.1360661248541</v>
      </c>
      <c r="Q994">
        <v>1979.1022461291977</v>
      </c>
      <c r="R994">
        <v>7703.5305544916</v>
      </c>
    </row>
    <row r="995" spans="1:18" x14ac:dyDescent="0.25">
      <c r="A995">
        <v>8</v>
      </c>
      <c r="B995">
        <v>8301</v>
      </c>
      <c r="C995" t="s">
        <v>768</v>
      </c>
      <c r="D995" t="s">
        <v>1536</v>
      </c>
      <c r="E995">
        <v>3</v>
      </c>
      <c r="F995" t="s">
        <v>13807</v>
      </c>
      <c r="G995">
        <v>1</v>
      </c>
      <c r="H995" t="s">
        <v>8278</v>
      </c>
      <c r="I995">
        <v>1</v>
      </c>
      <c r="J995" t="s">
        <v>13801</v>
      </c>
      <c r="K995" t="s">
        <v>13808</v>
      </c>
      <c r="L995">
        <v>270107</v>
      </c>
      <c r="M995" t="s">
        <v>13588</v>
      </c>
      <c r="N995">
        <v>270107006</v>
      </c>
      <c r="O995" t="s">
        <v>13613</v>
      </c>
      <c r="P995">
        <v>20106.385082359455</v>
      </c>
      <c r="Q995">
        <v>35190.825051446511</v>
      </c>
      <c r="R995">
        <v>27974.06891599104</v>
      </c>
    </row>
    <row r="996" spans="1:18" x14ac:dyDescent="0.25">
      <c r="A996">
        <v>8</v>
      </c>
      <c r="B996">
        <v>8301</v>
      </c>
      <c r="C996" t="s">
        <v>768</v>
      </c>
      <c r="D996" t="s">
        <v>1536</v>
      </c>
      <c r="E996">
        <v>3</v>
      </c>
      <c r="F996" t="s">
        <v>13807</v>
      </c>
      <c r="G996">
        <v>1</v>
      </c>
      <c r="H996" t="s">
        <v>8278</v>
      </c>
      <c r="I996">
        <v>1</v>
      </c>
      <c r="J996" t="s">
        <v>13801</v>
      </c>
      <c r="K996" t="s">
        <v>13809</v>
      </c>
      <c r="L996">
        <v>270107</v>
      </c>
      <c r="M996" t="s">
        <v>13588</v>
      </c>
      <c r="N996">
        <v>270107006</v>
      </c>
      <c r="O996" t="s">
        <v>13613</v>
      </c>
      <c r="P996">
        <v>788.98973720116271</v>
      </c>
      <c r="Q996">
        <v>923.81511618152911</v>
      </c>
      <c r="R996">
        <v>1960.612470316064</v>
      </c>
    </row>
    <row r="997" spans="1:18" x14ac:dyDescent="0.25">
      <c r="A997">
        <v>8</v>
      </c>
      <c r="B997">
        <v>8301</v>
      </c>
      <c r="C997" t="s">
        <v>768</v>
      </c>
      <c r="D997" t="s">
        <v>1536</v>
      </c>
      <c r="E997">
        <v>4</v>
      </c>
      <c r="F997" t="s">
        <v>13810</v>
      </c>
      <c r="G997">
        <v>1</v>
      </c>
      <c r="H997" t="s">
        <v>8278</v>
      </c>
      <c r="I997">
        <v>1</v>
      </c>
      <c r="J997" t="s">
        <v>13801</v>
      </c>
      <c r="K997" t="s">
        <v>13811</v>
      </c>
      <c r="L997">
        <v>270107</v>
      </c>
      <c r="M997" t="s">
        <v>13588</v>
      </c>
      <c r="N997">
        <v>270107006</v>
      </c>
      <c r="O997" t="s">
        <v>13613</v>
      </c>
      <c r="P997">
        <v>20106.385082359455</v>
      </c>
      <c r="Q997">
        <v>35190.825051446511</v>
      </c>
      <c r="R997">
        <v>28420.823367720252</v>
      </c>
    </row>
    <row r="998" spans="1:18" x14ac:dyDescent="0.25">
      <c r="A998">
        <v>8</v>
      </c>
      <c r="B998">
        <v>8301</v>
      </c>
      <c r="C998" t="s">
        <v>768</v>
      </c>
      <c r="D998" t="s">
        <v>1536</v>
      </c>
      <c r="E998">
        <v>4</v>
      </c>
      <c r="F998" t="s">
        <v>13810</v>
      </c>
      <c r="G998">
        <v>1</v>
      </c>
      <c r="H998" t="s">
        <v>8278</v>
      </c>
      <c r="I998">
        <v>1</v>
      </c>
      <c r="J998" t="s">
        <v>13801</v>
      </c>
      <c r="K998" t="s">
        <v>13812</v>
      </c>
      <c r="L998">
        <v>270107</v>
      </c>
      <c r="M998" t="s">
        <v>13588</v>
      </c>
      <c r="N998">
        <v>270107006</v>
      </c>
      <c r="O998" t="s">
        <v>13613</v>
      </c>
      <c r="P998">
        <v>788.98973720116271</v>
      </c>
      <c r="Q998">
        <v>923.81511618152911</v>
      </c>
      <c r="R998">
        <v>1513.8580185868559</v>
      </c>
    </row>
    <row r="999" spans="1:18" x14ac:dyDescent="0.25">
      <c r="A999">
        <v>8</v>
      </c>
      <c r="B999">
        <v>8301</v>
      </c>
      <c r="C999" t="s">
        <v>768</v>
      </c>
      <c r="D999" t="s">
        <v>1536</v>
      </c>
      <c r="E999">
        <v>7</v>
      </c>
      <c r="F999" t="s">
        <v>13813</v>
      </c>
      <c r="G999">
        <v>2</v>
      </c>
      <c r="H999" t="s">
        <v>13771</v>
      </c>
      <c r="I999">
        <v>3</v>
      </c>
      <c r="J999" t="s">
        <v>13814</v>
      </c>
      <c r="K999" t="s">
        <v>13771</v>
      </c>
      <c r="L999">
        <v>270107</v>
      </c>
      <c r="M999" t="s">
        <v>13588</v>
      </c>
      <c r="N999">
        <v>270107005</v>
      </c>
      <c r="O999" t="s">
        <v>13608</v>
      </c>
      <c r="P999">
        <v>7581.4201815269616</v>
      </c>
      <c r="Q999">
        <v>13493.960294038077</v>
      </c>
      <c r="R999">
        <v>0</v>
      </c>
    </row>
    <row r="1000" spans="1:18" x14ac:dyDescent="0.25">
      <c r="A1000">
        <v>8</v>
      </c>
      <c r="B1000">
        <v>8301</v>
      </c>
      <c r="C1000" t="s">
        <v>768</v>
      </c>
      <c r="D1000" t="s">
        <v>1536</v>
      </c>
      <c r="E1000">
        <v>7</v>
      </c>
      <c r="F1000" t="s">
        <v>13813</v>
      </c>
      <c r="G1000">
        <v>3</v>
      </c>
      <c r="H1000" t="s">
        <v>13770</v>
      </c>
      <c r="I1000">
        <v>3</v>
      </c>
      <c r="J1000" t="s">
        <v>13814</v>
      </c>
      <c r="K1000" t="s">
        <v>13815</v>
      </c>
      <c r="L1000">
        <v>270107</v>
      </c>
      <c r="M1000" t="s">
        <v>13588</v>
      </c>
      <c r="N1000">
        <v>270107005</v>
      </c>
      <c r="O1000" t="s">
        <v>13608</v>
      </c>
      <c r="P1000">
        <v>11999.466097170314</v>
      </c>
      <c r="Q1000">
        <v>22620.679873589965</v>
      </c>
      <c r="R1000">
        <v>28481.798778513479</v>
      </c>
    </row>
    <row r="1001" spans="1:18" x14ac:dyDescent="0.25">
      <c r="A1001">
        <v>8</v>
      </c>
      <c r="B1001">
        <v>8301</v>
      </c>
      <c r="C1001" t="s">
        <v>768</v>
      </c>
      <c r="D1001" t="s">
        <v>1536</v>
      </c>
      <c r="E1001">
        <v>7</v>
      </c>
      <c r="F1001" t="s">
        <v>13813</v>
      </c>
      <c r="G1001">
        <v>3</v>
      </c>
      <c r="H1001" t="s">
        <v>13770</v>
      </c>
      <c r="I1001">
        <v>3</v>
      </c>
      <c r="J1001" t="s">
        <v>13814</v>
      </c>
      <c r="K1001" t="s">
        <v>13816</v>
      </c>
      <c r="L1001">
        <v>270107</v>
      </c>
      <c r="M1001" t="s">
        <v>13588</v>
      </c>
      <c r="N1001">
        <v>270107005</v>
      </c>
      <c r="O1001" t="s">
        <v>13608</v>
      </c>
      <c r="P1001">
        <v>1314.4885408633406</v>
      </c>
      <c r="Q1001">
        <v>0</v>
      </c>
      <c r="R1001">
        <v>1452.8826077936239</v>
      </c>
    </row>
    <row r="1002" spans="1:18" x14ac:dyDescent="0.25">
      <c r="A1002">
        <v>8</v>
      </c>
      <c r="B1002">
        <v>8304</v>
      </c>
      <c r="C1002" t="s">
        <v>768</v>
      </c>
      <c r="D1002" t="s">
        <v>1545</v>
      </c>
      <c r="E1002">
        <v>1</v>
      </c>
      <c r="F1002" t="s">
        <v>13800</v>
      </c>
      <c r="G1002">
        <v>1</v>
      </c>
      <c r="H1002" t="s">
        <v>8278</v>
      </c>
      <c r="I1002">
        <v>1</v>
      </c>
      <c r="J1002" t="s">
        <v>13801</v>
      </c>
      <c r="K1002" t="s">
        <v>13802</v>
      </c>
      <c r="L1002">
        <v>270107</v>
      </c>
      <c r="M1002" t="s">
        <v>13588</v>
      </c>
      <c r="N1002">
        <v>270107006</v>
      </c>
      <c r="O1002" t="s">
        <v>13613</v>
      </c>
      <c r="P1002">
        <v>0</v>
      </c>
      <c r="Q1002">
        <v>25473.638190758113</v>
      </c>
      <c r="R1002">
        <v>0</v>
      </c>
    </row>
    <row r="1003" spans="1:18" x14ac:dyDescent="0.25">
      <c r="A1003">
        <v>8</v>
      </c>
      <c r="B1003">
        <v>8304</v>
      </c>
      <c r="C1003" t="s">
        <v>768</v>
      </c>
      <c r="D1003" t="s">
        <v>1545</v>
      </c>
      <c r="E1003">
        <v>2</v>
      </c>
      <c r="F1003" t="s">
        <v>13804</v>
      </c>
      <c r="G1003">
        <v>3</v>
      </c>
      <c r="H1003" t="s">
        <v>13770</v>
      </c>
      <c r="I1003">
        <v>1</v>
      </c>
      <c r="J1003" t="s">
        <v>13801</v>
      </c>
      <c r="K1003" t="s">
        <v>13805</v>
      </c>
      <c r="L1003">
        <v>270107</v>
      </c>
      <c r="M1003" t="s">
        <v>13588</v>
      </c>
      <c r="N1003">
        <v>270107006</v>
      </c>
      <c r="O1003" t="s">
        <v>13613</v>
      </c>
      <c r="P1003">
        <v>0</v>
      </c>
      <c r="Q1003">
        <v>13021.166789622319</v>
      </c>
      <c r="R1003">
        <v>0</v>
      </c>
    </row>
    <row r="1004" spans="1:18" x14ac:dyDescent="0.25">
      <c r="A1004">
        <v>8</v>
      </c>
      <c r="B1004">
        <v>8304</v>
      </c>
      <c r="C1004" t="s">
        <v>768</v>
      </c>
      <c r="D1004" t="s">
        <v>1545</v>
      </c>
      <c r="E1004">
        <v>2</v>
      </c>
      <c r="F1004" t="s">
        <v>13804</v>
      </c>
      <c r="G1004">
        <v>3</v>
      </c>
      <c r="H1004" t="s">
        <v>13770</v>
      </c>
      <c r="I1004">
        <v>1</v>
      </c>
      <c r="J1004" t="s">
        <v>13801</v>
      </c>
      <c r="K1004" t="s">
        <v>13806</v>
      </c>
      <c r="L1004">
        <v>270107</v>
      </c>
      <c r="M1004" t="s">
        <v>13588</v>
      </c>
      <c r="N1004">
        <v>270107006</v>
      </c>
      <c r="O1004" t="s">
        <v>13613</v>
      </c>
      <c r="P1004">
        <v>0</v>
      </c>
      <c r="Q1004">
        <v>12452.471401135792</v>
      </c>
      <c r="R1004">
        <v>0</v>
      </c>
    </row>
    <row r="1005" spans="1:18" x14ac:dyDescent="0.25">
      <c r="A1005">
        <v>8</v>
      </c>
      <c r="B1005">
        <v>8304</v>
      </c>
      <c r="C1005" t="s">
        <v>768</v>
      </c>
      <c r="D1005" t="s">
        <v>1545</v>
      </c>
      <c r="E1005">
        <v>3</v>
      </c>
      <c r="F1005" t="s">
        <v>13807</v>
      </c>
      <c r="G1005">
        <v>1</v>
      </c>
      <c r="H1005" t="s">
        <v>8278</v>
      </c>
      <c r="I1005">
        <v>1</v>
      </c>
      <c r="J1005" t="s">
        <v>13801</v>
      </c>
      <c r="K1005" t="s">
        <v>13808</v>
      </c>
      <c r="L1005">
        <v>270107</v>
      </c>
      <c r="M1005" t="s">
        <v>13588</v>
      </c>
      <c r="N1005">
        <v>270107006</v>
      </c>
      <c r="O1005" t="s">
        <v>13613</v>
      </c>
      <c r="P1005">
        <v>0</v>
      </c>
      <c r="Q1005">
        <v>25473.638190758113</v>
      </c>
      <c r="R1005">
        <v>0</v>
      </c>
    </row>
    <row r="1006" spans="1:18" x14ac:dyDescent="0.25">
      <c r="A1006">
        <v>8</v>
      </c>
      <c r="B1006">
        <v>8304</v>
      </c>
      <c r="C1006" t="s">
        <v>768</v>
      </c>
      <c r="D1006" t="s">
        <v>1545</v>
      </c>
      <c r="E1006">
        <v>4</v>
      </c>
      <c r="F1006" t="s">
        <v>13810</v>
      </c>
      <c r="G1006">
        <v>1</v>
      </c>
      <c r="H1006" t="s">
        <v>8278</v>
      </c>
      <c r="I1006">
        <v>1</v>
      </c>
      <c r="J1006" t="s">
        <v>13801</v>
      </c>
      <c r="K1006" t="s">
        <v>13811</v>
      </c>
      <c r="L1006">
        <v>270107</v>
      </c>
      <c r="M1006" t="s">
        <v>13588</v>
      </c>
      <c r="N1006">
        <v>270107006</v>
      </c>
      <c r="O1006" t="s">
        <v>13613</v>
      </c>
      <c r="P1006">
        <v>0</v>
      </c>
      <c r="Q1006">
        <v>25473.638190758113</v>
      </c>
      <c r="R1006">
        <v>0</v>
      </c>
    </row>
    <row r="1007" spans="1:18" x14ac:dyDescent="0.25">
      <c r="A1007">
        <v>8</v>
      </c>
      <c r="B1007">
        <v>8304</v>
      </c>
      <c r="C1007" t="s">
        <v>768</v>
      </c>
      <c r="D1007" t="s">
        <v>1545</v>
      </c>
      <c r="E1007">
        <v>7</v>
      </c>
      <c r="F1007" t="s">
        <v>13813</v>
      </c>
      <c r="G1007">
        <v>2</v>
      </c>
      <c r="H1007" t="s">
        <v>13771</v>
      </c>
      <c r="I1007">
        <v>3</v>
      </c>
      <c r="J1007" t="s">
        <v>13814</v>
      </c>
      <c r="K1007" t="s">
        <v>13771</v>
      </c>
      <c r="L1007">
        <v>270107</v>
      </c>
      <c r="M1007" t="s">
        <v>13588</v>
      </c>
      <c r="N1007">
        <v>270107005</v>
      </c>
      <c r="O1007" t="s">
        <v>13608</v>
      </c>
      <c r="P1007">
        <v>0</v>
      </c>
      <c r="Q1007">
        <v>8287.6287604679092</v>
      </c>
      <c r="R1007">
        <v>0</v>
      </c>
    </row>
    <row r="1008" spans="1:18" x14ac:dyDescent="0.25">
      <c r="A1008">
        <v>8</v>
      </c>
      <c r="B1008">
        <v>8304</v>
      </c>
      <c r="C1008" t="s">
        <v>768</v>
      </c>
      <c r="D1008" t="s">
        <v>1545</v>
      </c>
      <c r="E1008">
        <v>7</v>
      </c>
      <c r="F1008" t="s">
        <v>13813</v>
      </c>
      <c r="G1008">
        <v>3</v>
      </c>
      <c r="H1008" t="s">
        <v>13770</v>
      </c>
      <c r="I1008">
        <v>3</v>
      </c>
      <c r="J1008" t="s">
        <v>13814</v>
      </c>
      <c r="K1008" t="s">
        <v>13815</v>
      </c>
      <c r="L1008">
        <v>270107</v>
      </c>
      <c r="M1008" t="s">
        <v>13588</v>
      </c>
      <c r="N1008">
        <v>270107005</v>
      </c>
      <c r="O1008" t="s">
        <v>13608</v>
      </c>
      <c r="P1008">
        <v>0</v>
      </c>
      <c r="Q1008">
        <v>17186.009430290203</v>
      </c>
      <c r="R1008">
        <v>0</v>
      </c>
    </row>
    <row r="1009" spans="1:18" x14ac:dyDescent="0.25">
      <c r="A1009">
        <v>8</v>
      </c>
      <c r="B1009">
        <v>8305</v>
      </c>
      <c r="C1009" t="s">
        <v>768</v>
      </c>
      <c r="D1009" t="s">
        <v>1548</v>
      </c>
      <c r="E1009">
        <v>1</v>
      </c>
      <c r="F1009" t="s">
        <v>13800</v>
      </c>
      <c r="G1009">
        <v>1</v>
      </c>
      <c r="H1009" t="s">
        <v>8278</v>
      </c>
      <c r="I1009">
        <v>1</v>
      </c>
      <c r="J1009" t="s">
        <v>13801</v>
      </c>
      <c r="K1009" t="s">
        <v>13802</v>
      </c>
      <c r="L1009">
        <v>270107</v>
      </c>
      <c r="M1009" t="s">
        <v>13588</v>
      </c>
      <c r="N1009">
        <v>270107006</v>
      </c>
      <c r="O1009" t="s">
        <v>13613</v>
      </c>
      <c r="P1009">
        <v>0</v>
      </c>
      <c r="Q1009">
        <v>55249.344723369883</v>
      </c>
      <c r="R1009">
        <v>27574.530683600471</v>
      </c>
    </row>
    <row r="1010" spans="1:18" x14ac:dyDescent="0.25">
      <c r="A1010">
        <v>8</v>
      </c>
      <c r="B1010">
        <v>8305</v>
      </c>
      <c r="C1010" t="s">
        <v>768</v>
      </c>
      <c r="D1010" t="s">
        <v>1548</v>
      </c>
      <c r="E1010">
        <v>1</v>
      </c>
      <c r="F1010" t="s">
        <v>13800</v>
      </c>
      <c r="G1010">
        <v>1</v>
      </c>
      <c r="H1010" t="s">
        <v>8278</v>
      </c>
      <c r="I1010">
        <v>1</v>
      </c>
      <c r="J1010" t="s">
        <v>13801</v>
      </c>
      <c r="K1010" t="s">
        <v>13803</v>
      </c>
      <c r="L1010">
        <v>270107</v>
      </c>
      <c r="M1010" t="s">
        <v>13588</v>
      </c>
      <c r="N1010">
        <v>270107006</v>
      </c>
      <c r="O1010" t="s">
        <v>13613</v>
      </c>
      <c r="P1010">
        <v>0</v>
      </c>
      <c r="Q1010">
        <v>0</v>
      </c>
      <c r="R1010">
        <v>21168.527172157716</v>
      </c>
    </row>
    <row r="1011" spans="1:18" x14ac:dyDescent="0.25">
      <c r="A1011">
        <v>8</v>
      </c>
      <c r="B1011">
        <v>8305</v>
      </c>
      <c r="C1011" t="s">
        <v>768</v>
      </c>
      <c r="D1011" t="s">
        <v>1548</v>
      </c>
      <c r="E1011">
        <v>2</v>
      </c>
      <c r="F1011" t="s">
        <v>13804</v>
      </c>
      <c r="G1011">
        <v>3</v>
      </c>
      <c r="H1011" t="s">
        <v>13770</v>
      </c>
      <c r="I1011">
        <v>1</v>
      </c>
      <c r="J1011" t="s">
        <v>13801</v>
      </c>
      <c r="K1011" t="s">
        <v>13805</v>
      </c>
      <c r="L1011">
        <v>270107</v>
      </c>
      <c r="M1011" t="s">
        <v>13588</v>
      </c>
      <c r="N1011">
        <v>270107006</v>
      </c>
      <c r="O1011" t="s">
        <v>13613</v>
      </c>
      <c r="P1011">
        <v>0</v>
      </c>
      <c r="Q1011">
        <v>55249.344723369883</v>
      </c>
      <c r="R1011">
        <v>14852.804642583244</v>
      </c>
    </row>
    <row r="1012" spans="1:18" x14ac:dyDescent="0.25">
      <c r="A1012">
        <v>8</v>
      </c>
      <c r="B1012">
        <v>8305</v>
      </c>
      <c r="C1012" t="s">
        <v>768</v>
      </c>
      <c r="D1012" t="s">
        <v>1548</v>
      </c>
      <c r="E1012">
        <v>2</v>
      </c>
      <c r="F1012" t="s">
        <v>13804</v>
      </c>
      <c r="G1012">
        <v>3</v>
      </c>
      <c r="H1012" t="s">
        <v>13770</v>
      </c>
      <c r="I1012">
        <v>1</v>
      </c>
      <c r="J1012" t="s">
        <v>13801</v>
      </c>
      <c r="K1012" t="s">
        <v>13806</v>
      </c>
      <c r="L1012">
        <v>270107</v>
      </c>
      <c r="M1012" t="s">
        <v>13588</v>
      </c>
      <c r="N1012">
        <v>270107006</v>
      </c>
      <c r="O1012" t="s">
        <v>13613</v>
      </c>
      <c r="P1012">
        <v>0</v>
      </c>
      <c r="Q1012">
        <v>0</v>
      </c>
      <c r="R1012">
        <v>33890.253213174947</v>
      </c>
    </row>
    <row r="1013" spans="1:18" x14ac:dyDescent="0.25">
      <c r="A1013">
        <v>8</v>
      </c>
      <c r="B1013">
        <v>8305</v>
      </c>
      <c r="C1013" t="s">
        <v>768</v>
      </c>
      <c r="D1013" t="s">
        <v>1548</v>
      </c>
      <c r="E1013">
        <v>3</v>
      </c>
      <c r="F1013" t="s">
        <v>13807</v>
      </c>
      <c r="G1013">
        <v>1</v>
      </c>
      <c r="H1013" t="s">
        <v>8278</v>
      </c>
      <c r="I1013">
        <v>1</v>
      </c>
      <c r="J1013" t="s">
        <v>13801</v>
      </c>
      <c r="K1013" t="s">
        <v>13808</v>
      </c>
      <c r="L1013">
        <v>270107</v>
      </c>
      <c r="M1013" t="s">
        <v>13588</v>
      </c>
      <c r="N1013">
        <v>270107006</v>
      </c>
      <c r="O1013" t="s">
        <v>13613</v>
      </c>
      <c r="P1013">
        <v>0</v>
      </c>
      <c r="Q1013">
        <v>55249.344723369883</v>
      </c>
      <c r="R1013">
        <v>27574.530683600471</v>
      </c>
    </row>
    <row r="1014" spans="1:18" x14ac:dyDescent="0.25">
      <c r="A1014">
        <v>8</v>
      </c>
      <c r="B1014">
        <v>8305</v>
      </c>
      <c r="C1014" t="s">
        <v>768</v>
      </c>
      <c r="D1014" t="s">
        <v>1548</v>
      </c>
      <c r="E1014">
        <v>3</v>
      </c>
      <c r="F1014" t="s">
        <v>13807</v>
      </c>
      <c r="G1014">
        <v>1</v>
      </c>
      <c r="H1014" t="s">
        <v>8278</v>
      </c>
      <c r="I1014">
        <v>1</v>
      </c>
      <c r="J1014" t="s">
        <v>13801</v>
      </c>
      <c r="K1014" t="s">
        <v>13809</v>
      </c>
      <c r="L1014">
        <v>270107</v>
      </c>
      <c r="M1014" t="s">
        <v>13588</v>
      </c>
      <c r="N1014">
        <v>270107006</v>
      </c>
      <c r="O1014" t="s">
        <v>13613</v>
      </c>
      <c r="P1014">
        <v>0</v>
      </c>
      <c r="Q1014">
        <v>0</v>
      </c>
      <c r="R1014">
        <v>21168.527172157716</v>
      </c>
    </row>
    <row r="1015" spans="1:18" x14ac:dyDescent="0.25">
      <c r="A1015">
        <v>8</v>
      </c>
      <c r="B1015">
        <v>8305</v>
      </c>
      <c r="C1015" t="s">
        <v>768</v>
      </c>
      <c r="D1015" t="s">
        <v>1548</v>
      </c>
      <c r="E1015">
        <v>4</v>
      </c>
      <c r="F1015" t="s">
        <v>13810</v>
      </c>
      <c r="G1015">
        <v>1</v>
      </c>
      <c r="H1015" t="s">
        <v>8278</v>
      </c>
      <c r="I1015">
        <v>1</v>
      </c>
      <c r="J1015" t="s">
        <v>13801</v>
      </c>
      <c r="K1015" t="s">
        <v>13811</v>
      </c>
      <c r="L1015">
        <v>270107</v>
      </c>
      <c r="M1015" t="s">
        <v>13588</v>
      </c>
      <c r="N1015">
        <v>270107006</v>
      </c>
      <c r="O1015" t="s">
        <v>13613</v>
      </c>
      <c r="P1015">
        <v>0</v>
      </c>
      <c r="Q1015">
        <v>55249.344723369883</v>
      </c>
      <c r="R1015">
        <v>27574.530683600471</v>
      </c>
    </row>
    <row r="1016" spans="1:18" x14ac:dyDescent="0.25">
      <c r="A1016">
        <v>8</v>
      </c>
      <c r="B1016">
        <v>8305</v>
      </c>
      <c r="C1016" t="s">
        <v>768</v>
      </c>
      <c r="D1016" t="s">
        <v>1548</v>
      </c>
      <c r="E1016">
        <v>4</v>
      </c>
      <c r="F1016" t="s">
        <v>13810</v>
      </c>
      <c r="G1016">
        <v>1</v>
      </c>
      <c r="H1016" t="s">
        <v>8278</v>
      </c>
      <c r="I1016">
        <v>1</v>
      </c>
      <c r="J1016" t="s">
        <v>13801</v>
      </c>
      <c r="K1016" t="s">
        <v>13812</v>
      </c>
      <c r="L1016">
        <v>270107</v>
      </c>
      <c r="M1016" t="s">
        <v>13588</v>
      </c>
      <c r="N1016">
        <v>270107006</v>
      </c>
      <c r="O1016" t="s">
        <v>13613</v>
      </c>
      <c r="P1016">
        <v>0</v>
      </c>
      <c r="Q1016">
        <v>0</v>
      </c>
      <c r="R1016">
        <v>21168.527172157716</v>
      </c>
    </row>
    <row r="1017" spans="1:18" x14ac:dyDescent="0.25">
      <c r="A1017">
        <v>8</v>
      </c>
      <c r="B1017">
        <v>8305</v>
      </c>
      <c r="C1017" t="s">
        <v>768</v>
      </c>
      <c r="D1017" t="s">
        <v>1548</v>
      </c>
      <c r="E1017">
        <v>7</v>
      </c>
      <c r="F1017" t="s">
        <v>13813</v>
      </c>
      <c r="G1017">
        <v>2</v>
      </c>
      <c r="H1017" t="s">
        <v>13771</v>
      </c>
      <c r="I1017">
        <v>3</v>
      </c>
      <c r="J1017" t="s">
        <v>13814</v>
      </c>
      <c r="K1017" t="s">
        <v>13771</v>
      </c>
      <c r="L1017">
        <v>270107</v>
      </c>
      <c r="M1017" t="s">
        <v>13588</v>
      </c>
      <c r="N1017">
        <v>270107005</v>
      </c>
      <c r="O1017" t="s">
        <v>13608</v>
      </c>
      <c r="P1017">
        <v>0</v>
      </c>
      <c r="Q1017">
        <v>36363.934034779275</v>
      </c>
      <c r="R1017">
        <v>0</v>
      </c>
    </row>
    <row r="1018" spans="1:18" x14ac:dyDescent="0.25">
      <c r="A1018">
        <v>8</v>
      </c>
      <c r="B1018">
        <v>8305</v>
      </c>
      <c r="C1018" t="s">
        <v>768</v>
      </c>
      <c r="D1018" t="s">
        <v>1548</v>
      </c>
      <c r="E1018">
        <v>7</v>
      </c>
      <c r="F1018" t="s">
        <v>13813</v>
      </c>
      <c r="G1018">
        <v>3</v>
      </c>
      <c r="H1018" t="s">
        <v>13770</v>
      </c>
      <c r="I1018">
        <v>3</v>
      </c>
      <c r="J1018" t="s">
        <v>13814</v>
      </c>
      <c r="K1018" t="s">
        <v>13815</v>
      </c>
      <c r="L1018">
        <v>270107</v>
      </c>
      <c r="M1018" t="s">
        <v>13588</v>
      </c>
      <c r="N1018">
        <v>270107005</v>
      </c>
      <c r="O1018" t="s">
        <v>13608</v>
      </c>
      <c r="P1018">
        <v>0</v>
      </c>
      <c r="Q1018">
        <v>18885.410688590615</v>
      </c>
      <c r="R1018">
        <v>42453.147800050712</v>
      </c>
    </row>
    <row r="1019" spans="1:18" x14ac:dyDescent="0.25">
      <c r="A1019">
        <v>8</v>
      </c>
      <c r="B1019">
        <v>8305</v>
      </c>
      <c r="C1019" t="s">
        <v>768</v>
      </c>
      <c r="D1019" t="s">
        <v>1548</v>
      </c>
      <c r="E1019">
        <v>7</v>
      </c>
      <c r="F1019" t="s">
        <v>13813</v>
      </c>
      <c r="G1019">
        <v>3</v>
      </c>
      <c r="H1019" t="s">
        <v>13770</v>
      </c>
      <c r="I1019">
        <v>3</v>
      </c>
      <c r="J1019" t="s">
        <v>13814</v>
      </c>
      <c r="K1019" t="s">
        <v>13816</v>
      </c>
      <c r="L1019">
        <v>270107</v>
      </c>
      <c r="M1019" t="s">
        <v>13588</v>
      </c>
      <c r="N1019">
        <v>270107005</v>
      </c>
      <c r="O1019" t="s">
        <v>13608</v>
      </c>
      <c r="P1019">
        <v>0</v>
      </c>
      <c r="Q1019">
        <v>0</v>
      </c>
      <c r="R1019">
        <v>6289.9100557074735</v>
      </c>
    </row>
    <row r="1020" spans="1:18" x14ac:dyDescent="0.25">
      <c r="A1020">
        <v>8</v>
      </c>
      <c r="B1020">
        <v>8306</v>
      </c>
      <c r="C1020" t="s">
        <v>768</v>
      </c>
      <c r="D1020" t="s">
        <v>1551</v>
      </c>
      <c r="E1020">
        <v>1</v>
      </c>
      <c r="F1020" t="s">
        <v>13800</v>
      </c>
      <c r="G1020">
        <v>1</v>
      </c>
      <c r="H1020" t="s">
        <v>8278</v>
      </c>
      <c r="I1020">
        <v>1</v>
      </c>
      <c r="J1020" t="s">
        <v>13801</v>
      </c>
      <c r="K1020" t="s">
        <v>13802</v>
      </c>
      <c r="L1020">
        <v>270107</v>
      </c>
      <c r="M1020" t="s">
        <v>13588</v>
      </c>
      <c r="N1020">
        <v>270107006</v>
      </c>
      <c r="O1020" t="s">
        <v>13613</v>
      </c>
      <c r="P1020">
        <v>0</v>
      </c>
      <c r="Q1020">
        <v>20384.351026898003</v>
      </c>
      <c r="R1020">
        <v>0</v>
      </c>
    </row>
    <row r="1021" spans="1:18" x14ac:dyDescent="0.25">
      <c r="A1021">
        <v>8</v>
      </c>
      <c r="B1021">
        <v>8306</v>
      </c>
      <c r="C1021" t="s">
        <v>768</v>
      </c>
      <c r="D1021" t="s">
        <v>1551</v>
      </c>
      <c r="E1021">
        <v>2</v>
      </c>
      <c r="F1021" t="s">
        <v>13804</v>
      </c>
      <c r="G1021">
        <v>3</v>
      </c>
      <c r="H1021" t="s">
        <v>13770</v>
      </c>
      <c r="I1021">
        <v>1</v>
      </c>
      <c r="J1021" t="s">
        <v>13801</v>
      </c>
      <c r="K1021" t="s">
        <v>13805</v>
      </c>
      <c r="L1021">
        <v>270107</v>
      </c>
      <c r="M1021" t="s">
        <v>13588</v>
      </c>
      <c r="N1021">
        <v>270107006</v>
      </c>
      <c r="O1021" t="s">
        <v>13613</v>
      </c>
      <c r="P1021">
        <v>0</v>
      </c>
      <c r="Q1021">
        <v>20384.351026898003</v>
      </c>
      <c r="R1021">
        <v>0</v>
      </c>
    </row>
    <row r="1022" spans="1:18" x14ac:dyDescent="0.25">
      <c r="A1022">
        <v>8</v>
      </c>
      <c r="B1022">
        <v>8306</v>
      </c>
      <c r="C1022" t="s">
        <v>768</v>
      </c>
      <c r="D1022" t="s">
        <v>1551</v>
      </c>
      <c r="E1022">
        <v>3</v>
      </c>
      <c r="F1022" t="s">
        <v>13807</v>
      </c>
      <c r="G1022">
        <v>1</v>
      </c>
      <c r="H1022" t="s">
        <v>8278</v>
      </c>
      <c r="I1022">
        <v>1</v>
      </c>
      <c r="J1022" t="s">
        <v>13801</v>
      </c>
      <c r="K1022" t="s">
        <v>13808</v>
      </c>
      <c r="L1022">
        <v>270107</v>
      </c>
      <c r="M1022" t="s">
        <v>13588</v>
      </c>
      <c r="N1022">
        <v>270107006</v>
      </c>
      <c r="O1022" t="s">
        <v>13613</v>
      </c>
      <c r="P1022">
        <v>0</v>
      </c>
      <c r="Q1022">
        <v>20384.351026898003</v>
      </c>
      <c r="R1022">
        <v>0</v>
      </c>
    </row>
    <row r="1023" spans="1:18" x14ac:dyDescent="0.25">
      <c r="A1023">
        <v>8</v>
      </c>
      <c r="B1023">
        <v>8306</v>
      </c>
      <c r="C1023" t="s">
        <v>768</v>
      </c>
      <c r="D1023" t="s">
        <v>1551</v>
      </c>
      <c r="E1023">
        <v>4</v>
      </c>
      <c r="F1023" t="s">
        <v>13810</v>
      </c>
      <c r="G1023">
        <v>1</v>
      </c>
      <c r="H1023" t="s">
        <v>8278</v>
      </c>
      <c r="I1023">
        <v>1</v>
      </c>
      <c r="J1023" t="s">
        <v>13801</v>
      </c>
      <c r="K1023" t="s">
        <v>13811</v>
      </c>
      <c r="L1023">
        <v>270107</v>
      </c>
      <c r="M1023" t="s">
        <v>13588</v>
      </c>
      <c r="N1023">
        <v>270107006</v>
      </c>
      <c r="O1023" t="s">
        <v>13613</v>
      </c>
      <c r="P1023">
        <v>0</v>
      </c>
      <c r="Q1023">
        <v>20384.351026898003</v>
      </c>
      <c r="R1023">
        <v>0</v>
      </c>
    </row>
    <row r="1024" spans="1:18" x14ac:dyDescent="0.25">
      <c r="A1024">
        <v>8</v>
      </c>
      <c r="B1024">
        <v>8306</v>
      </c>
      <c r="C1024" t="s">
        <v>768</v>
      </c>
      <c r="D1024" t="s">
        <v>1551</v>
      </c>
      <c r="E1024">
        <v>7</v>
      </c>
      <c r="F1024" t="s">
        <v>13813</v>
      </c>
      <c r="G1024">
        <v>2</v>
      </c>
      <c r="H1024" t="s">
        <v>13771</v>
      </c>
      <c r="I1024">
        <v>3</v>
      </c>
      <c r="J1024" t="s">
        <v>13814</v>
      </c>
      <c r="K1024" t="s">
        <v>13771</v>
      </c>
      <c r="L1024">
        <v>270107</v>
      </c>
      <c r="M1024" t="s">
        <v>13588</v>
      </c>
      <c r="N1024">
        <v>270107005</v>
      </c>
      <c r="O1024" t="s">
        <v>13608</v>
      </c>
      <c r="P1024">
        <v>0</v>
      </c>
      <c r="Q1024">
        <v>11015.589303608431</v>
      </c>
      <c r="R1024">
        <v>0</v>
      </c>
    </row>
    <row r="1025" spans="1:18" x14ac:dyDescent="0.25">
      <c r="A1025">
        <v>8</v>
      </c>
      <c r="B1025">
        <v>8306</v>
      </c>
      <c r="C1025" t="s">
        <v>768</v>
      </c>
      <c r="D1025" t="s">
        <v>1551</v>
      </c>
      <c r="E1025">
        <v>7</v>
      </c>
      <c r="F1025" t="s">
        <v>13813</v>
      </c>
      <c r="G1025">
        <v>3</v>
      </c>
      <c r="H1025" t="s">
        <v>13770</v>
      </c>
      <c r="I1025">
        <v>3</v>
      </c>
      <c r="J1025" t="s">
        <v>13814</v>
      </c>
      <c r="K1025" t="s">
        <v>13815</v>
      </c>
      <c r="L1025">
        <v>270107</v>
      </c>
      <c r="M1025" t="s">
        <v>13588</v>
      </c>
      <c r="N1025">
        <v>270107005</v>
      </c>
      <c r="O1025" t="s">
        <v>13608</v>
      </c>
      <c r="P1025">
        <v>0</v>
      </c>
      <c r="Q1025">
        <v>9368.7617232895718</v>
      </c>
      <c r="R1025">
        <v>0</v>
      </c>
    </row>
    <row r="1026" spans="1:18" x14ac:dyDescent="0.25">
      <c r="A1026">
        <v>8</v>
      </c>
      <c r="B1026">
        <v>8307</v>
      </c>
      <c r="C1026" t="s">
        <v>768</v>
      </c>
      <c r="D1026" t="s">
        <v>1554</v>
      </c>
      <c r="E1026">
        <v>1</v>
      </c>
      <c r="F1026" t="s">
        <v>13800</v>
      </c>
      <c r="G1026">
        <v>1</v>
      </c>
      <c r="H1026" t="s">
        <v>8278</v>
      </c>
      <c r="I1026">
        <v>1</v>
      </c>
      <c r="J1026" t="s">
        <v>13801</v>
      </c>
      <c r="K1026" t="s">
        <v>13802</v>
      </c>
      <c r="L1026">
        <v>270107</v>
      </c>
      <c r="M1026" t="s">
        <v>13588</v>
      </c>
      <c r="N1026">
        <v>270107006</v>
      </c>
      <c r="O1026" t="s">
        <v>13613</v>
      </c>
      <c r="P1026">
        <v>0</v>
      </c>
      <c r="Q1026">
        <v>50717.22917092211</v>
      </c>
      <c r="R1026">
        <v>0</v>
      </c>
    </row>
    <row r="1027" spans="1:18" x14ac:dyDescent="0.25">
      <c r="A1027">
        <v>8</v>
      </c>
      <c r="B1027">
        <v>8307</v>
      </c>
      <c r="C1027" t="s">
        <v>768</v>
      </c>
      <c r="D1027" t="s">
        <v>1554</v>
      </c>
      <c r="E1027">
        <v>2</v>
      </c>
      <c r="F1027" t="s">
        <v>13804</v>
      </c>
      <c r="G1027">
        <v>3</v>
      </c>
      <c r="H1027" t="s">
        <v>13770</v>
      </c>
      <c r="I1027">
        <v>1</v>
      </c>
      <c r="J1027" t="s">
        <v>13801</v>
      </c>
      <c r="K1027" t="s">
        <v>13805</v>
      </c>
      <c r="L1027">
        <v>270107</v>
      </c>
      <c r="M1027" t="s">
        <v>13588</v>
      </c>
      <c r="N1027">
        <v>270107006</v>
      </c>
      <c r="O1027" t="s">
        <v>13613</v>
      </c>
      <c r="P1027">
        <v>0</v>
      </c>
      <c r="Q1027">
        <v>50717.22917092211</v>
      </c>
      <c r="R1027">
        <v>0</v>
      </c>
    </row>
    <row r="1028" spans="1:18" x14ac:dyDescent="0.25">
      <c r="A1028">
        <v>8</v>
      </c>
      <c r="B1028">
        <v>8307</v>
      </c>
      <c r="C1028" t="s">
        <v>768</v>
      </c>
      <c r="D1028" t="s">
        <v>1554</v>
      </c>
      <c r="E1028">
        <v>3</v>
      </c>
      <c r="F1028" t="s">
        <v>13807</v>
      </c>
      <c r="G1028">
        <v>1</v>
      </c>
      <c r="H1028" t="s">
        <v>8278</v>
      </c>
      <c r="I1028">
        <v>1</v>
      </c>
      <c r="J1028" t="s">
        <v>13801</v>
      </c>
      <c r="K1028" t="s">
        <v>13808</v>
      </c>
      <c r="L1028">
        <v>270107</v>
      </c>
      <c r="M1028" t="s">
        <v>13588</v>
      </c>
      <c r="N1028">
        <v>270107006</v>
      </c>
      <c r="O1028" t="s">
        <v>13613</v>
      </c>
      <c r="P1028">
        <v>0</v>
      </c>
      <c r="Q1028">
        <v>50717.22917092211</v>
      </c>
      <c r="R1028">
        <v>0</v>
      </c>
    </row>
    <row r="1029" spans="1:18" x14ac:dyDescent="0.25">
      <c r="A1029">
        <v>8</v>
      </c>
      <c r="B1029">
        <v>8307</v>
      </c>
      <c r="C1029" t="s">
        <v>768</v>
      </c>
      <c r="D1029" t="s">
        <v>1554</v>
      </c>
      <c r="E1029">
        <v>4</v>
      </c>
      <c r="F1029" t="s">
        <v>13810</v>
      </c>
      <c r="G1029">
        <v>1</v>
      </c>
      <c r="H1029" t="s">
        <v>8278</v>
      </c>
      <c r="I1029">
        <v>1</v>
      </c>
      <c r="J1029" t="s">
        <v>13801</v>
      </c>
      <c r="K1029" t="s">
        <v>13811</v>
      </c>
      <c r="L1029">
        <v>270107</v>
      </c>
      <c r="M1029" t="s">
        <v>13588</v>
      </c>
      <c r="N1029">
        <v>270107006</v>
      </c>
      <c r="O1029" t="s">
        <v>13613</v>
      </c>
      <c r="P1029">
        <v>0</v>
      </c>
      <c r="Q1029">
        <v>50717.22917092211</v>
      </c>
      <c r="R1029">
        <v>0</v>
      </c>
    </row>
    <row r="1030" spans="1:18" x14ac:dyDescent="0.25">
      <c r="A1030">
        <v>8</v>
      </c>
      <c r="B1030">
        <v>8307</v>
      </c>
      <c r="C1030" t="s">
        <v>768</v>
      </c>
      <c r="D1030" t="s">
        <v>1554</v>
      </c>
      <c r="E1030">
        <v>7</v>
      </c>
      <c r="F1030" t="s">
        <v>13813</v>
      </c>
      <c r="G1030">
        <v>2</v>
      </c>
      <c r="H1030" t="s">
        <v>13771</v>
      </c>
      <c r="I1030">
        <v>3</v>
      </c>
      <c r="J1030" t="s">
        <v>13814</v>
      </c>
      <c r="K1030" t="s">
        <v>13771</v>
      </c>
      <c r="L1030">
        <v>270107</v>
      </c>
      <c r="M1030" t="s">
        <v>13588</v>
      </c>
      <c r="N1030">
        <v>270107005</v>
      </c>
      <c r="O1030" t="s">
        <v>13608</v>
      </c>
      <c r="P1030">
        <v>0</v>
      </c>
      <c r="Q1030">
        <v>15719.723429661952</v>
      </c>
      <c r="R1030">
        <v>0</v>
      </c>
    </row>
    <row r="1031" spans="1:18" x14ac:dyDescent="0.25">
      <c r="A1031">
        <v>8</v>
      </c>
      <c r="B1031">
        <v>8307</v>
      </c>
      <c r="C1031" t="s">
        <v>768</v>
      </c>
      <c r="D1031" t="s">
        <v>1554</v>
      </c>
      <c r="E1031">
        <v>7</v>
      </c>
      <c r="F1031" t="s">
        <v>13813</v>
      </c>
      <c r="G1031">
        <v>3</v>
      </c>
      <c r="H1031" t="s">
        <v>13770</v>
      </c>
      <c r="I1031">
        <v>3</v>
      </c>
      <c r="J1031" t="s">
        <v>13814</v>
      </c>
      <c r="K1031" t="s">
        <v>13815</v>
      </c>
      <c r="L1031">
        <v>270107</v>
      </c>
      <c r="M1031" t="s">
        <v>13588</v>
      </c>
      <c r="N1031">
        <v>270107005</v>
      </c>
      <c r="O1031" t="s">
        <v>13608</v>
      </c>
      <c r="P1031">
        <v>0</v>
      </c>
      <c r="Q1031">
        <v>34997.505741260153</v>
      </c>
      <c r="R1031">
        <v>0</v>
      </c>
    </row>
    <row r="1032" spans="1:18" x14ac:dyDescent="0.25">
      <c r="A1032">
        <v>8</v>
      </c>
      <c r="B1032">
        <v>8312</v>
      </c>
      <c r="C1032" t="s">
        <v>768</v>
      </c>
      <c r="D1032" t="s">
        <v>1568</v>
      </c>
      <c r="E1032">
        <v>1</v>
      </c>
      <c r="F1032" t="s">
        <v>13800</v>
      </c>
      <c r="G1032">
        <v>1</v>
      </c>
      <c r="H1032" t="s">
        <v>8278</v>
      </c>
      <c r="I1032">
        <v>1</v>
      </c>
      <c r="J1032" t="s">
        <v>13801</v>
      </c>
      <c r="K1032" t="s">
        <v>13802</v>
      </c>
      <c r="L1032">
        <v>270107</v>
      </c>
      <c r="M1032" t="s">
        <v>13588</v>
      </c>
      <c r="N1032">
        <v>270107006</v>
      </c>
      <c r="O1032" t="s">
        <v>13613</v>
      </c>
      <c r="P1032">
        <v>0</v>
      </c>
      <c r="Q1032">
        <v>32428.646579614735</v>
      </c>
      <c r="R1032">
        <v>0</v>
      </c>
    </row>
    <row r="1033" spans="1:18" x14ac:dyDescent="0.25">
      <c r="A1033">
        <v>8</v>
      </c>
      <c r="B1033">
        <v>8312</v>
      </c>
      <c r="C1033" t="s">
        <v>768</v>
      </c>
      <c r="D1033" t="s">
        <v>1568</v>
      </c>
      <c r="E1033">
        <v>2</v>
      </c>
      <c r="F1033" t="s">
        <v>13804</v>
      </c>
      <c r="G1033">
        <v>3</v>
      </c>
      <c r="H1033" t="s">
        <v>13770</v>
      </c>
      <c r="I1033">
        <v>1</v>
      </c>
      <c r="J1033" t="s">
        <v>13801</v>
      </c>
      <c r="K1033" t="s">
        <v>13805</v>
      </c>
      <c r="L1033">
        <v>270107</v>
      </c>
      <c r="M1033" t="s">
        <v>13588</v>
      </c>
      <c r="N1033">
        <v>270107006</v>
      </c>
      <c r="O1033" t="s">
        <v>13613</v>
      </c>
      <c r="P1033">
        <v>0</v>
      </c>
      <c r="Q1033">
        <v>32428.646579614735</v>
      </c>
      <c r="R1033">
        <v>0</v>
      </c>
    </row>
    <row r="1034" spans="1:18" x14ac:dyDescent="0.25">
      <c r="A1034">
        <v>8</v>
      </c>
      <c r="B1034">
        <v>8312</v>
      </c>
      <c r="C1034" t="s">
        <v>768</v>
      </c>
      <c r="D1034" t="s">
        <v>1568</v>
      </c>
      <c r="E1034">
        <v>3</v>
      </c>
      <c r="F1034" t="s">
        <v>13807</v>
      </c>
      <c r="G1034">
        <v>1</v>
      </c>
      <c r="H1034" t="s">
        <v>8278</v>
      </c>
      <c r="I1034">
        <v>1</v>
      </c>
      <c r="J1034" t="s">
        <v>13801</v>
      </c>
      <c r="K1034" t="s">
        <v>13808</v>
      </c>
      <c r="L1034">
        <v>270107</v>
      </c>
      <c r="M1034" t="s">
        <v>13588</v>
      </c>
      <c r="N1034">
        <v>270107006</v>
      </c>
      <c r="O1034" t="s">
        <v>13613</v>
      </c>
      <c r="P1034">
        <v>0</v>
      </c>
      <c r="Q1034">
        <v>32428.646579614735</v>
      </c>
      <c r="R1034">
        <v>0</v>
      </c>
    </row>
    <row r="1035" spans="1:18" x14ac:dyDescent="0.25">
      <c r="A1035">
        <v>8</v>
      </c>
      <c r="B1035">
        <v>8312</v>
      </c>
      <c r="C1035" t="s">
        <v>768</v>
      </c>
      <c r="D1035" t="s">
        <v>1568</v>
      </c>
      <c r="E1035">
        <v>4</v>
      </c>
      <c r="F1035" t="s">
        <v>13810</v>
      </c>
      <c r="G1035">
        <v>1</v>
      </c>
      <c r="H1035" t="s">
        <v>8278</v>
      </c>
      <c r="I1035">
        <v>1</v>
      </c>
      <c r="J1035" t="s">
        <v>13801</v>
      </c>
      <c r="K1035" t="s">
        <v>13811</v>
      </c>
      <c r="L1035">
        <v>270107</v>
      </c>
      <c r="M1035" t="s">
        <v>13588</v>
      </c>
      <c r="N1035">
        <v>270107006</v>
      </c>
      <c r="O1035" t="s">
        <v>13613</v>
      </c>
      <c r="P1035">
        <v>0</v>
      </c>
      <c r="Q1035">
        <v>32428.646579614735</v>
      </c>
      <c r="R1035">
        <v>0</v>
      </c>
    </row>
    <row r="1036" spans="1:18" x14ac:dyDescent="0.25">
      <c r="A1036">
        <v>8</v>
      </c>
      <c r="B1036">
        <v>8312</v>
      </c>
      <c r="C1036" t="s">
        <v>768</v>
      </c>
      <c r="D1036" t="s">
        <v>1568</v>
      </c>
      <c r="E1036">
        <v>7</v>
      </c>
      <c r="F1036" t="s">
        <v>13813</v>
      </c>
      <c r="G1036">
        <v>2</v>
      </c>
      <c r="H1036" t="s">
        <v>13771</v>
      </c>
      <c r="I1036">
        <v>3</v>
      </c>
      <c r="J1036" t="s">
        <v>13814</v>
      </c>
      <c r="K1036" t="s">
        <v>13771</v>
      </c>
      <c r="L1036">
        <v>270107</v>
      </c>
      <c r="M1036" t="s">
        <v>13588</v>
      </c>
      <c r="N1036">
        <v>270107005</v>
      </c>
      <c r="O1036" t="s">
        <v>13608</v>
      </c>
      <c r="P1036">
        <v>0</v>
      </c>
      <c r="Q1036">
        <v>7515.6991564941454</v>
      </c>
      <c r="R1036">
        <v>0</v>
      </c>
    </row>
    <row r="1037" spans="1:18" x14ac:dyDescent="0.25">
      <c r="A1037">
        <v>8</v>
      </c>
      <c r="B1037">
        <v>8312</v>
      </c>
      <c r="C1037" t="s">
        <v>768</v>
      </c>
      <c r="D1037" t="s">
        <v>1568</v>
      </c>
      <c r="E1037">
        <v>7</v>
      </c>
      <c r="F1037" t="s">
        <v>13813</v>
      </c>
      <c r="G1037">
        <v>3</v>
      </c>
      <c r="H1037" t="s">
        <v>13770</v>
      </c>
      <c r="I1037">
        <v>3</v>
      </c>
      <c r="J1037" t="s">
        <v>13814</v>
      </c>
      <c r="K1037" t="s">
        <v>13815</v>
      </c>
      <c r="L1037">
        <v>270107</v>
      </c>
      <c r="M1037" t="s">
        <v>13588</v>
      </c>
      <c r="N1037">
        <v>270107005</v>
      </c>
      <c r="O1037" t="s">
        <v>13608</v>
      </c>
      <c r="P1037">
        <v>0</v>
      </c>
      <c r="Q1037">
        <v>14128.449308411724</v>
      </c>
      <c r="R1037">
        <v>0</v>
      </c>
    </row>
    <row r="1038" spans="1:18" x14ac:dyDescent="0.25">
      <c r="A1038">
        <v>8</v>
      </c>
      <c r="B1038">
        <v>8312</v>
      </c>
      <c r="C1038" t="s">
        <v>768</v>
      </c>
      <c r="D1038" t="s">
        <v>1568</v>
      </c>
      <c r="E1038">
        <v>7</v>
      </c>
      <c r="F1038" t="s">
        <v>13813</v>
      </c>
      <c r="G1038">
        <v>3</v>
      </c>
      <c r="H1038" t="s">
        <v>13770</v>
      </c>
      <c r="I1038">
        <v>3</v>
      </c>
      <c r="J1038" t="s">
        <v>13814</v>
      </c>
      <c r="K1038" t="s">
        <v>13816</v>
      </c>
      <c r="L1038">
        <v>270107</v>
      </c>
      <c r="M1038" t="s">
        <v>13588</v>
      </c>
      <c r="N1038">
        <v>270107005</v>
      </c>
      <c r="O1038" t="s">
        <v>13608</v>
      </c>
      <c r="P1038">
        <v>0</v>
      </c>
      <c r="Q1038">
        <v>10784.498114708864</v>
      </c>
      <c r="R1038">
        <v>0</v>
      </c>
    </row>
    <row r="1039" spans="1:18" x14ac:dyDescent="0.25">
      <c r="A1039">
        <v>8</v>
      </c>
      <c r="B1039">
        <v>16101</v>
      </c>
      <c r="C1039" t="s">
        <v>768</v>
      </c>
      <c r="D1039" t="s">
        <v>2024</v>
      </c>
      <c r="E1039">
        <v>1</v>
      </c>
      <c r="F1039" t="s">
        <v>13800</v>
      </c>
      <c r="G1039">
        <v>1</v>
      </c>
      <c r="H1039" t="s">
        <v>8278</v>
      </c>
      <c r="I1039">
        <v>1</v>
      </c>
      <c r="J1039" t="s">
        <v>13801</v>
      </c>
      <c r="K1039" t="s">
        <v>13802</v>
      </c>
      <c r="L1039">
        <v>270107</v>
      </c>
      <c r="M1039" t="s">
        <v>13588</v>
      </c>
      <c r="N1039">
        <v>270107006</v>
      </c>
      <c r="O1039" t="s">
        <v>13613</v>
      </c>
      <c r="P1039">
        <v>26520.113265460521</v>
      </c>
      <c r="Q1039">
        <v>35247.163981716243</v>
      </c>
      <c r="R1039">
        <v>0</v>
      </c>
    </row>
    <row r="1040" spans="1:18" x14ac:dyDescent="0.25">
      <c r="A1040">
        <v>8</v>
      </c>
      <c r="B1040">
        <v>16101</v>
      </c>
      <c r="C1040" t="s">
        <v>768</v>
      </c>
      <c r="D1040" t="s">
        <v>2024</v>
      </c>
      <c r="E1040">
        <v>1</v>
      </c>
      <c r="F1040" t="s">
        <v>13800</v>
      </c>
      <c r="G1040">
        <v>1</v>
      </c>
      <c r="H1040" t="s">
        <v>8278</v>
      </c>
      <c r="I1040">
        <v>1</v>
      </c>
      <c r="J1040" t="s">
        <v>13801</v>
      </c>
      <c r="K1040" t="s">
        <v>13803</v>
      </c>
      <c r="L1040">
        <v>270107</v>
      </c>
      <c r="M1040" t="s">
        <v>13588</v>
      </c>
      <c r="N1040">
        <v>270107006</v>
      </c>
      <c r="O1040" t="s">
        <v>13613</v>
      </c>
      <c r="P1040">
        <v>2392.300542550202</v>
      </c>
      <c r="Q1040">
        <v>1851.8805294394492</v>
      </c>
      <c r="R1040">
        <v>0</v>
      </c>
    </row>
    <row r="1041" spans="1:18" x14ac:dyDescent="0.25">
      <c r="A1041">
        <v>8</v>
      </c>
      <c r="B1041">
        <v>16101</v>
      </c>
      <c r="C1041" t="s">
        <v>768</v>
      </c>
      <c r="D1041" t="s">
        <v>2024</v>
      </c>
      <c r="E1041">
        <v>2</v>
      </c>
      <c r="F1041" t="s">
        <v>13804</v>
      </c>
      <c r="G1041">
        <v>3</v>
      </c>
      <c r="H1041" t="s">
        <v>13770</v>
      </c>
      <c r="I1041">
        <v>1</v>
      </c>
      <c r="J1041" t="s">
        <v>13801</v>
      </c>
      <c r="K1041" t="s">
        <v>13805</v>
      </c>
      <c r="L1041">
        <v>270107</v>
      </c>
      <c r="M1041" t="s">
        <v>13588</v>
      </c>
      <c r="N1041">
        <v>270107006</v>
      </c>
      <c r="O1041" t="s">
        <v>13613</v>
      </c>
      <c r="P1041">
        <v>20294.295657436829</v>
      </c>
      <c r="Q1041">
        <v>32486.157059444602</v>
      </c>
      <c r="R1041">
        <v>0</v>
      </c>
    </row>
    <row r="1042" spans="1:18" x14ac:dyDescent="0.25">
      <c r="A1042">
        <v>8</v>
      </c>
      <c r="B1042">
        <v>16101</v>
      </c>
      <c r="C1042" t="s">
        <v>768</v>
      </c>
      <c r="D1042" t="s">
        <v>2024</v>
      </c>
      <c r="E1042">
        <v>2</v>
      </c>
      <c r="F1042" t="s">
        <v>13804</v>
      </c>
      <c r="G1042">
        <v>3</v>
      </c>
      <c r="H1042" t="s">
        <v>13770</v>
      </c>
      <c r="I1042">
        <v>1</v>
      </c>
      <c r="J1042" t="s">
        <v>13801</v>
      </c>
      <c r="K1042" t="s">
        <v>13806</v>
      </c>
      <c r="L1042">
        <v>270107</v>
      </c>
      <c r="M1042" t="s">
        <v>13588</v>
      </c>
      <c r="N1042">
        <v>270107006</v>
      </c>
      <c r="O1042" t="s">
        <v>13613</v>
      </c>
      <c r="P1042">
        <v>8618.1181505738932</v>
      </c>
      <c r="Q1042">
        <v>4612.8874517110953</v>
      </c>
      <c r="R1042">
        <v>0</v>
      </c>
    </row>
    <row r="1043" spans="1:18" x14ac:dyDescent="0.25">
      <c r="A1043">
        <v>8</v>
      </c>
      <c r="B1043">
        <v>16101</v>
      </c>
      <c r="C1043" t="s">
        <v>768</v>
      </c>
      <c r="D1043" t="s">
        <v>2024</v>
      </c>
      <c r="E1043">
        <v>3</v>
      </c>
      <c r="F1043" t="s">
        <v>13807</v>
      </c>
      <c r="G1043">
        <v>1</v>
      </c>
      <c r="H1043" t="s">
        <v>8278</v>
      </c>
      <c r="I1043">
        <v>1</v>
      </c>
      <c r="J1043" t="s">
        <v>13801</v>
      </c>
      <c r="K1043" t="s">
        <v>13808</v>
      </c>
      <c r="L1043">
        <v>270107</v>
      </c>
      <c r="M1043" t="s">
        <v>13588</v>
      </c>
      <c r="N1043">
        <v>270107006</v>
      </c>
      <c r="O1043" t="s">
        <v>13613</v>
      </c>
      <c r="P1043">
        <v>27386.896656075049</v>
      </c>
      <c r="Q1043">
        <v>36264.921130635863</v>
      </c>
      <c r="R1043">
        <v>0</v>
      </c>
    </row>
    <row r="1044" spans="1:18" x14ac:dyDescent="0.25">
      <c r="A1044">
        <v>8</v>
      </c>
      <c r="B1044">
        <v>16101</v>
      </c>
      <c r="C1044" t="s">
        <v>768</v>
      </c>
      <c r="D1044" t="s">
        <v>2024</v>
      </c>
      <c r="E1044">
        <v>3</v>
      </c>
      <c r="F1044" t="s">
        <v>13807</v>
      </c>
      <c r="G1044">
        <v>1</v>
      </c>
      <c r="H1044" t="s">
        <v>8278</v>
      </c>
      <c r="I1044">
        <v>1</v>
      </c>
      <c r="J1044" t="s">
        <v>13801</v>
      </c>
      <c r="K1044" t="s">
        <v>13809</v>
      </c>
      <c r="L1044">
        <v>270107</v>
      </c>
      <c r="M1044" t="s">
        <v>13588</v>
      </c>
      <c r="N1044">
        <v>270107006</v>
      </c>
      <c r="O1044" t="s">
        <v>13613</v>
      </c>
      <c r="P1044">
        <v>1525.5171519356722</v>
      </c>
      <c r="Q1044">
        <v>834.12338051982647</v>
      </c>
      <c r="R1044">
        <v>0</v>
      </c>
    </row>
    <row r="1045" spans="1:18" x14ac:dyDescent="0.25">
      <c r="A1045">
        <v>8</v>
      </c>
      <c r="B1045">
        <v>16101</v>
      </c>
      <c r="C1045" t="s">
        <v>768</v>
      </c>
      <c r="D1045" t="s">
        <v>2024</v>
      </c>
      <c r="E1045">
        <v>4</v>
      </c>
      <c r="F1045" t="s">
        <v>13810</v>
      </c>
      <c r="G1045">
        <v>1</v>
      </c>
      <c r="H1045" t="s">
        <v>8278</v>
      </c>
      <c r="I1045">
        <v>1</v>
      </c>
      <c r="J1045" t="s">
        <v>13801</v>
      </c>
      <c r="K1045" t="s">
        <v>13811</v>
      </c>
      <c r="L1045">
        <v>270107</v>
      </c>
      <c r="M1045" t="s">
        <v>13588</v>
      </c>
      <c r="N1045">
        <v>270107006</v>
      </c>
      <c r="O1045" t="s">
        <v>13613</v>
      </c>
      <c r="P1045">
        <v>26520.113265460521</v>
      </c>
      <c r="Q1045">
        <v>35247.163981716243</v>
      </c>
      <c r="R1045">
        <v>0</v>
      </c>
    </row>
    <row r="1046" spans="1:18" x14ac:dyDescent="0.25">
      <c r="A1046">
        <v>8</v>
      </c>
      <c r="B1046">
        <v>16101</v>
      </c>
      <c r="C1046" t="s">
        <v>768</v>
      </c>
      <c r="D1046" t="s">
        <v>2024</v>
      </c>
      <c r="E1046">
        <v>4</v>
      </c>
      <c r="F1046" t="s">
        <v>13810</v>
      </c>
      <c r="G1046">
        <v>1</v>
      </c>
      <c r="H1046" t="s">
        <v>8278</v>
      </c>
      <c r="I1046">
        <v>1</v>
      </c>
      <c r="J1046" t="s">
        <v>13801</v>
      </c>
      <c r="K1046" t="s">
        <v>13812</v>
      </c>
      <c r="L1046">
        <v>270107</v>
      </c>
      <c r="M1046" t="s">
        <v>13588</v>
      </c>
      <c r="N1046">
        <v>270107006</v>
      </c>
      <c r="O1046" t="s">
        <v>13613</v>
      </c>
      <c r="P1046">
        <v>2392.300542550202</v>
      </c>
      <c r="Q1046">
        <v>1851.8805294394492</v>
      </c>
      <c r="R1046">
        <v>0</v>
      </c>
    </row>
    <row r="1047" spans="1:18" x14ac:dyDescent="0.25">
      <c r="A1047">
        <v>8</v>
      </c>
      <c r="B1047">
        <v>16101</v>
      </c>
      <c r="C1047" t="s">
        <v>768</v>
      </c>
      <c r="D1047" t="s">
        <v>2024</v>
      </c>
      <c r="E1047">
        <v>7</v>
      </c>
      <c r="F1047" t="s">
        <v>13813</v>
      </c>
      <c r="G1047">
        <v>2</v>
      </c>
      <c r="H1047" t="s">
        <v>13771</v>
      </c>
      <c r="I1047">
        <v>3</v>
      </c>
      <c r="J1047" t="s">
        <v>13814</v>
      </c>
      <c r="K1047" t="s">
        <v>13771</v>
      </c>
      <c r="L1047">
        <v>270107</v>
      </c>
      <c r="M1047" t="s">
        <v>13588</v>
      </c>
      <c r="N1047">
        <v>270107005</v>
      </c>
      <c r="O1047" t="s">
        <v>13608</v>
      </c>
      <c r="P1047">
        <v>8373.8624818969802</v>
      </c>
      <c r="Q1047">
        <v>13613.957880244883</v>
      </c>
      <c r="R1047">
        <v>0</v>
      </c>
    </row>
    <row r="1048" spans="1:18" x14ac:dyDescent="0.25">
      <c r="A1048">
        <v>8</v>
      </c>
      <c r="B1048">
        <v>16101</v>
      </c>
      <c r="C1048" t="s">
        <v>768</v>
      </c>
      <c r="D1048" t="s">
        <v>2024</v>
      </c>
      <c r="E1048">
        <v>7</v>
      </c>
      <c r="F1048" t="s">
        <v>13813</v>
      </c>
      <c r="G1048">
        <v>3</v>
      </c>
      <c r="H1048" t="s">
        <v>13770</v>
      </c>
      <c r="I1048">
        <v>3</v>
      </c>
      <c r="J1048" t="s">
        <v>13814</v>
      </c>
      <c r="K1048" t="s">
        <v>13815</v>
      </c>
      <c r="L1048">
        <v>270107</v>
      </c>
      <c r="M1048" t="s">
        <v>13588</v>
      </c>
      <c r="N1048">
        <v>270107005</v>
      </c>
      <c r="O1048" t="s">
        <v>13608</v>
      </c>
      <c r="P1048">
        <v>18984.393575859758</v>
      </c>
      <c r="Q1048">
        <v>22069.664026198559</v>
      </c>
      <c r="R1048">
        <v>0</v>
      </c>
    </row>
    <row r="1049" spans="1:18" x14ac:dyDescent="0.25">
      <c r="A1049">
        <v>8</v>
      </c>
      <c r="B1049">
        <v>16101</v>
      </c>
      <c r="C1049" t="s">
        <v>768</v>
      </c>
      <c r="D1049" t="s">
        <v>2024</v>
      </c>
      <c r="E1049">
        <v>7</v>
      </c>
      <c r="F1049" t="s">
        <v>13813</v>
      </c>
      <c r="G1049">
        <v>3</v>
      </c>
      <c r="H1049" t="s">
        <v>13770</v>
      </c>
      <c r="I1049">
        <v>3</v>
      </c>
      <c r="J1049" t="s">
        <v>13814</v>
      </c>
      <c r="K1049" t="s">
        <v>13816</v>
      </c>
      <c r="L1049">
        <v>270107</v>
      </c>
      <c r="M1049" t="s">
        <v>13588</v>
      </c>
      <c r="N1049">
        <v>270107005</v>
      </c>
      <c r="O1049" t="s">
        <v>13608</v>
      </c>
      <c r="P1049">
        <v>1554.1577502539826</v>
      </c>
      <c r="Q1049">
        <v>1415.4226047122488</v>
      </c>
      <c r="R1049">
        <v>0</v>
      </c>
    </row>
    <row r="1050" spans="1:18" x14ac:dyDescent="0.25">
      <c r="A1050">
        <v>8</v>
      </c>
      <c r="B1050">
        <v>16103</v>
      </c>
      <c r="C1050" t="s">
        <v>768</v>
      </c>
      <c r="D1050" t="s">
        <v>2030</v>
      </c>
      <c r="E1050">
        <v>1</v>
      </c>
      <c r="F1050" t="s">
        <v>13800</v>
      </c>
      <c r="G1050">
        <v>1</v>
      </c>
      <c r="H1050" t="s">
        <v>8278</v>
      </c>
      <c r="I1050">
        <v>1</v>
      </c>
      <c r="J1050" t="s">
        <v>13801</v>
      </c>
      <c r="K1050" t="s">
        <v>13802</v>
      </c>
      <c r="L1050">
        <v>270107</v>
      </c>
      <c r="M1050" t="s">
        <v>13588</v>
      </c>
      <c r="N1050">
        <v>270107006</v>
      </c>
      <c r="O1050" t="s">
        <v>13613</v>
      </c>
      <c r="P1050">
        <v>0</v>
      </c>
      <c r="Q1050">
        <v>36061.38561993355</v>
      </c>
      <c r="R1050">
        <v>0</v>
      </c>
    </row>
    <row r="1051" spans="1:18" x14ac:dyDescent="0.25">
      <c r="A1051">
        <v>8</v>
      </c>
      <c r="B1051">
        <v>16103</v>
      </c>
      <c r="C1051" t="s">
        <v>768</v>
      </c>
      <c r="D1051" t="s">
        <v>2030</v>
      </c>
      <c r="E1051">
        <v>2</v>
      </c>
      <c r="F1051" t="s">
        <v>13804</v>
      </c>
      <c r="G1051">
        <v>3</v>
      </c>
      <c r="H1051" t="s">
        <v>13770</v>
      </c>
      <c r="I1051">
        <v>1</v>
      </c>
      <c r="J1051" t="s">
        <v>13801</v>
      </c>
      <c r="K1051" t="s">
        <v>13805</v>
      </c>
      <c r="L1051">
        <v>270107</v>
      </c>
      <c r="M1051" t="s">
        <v>13588</v>
      </c>
      <c r="N1051">
        <v>270107006</v>
      </c>
      <c r="O1051" t="s">
        <v>13613</v>
      </c>
      <c r="P1051">
        <v>0</v>
      </c>
      <c r="Q1051">
        <v>36061.38561993355</v>
      </c>
      <c r="R1051">
        <v>0</v>
      </c>
    </row>
    <row r="1052" spans="1:18" x14ac:dyDescent="0.25">
      <c r="A1052">
        <v>8</v>
      </c>
      <c r="B1052">
        <v>16103</v>
      </c>
      <c r="C1052" t="s">
        <v>768</v>
      </c>
      <c r="D1052" t="s">
        <v>2030</v>
      </c>
      <c r="E1052">
        <v>3</v>
      </c>
      <c r="F1052" t="s">
        <v>13807</v>
      </c>
      <c r="G1052">
        <v>1</v>
      </c>
      <c r="H1052" t="s">
        <v>8278</v>
      </c>
      <c r="I1052">
        <v>1</v>
      </c>
      <c r="J1052" t="s">
        <v>13801</v>
      </c>
      <c r="K1052" t="s">
        <v>13808</v>
      </c>
      <c r="L1052">
        <v>270107</v>
      </c>
      <c r="M1052" t="s">
        <v>13588</v>
      </c>
      <c r="N1052">
        <v>270107006</v>
      </c>
      <c r="O1052" t="s">
        <v>13613</v>
      </c>
      <c r="P1052">
        <v>0</v>
      </c>
      <c r="Q1052">
        <v>36061.38561993355</v>
      </c>
      <c r="R1052">
        <v>0</v>
      </c>
    </row>
    <row r="1053" spans="1:18" x14ac:dyDescent="0.25">
      <c r="A1053">
        <v>8</v>
      </c>
      <c r="B1053">
        <v>16103</v>
      </c>
      <c r="C1053" t="s">
        <v>768</v>
      </c>
      <c r="D1053" t="s">
        <v>2030</v>
      </c>
      <c r="E1053">
        <v>4</v>
      </c>
      <c r="F1053" t="s">
        <v>13810</v>
      </c>
      <c r="G1053">
        <v>1</v>
      </c>
      <c r="H1053" t="s">
        <v>8278</v>
      </c>
      <c r="I1053">
        <v>1</v>
      </c>
      <c r="J1053" t="s">
        <v>13801</v>
      </c>
      <c r="K1053" t="s">
        <v>13811</v>
      </c>
      <c r="L1053">
        <v>270107</v>
      </c>
      <c r="M1053" t="s">
        <v>13588</v>
      </c>
      <c r="N1053">
        <v>270107006</v>
      </c>
      <c r="O1053" t="s">
        <v>13613</v>
      </c>
      <c r="P1053">
        <v>0</v>
      </c>
      <c r="Q1053">
        <v>36061.38561993355</v>
      </c>
      <c r="R1053">
        <v>0</v>
      </c>
    </row>
    <row r="1054" spans="1:18" x14ac:dyDescent="0.25">
      <c r="A1054">
        <v>8</v>
      </c>
      <c r="B1054">
        <v>16103</v>
      </c>
      <c r="C1054" t="s">
        <v>768</v>
      </c>
      <c r="D1054" t="s">
        <v>2030</v>
      </c>
      <c r="E1054">
        <v>7</v>
      </c>
      <c r="F1054" t="s">
        <v>13813</v>
      </c>
      <c r="G1054">
        <v>2</v>
      </c>
      <c r="H1054" t="s">
        <v>13771</v>
      </c>
      <c r="I1054">
        <v>3</v>
      </c>
      <c r="J1054" t="s">
        <v>13814</v>
      </c>
      <c r="K1054" t="s">
        <v>13771</v>
      </c>
      <c r="L1054">
        <v>270107</v>
      </c>
      <c r="M1054" t="s">
        <v>13588</v>
      </c>
      <c r="N1054">
        <v>270107005</v>
      </c>
      <c r="O1054" t="s">
        <v>13608</v>
      </c>
      <c r="P1054">
        <v>0</v>
      </c>
      <c r="Q1054">
        <v>6144.8455524720639</v>
      </c>
      <c r="R1054">
        <v>0</v>
      </c>
    </row>
    <row r="1055" spans="1:18" x14ac:dyDescent="0.25">
      <c r="A1055">
        <v>8</v>
      </c>
      <c r="B1055">
        <v>16103</v>
      </c>
      <c r="C1055" t="s">
        <v>768</v>
      </c>
      <c r="D1055" t="s">
        <v>2030</v>
      </c>
      <c r="E1055">
        <v>7</v>
      </c>
      <c r="F1055" t="s">
        <v>13813</v>
      </c>
      <c r="G1055">
        <v>3</v>
      </c>
      <c r="H1055" t="s">
        <v>13770</v>
      </c>
      <c r="I1055">
        <v>3</v>
      </c>
      <c r="J1055" t="s">
        <v>13814</v>
      </c>
      <c r="K1055" t="s">
        <v>13815</v>
      </c>
      <c r="L1055">
        <v>270107</v>
      </c>
      <c r="M1055" t="s">
        <v>13588</v>
      </c>
      <c r="N1055">
        <v>270107005</v>
      </c>
      <c r="O1055" t="s">
        <v>13608</v>
      </c>
      <c r="P1055">
        <v>0</v>
      </c>
      <c r="Q1055">
        <v>26844.117291225459</v>
      </c>
      <c r="R1055">
        <v>0</v>
      </c>
    </row>
    <row r="1056" spans="1:18" x14ac:dyDescent="0.25">
      <c r="A1056">
        <v>8</v>
      </c>
      <c r="B1056">
        <v>16103</v>
      </c>
      <c r="C1056" t="s">
        <v>768</v>
      </c>
      <c r="D1056" t="s">
        <v>2030</v>
      </c>
      <c r="E1056">
        <v>7</v>
      </c>
      <c r="F1056" t="s">
        <v>13813</v>
      </c>
      <c r="G1056">
        <v>3</v>
      </c>
      <c r="H1056" t="s">
        <v>13770</v>
      </c>
      <c r="I1056">
        <v>3</v>
      </c>
      <c r="J1056" t="s">
        <v>13814</v>
      </c>
      <c r="K1056" t="s">
        <v>13816</v>
      </c>
      <c r="L1056">
        <v>270107</v>
      </c>
      <c r="M1056" t="s">
        <v>13588</v>
      </c>
      <c r="N1056">
        <v>270107005</v>
      </c>
      <c r="O1056" t="s">
        <v>13608</v>
      </c>
      <c r="P1056">
        <v>0</v>
      </c>
      <c r="Q1056">
        <v>3072.422776236032</v>
      </c>
      <c r="R1056">
        <v>0</v>
      </c>
    </row>
    <row r="1057" spans="1:18" x14ac:dyDescent="0.25">
      <c r="A1057">
        <v>8</v>
      </c>
      <c r="B1057">
        <v>16107</v>
      </c>
      <c r="C1057" t="s">
        <v>768</v>
      </c>
      <c r="D1057" t="s">
        <v>2042</v>
      </c>
      <c r="E1057">
        <v>1</v>
      </c>
      <c r="F1057" t="s">
        <v>13800</v>
      </c>
      <c r="G1057">
        <v>1</v>
      </c>
      <c r="H1057" t="s">
        <v>8278</v>
      </c>
      <c r="I1057">
        <v>1</v>
      </c>
      <c r="J1057" t="s">
        <v>13801</v>
      </c>
      <c r="K1057" t="s">
        <v>13802</v>
      </c>
      <c r="L1057">
        <v>270107</v>
      </c>
      <c r="M1057" t="s">
        <v>13588</v>
      </c>
      <c r="N1057">
        <v>270107006</v>
      </c>
      <c r="O1057" t="s">
        <v>13613</v>
      </c>
      <c r="P1057">
        <v>0</v>
      </c>
      <c r="Q1057">
        <v>75799.068869595561</v>
      </c>
      <c r="R1057">
        <v>0</v>
      </c>
    </row>
    <row r="1058" spans="1:18" x14ac:dyDescent="0.25">
      <c r="A1058">
        <v>8</v>
      </c>
      <c r="B1058">
        <v>16107</v>
      </c>
      <c r="C1058" t="s">
        <v>768</v>
      </c>
      <c r="D1058" t="s">
        <v>2042</v>
      </c>
      <c r="E1058">
        <v>2</v>
      </c>
      <c r="F1058" t="s">
        <v>13804</v>
      </c>
      <c r="G1058">
        <v>3</v>
      </c>
      <c r="H1058" t="s">
        <v>13770</v>
      </c>
      <c r="I1058">
        <v>1</v>
      </c>
      <c r="J1058" t="s">
        <v>13801</v>
      </c>
      <c r="K1058" t="s">
        <v>13805</v>
      </c>
      <c r="L1058">
        <v>270107</v>
      </c>
      <c r="M1058" t="s">
        <v>13588</v>
      </c>
      <c r="N1058">
        <v>270107006</v>
      </c>
      <c r="O1058" t="s">
        <v>13613</v>
      </c>
      <c r="P1058">
        <v>0</v>
      </c>
      <c r="Q1058">
        <v>75799.068869595561</v>
      </c>
      <c r="R1058">
        <v>0</v>
      </c>
    </row>
    <row r="1059" spans="1:18" x14ac:dyDescent="0.25">
      <c r="A1059">
        <v>8</v>
      </c>
      <c r="B1059">
        <v>16107</v>
      </c>
      <c r="C1059" t="s">
        <v>768</v>
      </c>
      <c r="D1059" t="s">
        <v>2042</v>
      </c>
      <c r="E1059">
        <v>3</v>
      </c>
      <c r="F1059" t="s">
        <v>13807</v>
      </c>
      <c r="G1059">
        <v>1</v>
      </c>
      <c r="H1059" t="s">
        <v>8278</v>
      </c>
      <c r="I1059">
        <v>1</v>
      </c>
      <c r="J1059" t="s">
        <v>13801</v>
      </c>
      <c r="K1059" t="s">
        <v>13808</v>
      </c>
      <c r="L1059">
        <v>270107</v>
      </c>
      <c r="M1059" t="s">
        <v>13588</v>
      </c>
      <c r="N1059">
        <v>270107006</v>
      </c>
      <c r="O1059" t="s">
        <v>13613</v>
      </c>
      <c r="P1059">
        <v>0</v>
      </c>
      <c r="Q1059">
        <v>75799.068869595561</v>
      </c>
      <c r="R1059">
        <v>0</v>
      </c>
    </row>
    <row r="1060" spans="1:18" x14ac:dyDescent="0.25">
      <c r="A1060">
        <v>8</v>
      </c>
      <c r="B1060">
        <v>16107</v>
      </c>
      <c r="C1060" t="s">
        <v>768</v>
      </c>
      <c r="D1060" t="s">
        <v>2042</v>
      </c>
      <c r="E1060">
        <v>4</v>
      </c>
      <c r="F1060" t="s">
        <v>13810</v>
      </c>
      <c r="G1060">
        <v>1</v>
      </c>
      <c r="H1060" t="s">
        <v>8278</v>
      </c>
      <c r="I1060">
        <v>1</v>
      </c>
      <c r="J1060" t="s">
        <v>13801</v>
      </c>
      <c r="K1060" t="s">
        <v>13811</v>
      </c>
      <c r="L1060">
        <v>270107</v>
      </c>
      <c r="M1060" t="s">
        <v>13588</v>
      </c>
      <c r="N1060">
        <v>270107006</v>
      </c>
      <c r="O1060" t="s">
        <v>13613</v>
      </c>
      <c r="P1060">
        <v>0</v>
      </c>
      <c r="Q1060">
        <v>75799.068869595561</v>
      </c>
      <c r="R1060">
        <v>0</v>
      </c>
    </row>
    <row r="1061" spans="1:18" x14ac:dyDescent="0.25">
      <c r="A1061">
        <v>8</v>
      </c>
      <c r="B1061">
        <v>16107</v>
      </c>
      <c r="C1061" t="s">
        <v>768</v>
      </c>
      <c r="D1061" t="s">
        <v>2042</v>
      </c>
      <c r="E1061">
        <v>7</v>
      </c>
      <c r="F1061" t="s">
        <v>13813</v>
      </c>
      <c r="G1061">
        <v>2</v>
      </c>
      <c r="H1061" t="s">
        <v>13771</v>
      </c>
      <c r="I1061">
        <v>3</v>
      </c>
      <c r="J1061" t="s">
        <v>13814</v>
      </c>
      <c r="K1061" t="s">
        <v>13771</v>
      </c>
      <c r="L1061">
        <v>270107</v>
      </c>
      <c r="M1061" t="s">
        <v>13588</v>
      </c>
      <c r="N1061">
        <v>270107005</v>
      </c>
      <c r="O1061" t="s">
        <v>13608</v>
      </c>
      <c r="P1061">
        <v>0</v>
      </c>
      <c r="Q1061">
        <v>33099.838430278411</v>
      </c>
      <c r="R1061">
        <v>0</v>
      </c>
    </row>
    <row r="1062" spans="1:18" x14ac:dyDescent="0.25">
      <c r="A1062">
        <v>8</v>
      </c>
      <c r="B1062">
        <v>16107</v>
      </c>
      <c r="C1062" t="s">
        <v>768</v>
      </c>
      <c r="D1062" t="s">
        <v>2042</v>
      </c>
      <c r="E1062">
        <v>7</v>
      </c>
      <c r="F1062" t="s">
        <v>13813</v>
      </c>
      <c r="G1062">
        <v>3</v>
      </c>
      <c r="H1062" t="s">
        <v>13770</v>
      </c>
      <c r="I1062">
        <v>3</v>
      </c>
      <c r="J1062" t="s">
        <v>13814</v>
      </c>
      <c r="K1062" t="s">
        <v>13815</v>
      </c>
      <c r="L1062">
        <v>270107</v>
      </c>
      <c r="M1062" t="s">
        <v>13588</v>
      </c>
      <c r="N1062">
        <v>270107005</v>
      </c>
      <c r="O1062" t="s">
        <v>13608</v>
      </c>
      <c r="P1062">
        <v>0</v>
      </c>
      <c r="Q1062">
        <v>42699.230439317151</v>
      </c>
      <c r="R1062">
        <v>0</v>
      </c>
    </row>
    <row r="1063" spans="1:18" x14ac:dyDescent="0.25">
      <c r="A1063">
        <v>8</v>
      </c>
      <c r="B1063">
        <v>16301</v>
      </c>
      <c r="C1063" t="s">
        <v>768</v>
      </c>
      <c r="D1063" t="s">
        <v>2072</v>
      </c>
      <c r="E1063">
        <v>1</v>
      </c>
      <c r="F1063" t="s">
        <v>13800</v>
      </c>
      <c r="G1063">
        <v>1</v>
      </c>
      <c r="H1063" t="s">
        <v>8278</v>
      </c>
      <c r="I1063">
        <v>1</v>
      </c>
      <c r="J1063" t="s">
        <v>13801</v>
      </c>
      <c r="K1063" t="s">
        <v>13802</v>
      </c>
      <c r="L1063">
        <v>270107</v>
      </c>
      <c r="M1063" t="s">
        <v>13588</v>
      </c>
      <c r="N1063">
        <v>270107006</v>
      </c>
      <c r="O1063" t="s">
        <v>13613</v>
      </c>
      <c r="P1063">
        <v>18837.890987347408</v>
      </c>
      <c r="Q1063">
        <v>37024.525330126242</v>
      </c>
      <c r="R1063">
        <v>0</v>
      </c>
    </row>
    <row r="1064" spans="1:18" x14ac:dyDescent="0.25">
      <c r="A1064">
        <v>8</v>
      </c>
      <c r="B1064">
        <v>16301</v>
      </c>
      <c r="C1064" t="s">
        <v>768</v>
      </c>
      <c r="D1064" t="s">
        <v>2072</v>
      </c>
      <c r="E1064">
        <v>1</v>
      </c>
      <c r="F1064" t="s">
        <v>13800</v>
      </c>
      <c r="G1064">
        <v>1</v>
      </c>
      <c r="H1064" t="s">
        <v>8278</v>
      </c>
      <c r="I1064">
        <v>1</v>
      </c>
      <c r="J1064" t="s">
        <v>13801</v>
      </c>
      <c r="K1064" t="s">
        <v>13803</v>
      </c>
      <c r="L1064">
        <v>270107</v>
      </c>
      <c r="M1064" t="s">
        <v>13588</v>
      </c>
      <c r="N1064">
        <v>270107006</v>
      </c>
      <c r="O1064" t="s">
        <v>13613</v>
      </c>
      <c r="P1064">
        <v>936.88545879559194</v>
      </c>
      <c r="Q1064">
        <v>0</v>
      </c>
      <c r="R1064">
        <v>0</v>
      </c>
    </row>
    <row r="1065" spans="1:18" x14ac:dyDescent="0.25">
      <c r="A1065">
        <v>8</v>
      </c>
      <c r="B1065">
        <v>16301</v>
      </c>
      <c r="C1065" t="s">
        <v>768</v>
      </c>
      <c r="D1065" t="s">
        <v>2072</v>
      </c>
      <c r="E1065">
        <v>2</v>
      </c>
      <c r="F1065" t="s">
        <v>13804</v>
      </c>
      <c r="G1065">
        <v>3</v>
      </c>
      <c r="H1065" t="s">
        <v>13770</v>
      </c>
      <c r="I1065">
        <v>1</v>
      </c>
      <c r="J1065" t="s">
        <v>13801</v>
      </c>
      <c r="K1065" t="s">
        <v>13805</v>
      </c>
      <c r="L1065">
        <v>270107</v>
      </c>
      <c r="M1065" t="s">
        <v>13588</v>
      </c>
      <c r="N1065">
        <v>270107006</v>
      </c>
      <c r="O1065" t="s">
        <v>13613</v>
      </c>
      <c r="P1065">
        <v>18837.890987347408</v>
      </c>
      <c r="Q1065">
        <v>37024.525330126242</v>
      </c>
      <c r="R1065">
        <v>0</v>
      </c>
    </row>
    <row r="1066" spans="1:18" x14ac:dyDescent="0.25">
      <c r="A1066">
        <v>8</v>
      </c>
      <c r="B1066">
        <v>16301</v>
      </c>
      <c r="C1066" t="s">
        <v>768</v>
      </c>
      <c r="D1066" t="s">
        <v>2072</v>
      </c>
      <c r="E1066">
        <v>2</v>
      </c>
      <c r="F1066" t="s">
        <v>13804</v>
      </c>
      <c r="G1066">
        <v>3</v>
      </c>
      <c r="H1066" t="s">
        <v>13770</v>
      </c>
      <c r="I1066">
        <v>1</v>
      </c>
      <c r="J1066" t="s">
        <v>13801</v>
      </c>
      <c r="K1066" t="s">
        <v>13806</v>
      </c>
      <c r="L1066">
        <v>270107</v>
      </c>
      <c r="M1066" t="s">
        <v>13588</v>
      </c>
      <c r="N1066">
        <v>270107006</v>
      </c>
      <c r="O1066" t="s">
        <v>13613</v>
      </c>
      <c r="P1066">
        <v>936.88545879559194</v>
      </c>
      <c r="Q1066">
        <v>0</v>
      </c>
      <c r="R1066">
        <v>0</v>
      </c>
    </row>
    <row r="1067" spans="1:18" x14ac:dyDescent="0.25">
      <c r="A1067">
        <v>8</v>
      </c>
      <c r="B1067">
        <v>16301</v>
      </c>
      <c r="C1067" t="s">
        <v>768</v>
      </c>
      <c r="D1067" t="s">
        <v>2072</v>
      </c>
      <c r="E1067">
        <v>3</v>
      </c>
      <c r="F1067" t="s">
        <v>13807</v>
      </c>
      <c r="G1067">
        <v>1</v>
      </c>
      <c r="H1067" t="s">
        <v>8278</v>
      </c>
      <c r="I1067">
        <v>1</v>
      </c>
      <c r="J1067" t="s">
        <v>13801</v>
      </c>
      <c r="K1067" t="s">
        <v>13808</v>
      </c>
      <c r="L1067">
        <v>270107</v>
      </c>
      <c r="M1067" t="s">
        <v>13588</v>
      </c>
      <c r="N1067">
        <v>270107006</v>
      </c>
      <c r="O1067" t="s">
        <v>13613</v>
      </c>
      <c r="P1067">
        <v>18837.890987347408</v>
      </c>
      <c r="Q1067">
        <v>37024.525330126242</v>
      </c>
      <c r="R1067">
        <v>0</v>
      </c>
    </row>
    <row r="1068" spans="1:18" x14ac:dyDescent="0.25">
      <c r="A1068">
        <v>8</v>
      </c>
      <c r="B1068">
        <v>16301</v>
      </c>
      <c r="C1068" t="s">
        <v>768</v>
      </c>
      <c r="D1068" t="s">
        <v>2072</v>
      </c>
      <c r="E1068">
        <v>3</v>
      </c>
      <c r="F1068" t="s">
        <v>13807</v>
      </c>
      <c r="G1068">
        <v>1</v>
      </c>
      <c r="H1068" t="s">
        <v>8278</v>
      </c>
      <c r="I1068">
        <v>1</v>
      </c>
      <c r="J1068" t="s">
        <v>13801</v>
      </c>
      <c r="K1068" t="s">
        <v>13809</v>
      </c>
      <c r="L1068">
        <v>270107</v>
      </c>
      <c r="M1068" t="s">
        <v>13588</v>
      </c>
      <c r="N1068">
        <v>270107006</v>
      </c>
      <c r="O1068" t="s">
        <v>13613</v>
      </c>
      <c r="P1068">
        <v>936.88545879559194</v>
      </c>
      <c r="Q1068">
        <v>0</v>
      </c>
      <c r="R1068">
        <v>0</v>
      </c>
    </row>
    <row r="1069" spans="1:18" x14ac:dyDescent="0.25">
      <c r="A1069">
        <v>8</v>
      </c>
      <c r="B1069">
        <v>16301</v>
      </c>
      <c r="C1069" t="s">
        <v>768</v>
      </c>
      <c r="D1069" t="s">
        <v>2072</v>
      </c>
      <c r="E1069">
        <v>4</v>
      </c>
      <c r="F1069" t="s">
        <v>13810</v>
      </c>
      <c r="G1069">
        <v>1</v>
      </c>
      <c r="H1069" t="s">
        <v>8278</v>
      </c>
      <c r="I1069">
        <v>1</v>
      </c>
      <c r="J1069" t="s">
        <v>13801</v>
      </c>
      <c r="K1069" t="s">
        <v>13811</v>
      </c>
      <c r="L1069">
        <v>270107</v>
      </c>
      <c r="M1069" t="s">
        <v>13588</v>
      </c>
      <c r="N1069">
        <v>270107006</v>
      </c>
      <c r="O1069" t="s">
        <v>13613</v>
      </c>
      <c r="P1069">
        <v>19774.776446143002</v>
      </c>
      <c r="Q1069">
        <v>37024.525330126242</v>
      </c>
      <c r="R1069">
        <v>0</v>
      </c>
    </row>
    <row r="1070" spans="1:18" x14ac:dyDescent="0.25">
      <c r="A1070">
        <v>8</v>
      </c>
      <c r="B1070">
        <v>16301</v>
      </c>
      <c r="C1070" t="s">
        <v>768</v>
      </c>
      <c r="D1070" t="s">
        <v>2072</v>
      </c>
      <c r="E1070">
        <v>7</v>
      </c>
      <c r="F1070" t="s">
        <v>13813</v>
      </c>
      <c r="G1070">
        <v>2</v>
      </c>
      <c r="H1070" t="s">
        <v>13771</v>
      </c>
      <c r="I1070">
        <v>3</v>
      </c>
      <c r="J1070" t="s">
        <v>13814</v>
      </c>
      <c r="K1070" t="s">
        <v>13771</v>
      </c>
      <c r="L1070">
        <v>270107</v>
      </c>
      <c r="M1070" t="s">
        <v>13588</v>
      </c>
      <c r="N1070">
        <v>270107005</v>
      </c>
      <c r="O1070" t="s">
        <v>13608</v>
      </c>
      <c r="P1070">
        <v>5298.5046937033876</v>
      </c>
      <c r="Q1070">
        <v>10681.974365279015</v>
      </c>
      <c r="R1070">
        <v>0</v>
      </c>
    </row>
    <row r="1071" spans="1:18" x14ac:dyDescent="0.25">
      <c r="A1071">
        <v>8</v>
      </c>
      <c r="B1071">
        <v>16301</v>
      </c>
      <c r="C1071" t="s">
        <v>768</v>
      </c>
      <c r="D1071" t="s">
        <v>2072</v>
      </c>
      <c r="E1071">
        <v>7</v>
      </c>
      <c r="F1071" t="s">
        <v>13813</v>
      </c>
      <c r="G1071">
        <v>3</v>
      </c>
      <c r="H1071" t="s">
        <v>13770</v>
      </c>
      <c r="I1071">
        <v>3</v>
      </c>
      <c r="J1071" t="s">
        <v>13814</v>
      </c>
      <c r="K1071" t="s">
        <v>13815</v>
      </c>
      <c r="L1071">
        <v>270107</v>
      </c>
      <c r="M1071" t="s">
        <v>13588</v>
      </c>
      <c r="N1071">
        <v>270107005</v>
      </c>
      <c r="O1071" t="s">
        <v>13608</v>
      </c>
      <c r="P1071">
        <v>13539.38629364402</v>
      </c>
      <c r="Q1071">
        <v>26342.550964847222</v>
      </c>
      <c r="R1071">
        <v>0</v>
      </c>
    </row>
    <row r="1072" spans="1:18" x14ac:dyDescent="0.25">
      <c r="A1072">
        <v>8</v>
      </c>
      <c r="B1072">
        <v>16301</v>
      </c>
      <c r="C1072" t="s">
        <v>768</v>
      </c>
      <c r="D1072" t="s">
        <v>2072</v>
      </c>
      <c r="E1072">
        <v>7</v>
      </c>
      <c r="F1072" t="s">
        <v>13813</v>
      </c>
      <c r="G1072">
        <v>3</v>
      </c>
      <c r="H1072" t="s">
        <v>13770</v>
      </c>
      <c r="I1072">
        <v>3</v>
      </c>
      <c r="J1072" t="s">
        <v>13814</v>
      </c>
      <c r="K1072" t="s">
        <v>13816</v>
      </c>
      <c r="L1072">
        <v>270107</v>
      </c>
      <c r="M1072" t="s">
        <v>13588</v>
      </c>
      <c r="N1072">
        <v>270107005</v>
      </c>
      <c r="O1072" t="s">
        <v>13608</v>
      </c>
      <c r="P1072">
        <v>936.88545879559194</v>
      </c>
      <c r="Q1072">
        <v>0</v>
      </c>
      <c r="R1072">
        <v>0</v>
      </c>
    </row>
    <row r="1073" spans="1:18" x14ac:dyDescent="0.25">
      <c r="A1073">
        <v>8</v>
      </c>
      <c r="B1073">
        <v>16305</v>
      </c>
      <c r="C1073" t="s">
        <v>768</v>
      </c>
      <c r="D1073" t="s">
        <v>2084</v>
      </c>
      <c r="E1073">
        <v>1</v>
      </c>
      <c r="F1073" t="s">
        <v>13800</v>
      </c>
      <c r="G1073">
        <v>1</v>
      </c>
      <c r="H1073" t="s">
        <v>8278</v>
      </c>
      <c r="I1073">
        <v>1</v>
      </c>
      <c r="J1073" t="s">
        <v>13801</v>
      </c>
      <c r="K1073" t="s">
        <v>13802</v>
      </c>
      <c r="L1073">
        <v>270107</v>
      </c>
      <c r="M1073" t="s">
        <v>13588</v>
      </c>
      <c r="N1073">
        <v>270107006</v>
      </c>
      <c r="O1073" t="s">
        <v>13613</v>
      </c>
      <c r="P1073">
        <v>0</v>
      </c>
      <c r="Q1073">
        <v>50733.276643990917</v>
      </c>
      <c r="R1073">
        <v>0</v>
      </c>
    </row>
    <row r="1074" spans="1:18" x14ac:dyDescent="0.25">
      <c r="A1074">
        <v>8</v>
      </c>
      <c r="B1074">
        <v>16305</v>
      </c>
      <c r="C1074" t="s">
        <v>768</v>
      </c>
      <c r="D1074" t="s">
        <v>2084</v>
      </c>
      <c r="E1074">
        <v>2</v>
      </c>
      <c r="F1074" t="s">
        <v>13804</v>
      </c>
      <c r="G1074">
        <v>3</v>
      </c>
      <c r="H1074" t="s">
        <v>13770</v>
      </c>
      <c r="I1074">
        <v>1</v>
      </c>
      <c r="J1074" t="s">
        <v>13801</v>
      </c>
      <c r="K1074" t="s">
        <v>13805</v>
      </c>
      <c r="L1074">
        <v>270107</v>
      </c>
      <c r="M1074" t="s">
        <v>13588</v>
      </c>
      <c r="N1074">
        <v>270107006</v>
      </c>
      <c r="O1074" t="s">
        <v>13613</v>
      </c>
      <c r="P1074">
        <v>0</v>
      </c>
      <c r="Q1074">
        <v>50733.276643990917</v>
      </c>
      <c r="R1074">
        <v>0</v>
      </c>
    </row>
    <row r="1075" spans="1:18" x14ac:dyDescent="0.25">
      <c r="A1075">
        <v>8</v>
      </c>
      <c r="B1075">
        <v>16305</v>
      </c>
      <c r="C1075" t="s">
        <v>768</v>
      </c>
      <c r="D1075" t="s">
        <v>2084</v>
      </c>
      <c r="E1075">
        <v>3</v>
      </c>
      <c r="F1075" t="s">
        <v>13807</v>
      </c>
      <c r="G1075">
        <v>1</v>
      </c>
      <c r="H1075" t="s">
        <v>8278</v>
      </c>
      <c r="I1075">
        <v>1</v>
      </c>
      <c r="J1075" t="s">
        <v>13801</v>
      </c>
      <c r="K1075" t="s">
        <v>13808</v>
      </c>
      <c r="L1075">
        <v>270107</v>
      </c>
      <c r="M1075" t="s">
        <v>13588</v>
      </c>
      <c r="N1075">
        <v>270107006</v>
      </c>
      <c r="O1075" t="s">
        <v>13613</v>
      </c>
      <c r="P1075">
        <v>0</v>
      </c>
      <c r="Q1075">
        <v>50733.276643990917</v>
      </c>
      <c r="R1075">
        <v>0</v>
      </c>
    </row>
    <row r="1076" spans="1:18" x14ac:dyDescent="0.25">
      <c r="A1076">
        <v>8</v>
      </c>
      <c r="B1076">
        <v>16305</v>
      </c>
      <c r="C1076" t="s">
        <v>768</v>
      </c>
      <c r="D1076" t="s">
        <v>2084</v>
      </c>
      <c r="E1076">
        <v>4</v>
      </c>
      <c r="F1076" t="s">
        <v>13810</v>
      </c>
      <c r="G1076">
        <v>1</v>
      </c>
      <c r="H1076" t="s">
        <v>8278</v>
      </c>
      <c r="I1076">
        <v>1</v>
      </c>
      <c r="J1076" t="s">
        <v>13801</v>
      </c>
      <c r="K1076" t="s">
        <v>13811</v>
      </c>
      <c r="L1076">
        <v>270107</v>
      </c>
      <c r="M1076" t="s">
        <v>13588</v>
      </c>
      <c r="N1076">
        <v>270107006</v>
      </c>
      <c r="O1076" t="s">
        <v>13613</v>
      </c>
      <c r="P1076">
        <v>0</v>
      </c>
      <c r="Q1076">
        <v>50733.276643990917</v>
      </c>
      <c r="R1076">
        <v>0</v>
      </c>
    </row>
    <row r="1077" spans="1:18" x14ac:dyDescent="0.25">
      <c r="A1077">
        <v>8</v>
      </c>
      <c r="B1077">
        <v>16305</v>
      </c>
      <c r="C1077" t="s">
        <v>768</v>
      </c>
      <c r="D1077" t="s">
        <v>2084</v>
      </c>
      <c r="E1077">
        <v>7</v>
      </c>
      <c r="F1077" t="s">
        <v>13813</v>
      </c>
      <c r="G1077">
        <v>2</v>
      </c>
      <c r="H1077" t="s">
        <v>13771</v>
      </c>
      <c r="I1077">
        <v>3</v>
      </c>
      <c r="J1077" t="s">
        <v>13814</v>
      </c>
      <c r="K1077" t="s">
        <v>13771</v>
      </c>
      <c r="L1077">
        <v>270107</v>
      </c>
      <c r="M1077" t="s">
        <v>13588</v>
      </c>
      <c r="N1077">
        <v>270107005</v>
      </c>
      <c r="O1077" t="s">
        <v>13608</v>
      </c>
      <c r="P1077">
        <v>0</v>
      </c>
      <c r="Q1077">
        <v>17457.981715893078</v>
      </c>
      <c r="R1077">
        <v>0</v>
      </c>
    </row>
    <row r="1078" spans="1:18" x14ac:dyDescent="0.25">
      <c r="A1078">
        <v>8</v>
      </c>
      <c r="B1078">
        <v>16305</v>
      </c>
      <c r="C1078" t="s">
        <v>768</v>
      </c>
      <c r="D1078" t="s">
        <v>2084</v>
      </c>
      <c r="E1078">
        <v>7</v>
      </c>
      <c r="F1078" t="s">
        <v>13813</v>
      </c>
      <c r="G1078">
        <v>3</v>
      </c>
      <c r="H1078" t="s">
        <v>13770</v>
      </c>
      <c r="I1078">
        <v>3</v>
      </c>
      <c r="J1078" t="s">
        <v>13814</v>
      </c>
      <c r="K1078" t="s">
        <v>13815</v>
      </c>
      <c r="L1078">
        <v>270107</v>
      </c>
      <c r="M1078" t="s">
        <v>13588</v>
      </c>
      <c r="N1078">
        <v>270107005</v>
      </c>
      <c r="O1078" t="s">
        <v>13608</v>
      </c>
      <c r="P1078">
        <v>0</v>
      </c>
      <c r="Q1078">
        <v>33275.294928097843</v>
      </c>
      <c r="R1078">
        <v>0</v>
      </c>
    </row>
    <row r="1079" spans="1:18" x14ac:dyDescent="0.25">
      <c r="A1079">
        <v>9</v>
      </c>
      <c r="B1079">
        <v>9101</v>
      </c>
      <c r="C1079" t="s">
        <v>762</v>
      </c>
      <c r="D1079" t="s">
        <v>1577</v>
      </c>
      <c r="E1079">
        <v>1</v>
      </c>
      <c r="F1079" t="s">
        <v>13800</v>
      </c>
      <c r="G1079">
        <v>1</v>
      </c>
      <c r="H1079" t="s">
        <v>8278</v>
      </c>
      <c r="I1079">
        <v>1</v>
      </c>
      <c r="J1079" t="s">
        <v>13801</v>
      </c>
      <c r="K1079" t="s">
        <v>13802</v>
      </c>
      <c r="L1079">
        <v>270107</v>
      </c>
      <c r="M1079" t="s">
        <v>13588</v>
      </c>
      <c r="N1079">
        <v>270107006</v>
      </c>
      <c r="O1079" t="s">
        <v>13613</v>
      </c>
      <c r="P1079">
        <v>27415.35338727411</v>
      </c>
      <c r="Q1079">
        <v>29430.213148613078</v>
      </c>
      <c r="R1079">
        <v>37924.491533223088</v>
      </c>
    </row>
    <row r="1080" spans="1:18" x14ac:dyDescent="0.25">
      <c r="A1080">
        <v>9</v>
      </c>
      <c r="B1080">
        <v>9101</v>
      </c>
      <c r="C1080" t="s">
        <v>762</v>
      </c>
      <c r="D1080" t="s">
        <v>1577</v>
      </c>
      <c r="E1080">
        <v>1</v>
      </c>
      <c r="F1080" t="s">
        <v>13800</v>
      </c>
      <c r="G1080">
        <v>1</v>
      </c>
      <c r="H1080" t="s">
        <v>8278</v>
      </c>
      <c r="I1080">
        <v>1</v>
      </c>
      <c r="J1080" t="s">
        <v>13801</v>
      </c>
      <c r="K1080" t="s">
        <v>13803</v>
      </c>
      <c r="L1080">
        <v>270107</v>
      </c>
      <c r="M1080" t="s">
        <v>13588</v>
      </c>
      <c r="N1080">
        <v>270107006</v>
      </c>
      <c r="O1080" t="s">
        <v>13613</v>
      </c>
      <c r="P1080">
        <v>2177.4830142933665</v>
      </c>
      <c r="Q1080">
        <v>1587.2379235683827</v>
      </c>
      <c r="R1080">
        <v>408.57836481436016</v>
      </c>
    </row>
    <row r="1081" spans="1:18" x14ac:dyDescent="0.25">
      <c r="A1081">
        <v>9</v>
      </c>
      <c r="B1081">
        <v>9101</v>
      </c>
      <c r="C1081" t="s">
        <v>762</v>
      </c>
      <c r="D1081" t="s">
        <v>1577</v>
      </c>
      <c r="E1081">
        <v>2</v>
      </c>
      <c r="F1081" t="s">
        <v>13804</v>
      </c>
      <c r="G1081">
        <v>3</v>
      </c>
      <c r="H1081" t="s">
        <v>13770</v>
      </c>
      <c r="I1081">
        <v>1</v>
      </c>
      <c r="J1081" t="s">
        <v>13801</v>
      </c>
      <c r="K1081" t="s">
        <v>13805</v>
      </c>
      <c r="L1081">
        <v>270107</v>
      </c>
      <c r="M1081" t="s">
        <v>13588</v>
      </c>
      <c r="N1081">
        <v>270107006</v>
      </c>
      <c r="O1081" t="s">
        <v>13613</v>
      </c>
      <c r="P1081">
        <v>24918.947872910263</v>
      </c>
      <c r="Q1081">
        <v>27881.930132789723</v>
      </c>
      <c r="R1081">
        <v>32951.422077776355</v>
      </c>
    </row>
    <row r="1082" spans="1:18" x14ac:dyDescent="0.25">
      <c r="A1082">
        <v>9</v>
      </c>
      <c r="B1082">
        <v>9101</v>
      </c>
      <c r="C1082" t="s">
        <v>762</v>
      </c>
      <c r="D1082" t="s">
        <v>1577</v>
      </c>
      <c r="E1082">
        <v>2</v>
      </c>
      <c r="F1082" t="s">
        <v>13804</v>
      </c>
      <c r="G1082">
        <v>3</v>
      </c>
      <c r="H1082" t="s">
        <v>13770</v>
      </c>
      <c r="I1082">
        <v>1</v>
      </c>
      <c r="J1082" t="s">
        <v>13801</v>
      </c>
      <c r="K1082" t="s">
        <v>13806</v>
      </c>
      <c r="L1082">
        <v>270107</v>
      </c>
      <c r="M1082" t="s">
        <v>13588</v>
      </c>
      <c r="N1082">
        <v>270107006</v>
      </c>
      <c r="O1082" t="s">
        <v>13613</v>
      </c>
      <c r="P1082">
        <v>4673.8885286572131</v>
      </c>
      <c r="Q1082">
        <v>3135.5209393917389</v>
      </c>
      <c r="R1082">
        <v>5381.6478202610851</v>
      </c>
    </row>
    <row r="1083" spans="1:18" x14ac:dyDescent="0.25">
      <c r="A1083">
        <v>9</v>
      </c>
      <c r="B1083">
        <v>9101</v>
      </c>
      <c r="C1083" t="s">
        <v>762</v>
      </c>
      <c r="D1083" t="s">
        <v>1577</v>
      </c>
      <c r="E1083">
        <v>3</v>
      </c>
      <c r="F1083" t="s">
        <v>13807</v>
      </c>
      <c r="G1083">
        <v>1</v>
      </c>
      <c r="H1083" t="s">
        <v>8278</v>
      </c>
      <c r="I1083">
        <v>1</v>
      </c>
      <c r="J1083" t="s">
        <v>13801</v>
      </c>
      <c r="K1083" t="s">
        <v>13808</v>
      </c>
      <c r="L1083">
        <v>270107</v>
      </c>
      <c r="M1083" t="s">
        <v>13588</v>
      </c>
      <c r="N1083">
        <v>270107006</v>
      </c>
      <c r="O1083" t="s">
        <v>13613</v>
      </c>
      <c r="P1083">
        <v>28722.054636181671</v>
      </c>
      <c r="Q1083">
        <v>29935.82772770456</v>
      </c>
      <c r="R1083">
        <v>37924.491533223088</v>
      </c>
    </row>
    <row r="1084" spans="1:18" x14ac:dyDescent="0.25">
      <c r="A1084">
        <v>9</v>
      </c>
      <c r="B1084">
        <v>9101</v>
      </c>
      <c r="C1084" t="s">
        <v>762</v>
      </c>
      <c r="D1084" t="s">
        <v>1577</v>
      </c>
      <c r="E1084">
        <v>3</v>
      </c>
      <c r="F1084" t="s">
        <v>13807</v>
      </c>
      <c r="G1084">
        <v>1</v>
      </c>
      <c r="H1084" t="s">
        <v>8278</v>
      </c>
      <c r="I1084">
        <v>1</v>
      </c>
      <c r="J1084" t="s">
        <v>13801</v>
      </c>
      <c r="K1084" t="s">
        <v>13809</v>
      </c>
      <c r="L1084">
        <v>270107</v>
      </c>
      <c r="M1084" t="s">
        <v>13588</v>
      </c>
      <c r="N1084">
        <v>270107006</v>
      </c>
      <c r="O1084" t="s">
        <v>13613</v>
      </c>
      <c r="P1084">
        <v>870.78176538580817</v>
      </c>
      <c r="Q1084">
        <v>1081.6233444769011</v>
      </c>
      <c r="R1084">
        <v>408.57836481436016</v>
      </c>
    </row>
    <row r="1085" spans="1:18" x14ac:dyDescent="0.25">
      <c r="A1085">
        <v>9</v>
      </c>
      <c r="B1085">
        <v>9101</v>
      </c>
      <c r="C1085" t="s">
        <v>762</v>
      </c>
      <c r="D1085" t="s">
        <v>1577</v>
      </c>
      <c r="E1085">
        <v>4</v>
      </c>
      <c r="F1085" t="s">
        <v>13810</v>
      </c>
      <c r="G1085">
        <v>1</v>
      </c>
      <c r="H1085" t="s">
        <v>8278</v>
      </c>
      <c r="I1085">
        <v>1</v>
      </c>
      <c r="J1085" t="s">
        <v>13801</v>
      </c>
      <c r="K1085" t="s">
        <v>13811</v>
      </c>
      <c r="L1085">
        <v>270107</v>
      </c>
      <c r="M1085" t="s">
        <v>13588</v>
      </c>
      <c r="N1085">
        <v>270107006</v>
      </c>
      <c r="O1085" t="s">
        <v>13613</v>
      </c>
      <c r="P1085">
        <v>27415.35338727411</v>
      </c>
      <c r="Q1085">
        <v>30046.941777875552</v>
      </c>
      <c r="R1085">
        <v>37924.491533223088</v>
      </c>
    </row>
    <row r="1086" spans="1:18" x14ac:dyDescent="0.25">
      <c r="A1086">
        <v>9</v>
      </c>
      <c r="B1086">
        <v>9101</v>
      </c>
      <c r="C1086" t="s">
        <v>762</v>
      </c>
      <c r="D1086" t="s">
        <v>1577</v>
      </c>
      <c r="E1086">
        <v>4</v>
      </c>
      <c r="F1086" t="s">
        <v>13810</v>
      </c>
      <c r="G1086">
        <v>1</v>
      </c>
      <c r="H1086" t="s">
        <v>8278</v>
      </c>
      <c r="I1086">
        <v>1</v>
      </c>
      <c r="J1086" t="s">
        <v>13801</v>
      </c>
      <c r="K1086" t="s">
        <v>13812</v>
      </c>
      <c r="L1086">
        <v>270107</v>
      </c>
      <c r="M1086" t="s">
        <v>13588</v>
      </c>
      <c r="N1086">
        <v>270107006</v>
      </c>
      <c r="O1086" t="s">
        <v>13613</v>
      </c>
      <c r="P1086">
        <v>2177.4830142933665</v>
      </c>
      <c r="Q1086">
        <v>970.50929430590895</v>
      </c>
      <c r="R1086">
        <v>408.57836481436016</v>
      </c>
    </row>
    <row r="1087" spans="1:18" x14ac:dyDescent="0.25">
      <c r="A1087">
        <v>9</v>
      </c>
      <c r="B1087">
        <v>9101</v>
      </c>
      <c r="C1087" t="s">
        <v>762</v>
      </c>
      <c r="D1087" t="s">
        <v>1577</v>
      </c>
      <c r="E1087">
        <v>7</v>
      </c>
      <c r="F1087" t="s">
        <v>13813</v>
      </c>
      <c r="G1087">
        <v>2</v>
      </c>
      <c r="H1087" t="s">
        <v>13771</v>
      </c>
      <c r="I1087">
        <v>3</v>
      </c>
      <c r="J1087" t="s">
        <v>13814</v>
      </c>
      <c r="K1087" t="s">
        <v>13771</v>
      </c>
      <c r="L1087">
        <v>270107</v>
      </c>
      <c r="M1087" t="s">
        <v>13588</v>
      </c>
      <c r="N1087">
        <v>270107005</v>
      </c>
      <c r="O1087" t="s">
        <v>13608</v>
      </c>
      <c r="P1087">
        <v>6450.3397141326714</v>
      </c>
      <c r="Q1087">
        <v>10197.422233405845</v>
      </c>
      <c r="R1087">
        <v>114.02513302638403</v>
      </c>
    </row>
    <row r="1088" spans="1:18" x14ac:dyDescent="0.25">
      <c r="A1088">
        <v>9</v>
      </c>
      <c r="B1088">
        <v>9101</v>
      </c>
      <c r="C1088" t="s">
        <v>762</v>
      </c>
      <c r="D1088" t="s">
        <v>1577</v>
      </c>
      <c r="E1088">
        <v>7</v>
      </c>
      <c r="F1088" t="s">
        <v>13813</v>
      </c>
      <c r="G1088">
        <v>3</v>
      </c>
      <c r="H1088" t="s">
        <v>13770</v>
      </c>
      <c r="I1088">
        <v>3</v>
      </c>
      <c r="J1088" t="s">
        <v>13814</v>
      </c>
      <c r="K1088" t="s">
        <v>13815</v>
      </c>
      <c r="L1088">
        <v>270107</v>
      </c>
      <c r="M1088" t="s">
        <v>13588</v>
      </c>
      <c r="N1088">
        <v>270107005</v>
      </c>
      <c r="O1088" t="s">
        <v>13608</v>
      </c>
      <c r="P1088">
        <v>21185.264018493981</v>
      </c>
      <c r="Q1088">
        <v>19823.618110510699</v>
      </c>
      <c r="R1088">
        <v>34760.819388317839</v>
      </c>
    </row>
    <row r="1089" spans="1:18" x14ac:dyDescent="0.25">
      <c r="A1089">
        <v>9</v>
      </c>
      <c r="B1089">
        <v>9101</v>
      </c>
      <c r="C1089" t="s">
        <v>762</v>
      </c>
      <c r="D1089" t="s">
        <v>1577</v>
      </c>
      <c r="E1089">
        <v>7</v>
      </c>
      <c r="F1089" t="s">
        <v>13813</v>
      </c>
      <c r="G1089">
        <v>3</v>
      </c>
      <c r="H1089" t="s">
        <v>13770</v>
      </c>
      <c r="I1089">
        <v>3</v>
      </c>
      <c r="J1089" t="s">
        <v>13814</v>
      </c>
      <c r="K1089" t="s">
        <v>13816</v>
      </c>
      <c r="L1089">
        <v>270107</v>
      </c>
      <c r="M1089" t="s">
        <v>13588</v>
      </c>
      <c r="N1089">
        <v>270107005</v>
      </c>
      <c r="O1089" t="s">
        <v>13608</v>
      </c>
      <c r="P1089">
        <v>1957.2326689408249</v>
      </c>
      <c r="Q1089">
        <v>996.41072826487868</v>
      </c>
      <c r="R1089">
        <v>3458.2253766932236</v>
      </c>
    </row>
    <row r="1090" spans="1:18" x14ac:dyDescent="0.25">
      <c r="A1090">
        <v>9</v>
      </c>
      <c r="B1090">
        <v>9102</v>
      </c>
      <c r="C1090" t="s">
        <v>762</v>
      </c>
      <c r="D1090" t="s">
        <v>1580</v>
      </c>
      <c r="E1090">
        <v>1</v>
      </c>
      <c r="F1090" t="s">
        <v>13800</v>
      </c>
      <c r="G1090">
        <v>1</v>
      </c>
      <c r="H1090" t="s">
        <v>8278</v>
      </c>
      <c r="I1090">
        <v>1</v>
      </c>
      <c r="J1090" t="s">
        <v>13801</v>
      </c>
      <c r="K1090" t="s">
        <v>13802</v>
      </c>
      <c r="L1090">
        <v>270107</v>
      </c>
      <c r="M1090" t="s">
        <v>13588</v>
      </c>
      <c r="N1090">
        <v>270107006</v>
      </c>
      <c r="O1090" t="s">
        <v>13613</v>
      </c>
      <c r="P1090">
        <v>0</v>
      </c>
      <c r="Q1090">
        <v>42939.259533215329</v>
      </c>
      <c r="R1090">
        <v>0</v>
      </c>
    </row>
    <row r="1091" spans="1:18" x14ac:dyDescent="0.25">
      <c r="A1091">
        <v>9</v>
      </c>
      <c r="B1091">
        <v>9102</v>
      </c>
      <c r="C1091" t="s">
        <v>762</v>
      </c>
      <c r="D1091" t="s">
        <v>1580</v>
      </c>
      <c r="E1091">
        <v>1</v>
      </c>
      <c r="F1091" t="s">
        <v>13800</v>
      </c>
      <c r="G1091">
        <v>1</v>
      </c>
      <c r="H1091" t="s">
        <v>8278</v>
      </c>
      <c r="I1091">
        <v>1</v>
      </c>
      <c r="J1091" t="s">
        <v>13801</v>
      </c>
      <c r="K1091" t="s">
        <v>13803</v>
      </c>
      <c r="L1091">
        <v>270107</v>
      </c>
      <c r="M1091" t="s">
        <v>13588</v>
      </c>
      <c r="N1091">
        <v>270107006</v>
      </c>
      <c r="O1091" t="s">
        <v>13613</v>
      </c>
      <c r="P1091">
        <v>0</v>
      </c>
      <c r="Q1091">
        <v>3530.6616279202849</v>
      </c>
      <c r="R1091">
        <v>0</v>
      </c>
    </row>
    <row r="1092" spans="1:18" x14ac:dyDescent="0.25">
      <c r="A1092">
        <v>9</v>
      </c>
      <c r="B1092">
        <v>9102</v>
      </c>
      <c r="C1092" t="s">
        <v>762</v>
      </c>
      <c r="D1092" t="s">
        <v>1580</v>
      </c>
      <c r="E1092">
        <v>2</v>
      </c>
      <c r="F1092" t="s">
        <v>13804</v>
      </c>
      <c r="G1092">
        <v>3</v>
      </c>
      <c r="H1092" t="s">
        <v>13770</v>
      </c>
      <c r="I1092">
        <v>1</v>
      </c>
      <c r="J1092" t="s">
        <v>13801</v>
      </c>
      <c r="K1092" t="s">
        <v>13805</v>
      </c>
      <c r="L1092">
        <v>270107</v>
      </c>
      <c r="M1092" t="s">
        <v>13588</v>
      </c>
      <c r="N1092">
        <v>270107006</v>
      </c>
      <c r="O1092" t="s">
        <v>13613</v>
      </c>
      <c r="P1092">
        <v>0</v>
      </c>
      <c r="Q1092">
        <v>39818.140582264692</v>
      </c>
      <c r="R1092">
        <v>0</v>
      </c>
    </row>
    <row r="1093" spans="1:18" x14ac:dyDescent="0.25">
      <c r="A1093">
        <v>9</v>
      </c>
      <c r="B1093">
        <v>9102</v>
      </c>
      <c r="C1093" t="s">
        <v>762</v>
      </c>
      <c r="D1093" t="s">
        <v>1580</v>
      </c>
      <c r="E1093">
        <v>2</v>
      </c>
      <c r="F1093" t="s">
        <v>13804</v>
      </c>
      <c r="G1093">
        <v>3</v>
      </c>
      <c r="H1093" t="s">
        <v>13770</v>
      </c>
      <c r="I1093">
        <v>1</v>
      </c>
      <c r="J1093" t="s">
        <v>13801</v>
      </c>
      <c r="K1093" t="s">
        <v>13806</v>
      </c>
      <c r="L1093">
        <v>270107</v>
      </c>
      <c r="M1093" t="s">
        <v>13588</v>
      </c>
      <c r="N1093">
        <v>270107006</v>
      </c>
      <c r="O1093" t="s">
        <v>13613</v>
      </c>
      <c r="P1093">
        <v>0</v>
      </c>
      <c r="Q1093">
        <v>6651.7805788709211</v>
      </c>
      <c r="R1093">
        <v>0</v>
      </c>
    </row>
    <row r="1094" spans="1:18" x14ac:dyDescent="0.25">
      <c r="A1094">
        <v>9</v>
      </c>
      <c r="B1094">
        <v>9102</v>
      </c>
      <c r="C1094" t="s">
        <v>762</v>
      </c>
      <c r="D1094" t="s">
        <v>1580</v>
      </c>
      <c r="E1094">
        <v>3</v>
      </c>
      <c r="F1094" t="s">
        <v>13807</v>
      </c>
      <c r="G1094">
        <v>1</v>
      </c>
      <c r="H1094" t="s">
        <v>8278</v>
      </c>
      <c r="I1094">
        <v>1</v>
      </c>
      <c r="J1094" t="s">
        <v>13801</v>
      </c>
      <c r="K1094" t="s">
        <v>13808</v>
      </c>
      <c r="L1094">
        <v>270107</v>
      </c>
      <c r="M1094" t="s">
        <v>13588</v>
      </c>
      <c r="N1094">
        <v>270107006</v>
      </c>
      <c r="O1094" t="s">
        <v>13613</v>
      </c>
      <c r="P1094">
        <v>0</v>
      </c>
      <c r="Q1094">
        <v>42939.259533215329</v>
      </c>
      <c r="R1094">
        <v>0</v>
      </c>
    </row>
    <row r="1095" spans="1:18" x14ac:dyDescent="0.25">
      <c r="A1095">
        <v>9</v>
      </c>
      <c r="B1095">
        <v>9102</v>
      </c>
      <c r="C1095" t="s">
        <v>762</v>
      </c>
      <c r="D1095" t="s">
        <v>1580</v>
      </c>
      <c r="E1095">
        <v>3</v>
      </c>
      <c r="F1095" t="s">
        <v>13807</v>
      </c>
      <c r="G1095">
        <v>1</v>
      </c>
      <c r="H1095" t="s">
        <v>8278</v>
      </c>
      <c r="I1095">
        <v>1</v>
      </c>
      <c r="J1095" t="s">
        <v>13801</v>
      </c>
      <c r="K1095" t="s">
        <v>13809</v>
      </c>
      <c r="L1095">
        <v>270107</v>
      </c>
      <c r="M1095" t="s">
        <v>13588</v>
      </c>
      <c r="N1095">
        <v>270107006</v>
      </c>
      <c r="O1095" t="s">
        <v>13613</v>
      </c>
      <c r="P1095">
        <v>0</v>
      </c>
      <c r="Q1095">
        <v>3530.6616279202849</v>
      </c>
      <c r="R1095">
        <v>0</v>
      </c>
    </row>
    <row r="1096" spans="1:18" x14ac:dyDescent="0.25">
      <c r="A1096">
        <v>9</v>
      </c>
      <c r="B1096">
        <v>9102</v>
      </c>
      <c r="C1096" t="s">
        <v>762</v>
      </c>
      <c r="D1096" t="s">
        <v>1580</v>
      </c>
      <c r="E1096">
        <v>4</v>
      </c>
      <c r="F1096" t="s">
        <v>13810</v>
      </c>
      <c r="G1096">
        <v>1</v>
      </c>
      <c r="H1096" t="s">
        <v>8278</v>
      </c>
      <c r="I1096">
        <v>1</v>
      </c>
      <c r="J1096" t="s">
        <v>13801</v>
      </c>
      <c r="K1096" t="s">
        <v>13811</v>
      </c>
      <c r="L1096">
        <v>270107</v>
      </c>
      <c r="M1096" t="s">
        <v>13588</v>
      </c>
      <c r="N1096">
        <v>270107006</v>
      </c>
      <c r="O1096" t="s">
        <v>13613</v>
      </c>
      <c r="P1096">
        <v>0</v>
      </c>
      <c r="Q1096">
        <v>42939.259533215329</v>
      </c>
      <c r="R1096">
        <v>0</v>
      </c>
    </row>
    <row r="1097" spans="1:18" x14ac:dyDescent="0.25">
      <c r="A1097">
        <v>9</v>
      </c>
      <c r="B1097">
        <v>9102</v>
      </c>
      <c r="C1097" t="s">
        <v>762</v>
      </c>
      <c r="D1097" t="s">
        <v>1580</v>
      </c>
      <c r="E1097">
        <v>4</v>
      </c>
      <c r="F1097" t="s">
        <v>13810</v>
      </c>
      <c r="G1097">
        <v>1</v>
      </c>
      <c r="H1097" t="s">
        <v>8278</v>
      </c>
      <c r="I1097">
        <v>1</v>
      </c>
      <c r="J1097" t="s">
        <v>13801</v>
      </c>
      <c r="K1097" t="s">
        <v>13812</v>
      </c>
      <c r="L1097">
        <v>270107</v>
      </c>
      <c r="M1097" t="s">
        <v>13588</v>
      </c>
      <c r="N1097">
        <v>270107006</v>
      </c>
      <c r="O1097" t="s">
        <v>13613</v>
      </c>
      <c r="P1097">
        <v>0</v>
      </c>
      <c r="Q1097">
        <v>3530.6616279202849</v>
      </c>
      <c r="R1097">
        <v>0</v>
      </c>
    </row>
    <row r="1098" spans="1:18" x14ac:dyDescent="0.25">
      <c r="A1098">
        <v>9</v>
      </c>
      <c r="B1098">
        <v>9102</v>
      </c>
      <c r="C1098" t="s">
        <v>762</v>
      </c>
      <c r="D1098" t="s">
        <v>1580</v>
      </c>
      <c r="E1098">
        <v>7</v>
      </c>
      <c r="F1098" t="s">
        <v>13813</v>
      </c>
      <c r="G1098">
        <v>2</v>
      </c>
      <c r="H1098" t="s">
        <v>13771</v>
      </c>
      <c r="I1098">
        <v>3</v>
      </c>
      <c r="J1098" t="s">
        <v>13814</v>
      </c>
      <c r="K1098" t="s">
        <v>13771</v>
      </c>
      <c r="L1098">
        <v>270107</v>
      </c>
      <c r="M1098" t="s">
        <v>13588</v>
      </c>
      <c r="N1098">
        <v>270107005</v>
      </c>
      <c r="O1098" t="s">
        <v>13608</v>
      </c>
      <c r="P1098">
        <v>0</v>
      </c>
      <c r="Q1098">
        <v>6651.7805788709211</v>
      </c>
      <c r="R1098">
        <v>0</v>
      </c>
    </row>
    <row r="1099" spans="1:18" x14ac:dyDescent="0.25">
      <c r="A1099">
        <v>9</v>
      </c>
      <c r="B1099">
        <v>9102</v>
      </c>
      <c r="C1099" t="s">
        <v>762</v>
      </c>
      <c r="D1099" t="s">
        <v>1580</v>
      </c>
      <c r="E1099">
        <v>7</v>
      </c>
      <c r="F1099" t="s">
        <v>13813</v>
      </c>
      <c r="G1099">
        <v>3</v>
      </c>
      <c r="H1099" t="s">
        <v>13770</v>
      </c>
      <c r="I1099">
        <v>3</v>
      </c>
      <c r="J1099" t="s">
        <v>13814</v>
      </c>
      <c r="K1099" t="s">
        <v>13815</v>
      </c>
      <c r="L1099">
        <v>270107</v>
      </c>
      <c r="M1099" t="s">
        <v>13588</v>
      </c>
      <c r="N1099">
        <v>270107005</v>
      </c>
      <c r="O1099" t="s">
        <v>13608</v>
      </c>
      <c r="P1099">
        <v>0</v>
      </c>
      <c r="Q1099">
        <v>37517.919013119114</v>
      </c>
      <c r="R1099">
        <v>0</v>
      </c>
    </row>
    <row r="1100" spans="1:18" x14ac:dyDescent="0.25">
      <c r="A1100">
        <v>9</v>
      </c>
      <c r="B1100">
        <v>9102</v>
      </c>
      <c r="C1100" t="s">
        <v>762</v>
      </c>
      <c r="D1100" t="s">
        <v>1580</v>
      </c>
      <c r="E1100">
        <v>7</v>
      </c>
      <c r="F1100" t="s">
        <v>13813</v>
      </c>
      <c r="G1100">
        <v>3</v>
      </c>
      <c r="H1100" t="s">
        <v>13770</v>
      </c>
      <c r="I1100">
        <v>3</v>
      </c>
      <c r="J1100" t="s">
        <v>13814</v>
      </c>
      <c r="K1100" t="s">
        <v>13816</v>
      </c>
      <c r="L1100">
        <v>270107</v>
      </c>
      <c r="M1100" t="s">
        <v>13588</v>
      </c>
      <c r="N1100">
        <v>270107005</v>
      </c>
      <c r="O1100" t="s">
        <v>13608</v>
      </c>
      <c r="P1100">
        <v>0</v>
      </c>
      <c r="Q1100">
        <v>2300.2215691455831</v>
      </c>
      <c r="R1100">
        <v>0</v>
      </c>
    </row>
    <row r="1101" spans="1:18" x14ac:dyDescent="0.25">
      <c r="A1101">
        <v>9</v>
      </c>
      <c r="B1101">
        <v>9103</v>
      </c>
      <c r="C1101" t="s">
        <v>762</v>
      </c>
      <c r="D1101" t="s">
        <v>1583</v>
      </c>
      <c r="E1101">
        <v>1</v>
      </c>
      <c r="F1101" t="s">
        <v>13800</v>
      </c>
      <c r="G1101">
        <v>1</v>
      </c>
      <c r="H1101" t="s">
        <v>8278</v>
      </c>
      <c r="I1101">
        <v>1</v>
      </c>
      <c r="J1101" t="s">
        <v>13801</v>
      </c>
      <c r="K1101" t="s">
        <v>13802</v>
      </c>
      <c r="L1101">
        <v>270107</v>
      </c>
      <c r="M1101" t="s">
        <v>13588</v>
      </c>
      <c r="N1101">
        <v>270107006</v>
      </c>
      <c r="O1101" t="s">
        <v>13613</v>
      </c>
      <c r="P1101">
        <v>0</v>
      </c>
      <c r="Q1101">
        <v>12622.462343987921</v>
      </c>
      <c r="R1101">
        <v>0</v>
      </c>
    </row>
    <row r="1102" spans="1:18" x14ac:dyDescent="0.25">
      <c r="A1102">
        <v>9</v>
      </c>
      <c r="B1102">
        <v>9103</v>
      </c>
      <c r="C1102" t="s">
        <v>762</v>
      </c>
      <c r="D1102" t="s">
        <v>1583</v>
      </c>
      <c r="E1102">
        <v>2</v>
      </c>
      <c r="F1102" t="s">
        <v>13804</v>
      </c>
      <c r="G1102">
        <v>3</v>
      </c>
      <c r="H1102" t="s">
        <v>13770</v>
      </c>
      <c r="I1102">
        <v>1</v>
      </c>
      <c r="J1102" t="s">
        <v>13801</v>
      </c>
      <c r="K1102" t="s">
        <v>13805</v>
      </c>
      <c r="L1102">
        <v>270107</v>
      </c>
      <c r="M1102" t="s">
        <v>13588</v>
      </c>
      <c r="N1102">
        <v>270107006</v>
      </c>
      <c r="O1102" t="s">
        <v>13613</v>
      </c>
      <c r="P1102">
        <v>0</v>
      </c>
      <c r="Q1102">
        <v>12622.462343987921</v>
      </c>
      <c r="R1102">
        <v>0</v>
      </c>
    </row>
    <row r="1103" spans="1:18" x14ac:dyDescent="0.25">
      <c r="A1103">
        <v>9</v>
      </c>
      <c r="B1103">
        <v>9103</v>
      </c>
      <c r="C1103" t="s">
        <v>762</v>
      </c>
      <c r="D1103" t="s">
        <v>1583</v>
      </c>
      <c r="E1103">
        <v>3</v>
      </c>
      <c r="F1103" t="s">
        <v>13807</v>
      </c>
      <c r="G1103">
        <v>1</v>
      </c>
      <c r="H1103" t="s">
        <v>8278</v>
      </c>
      <c r="I1103">
        <v>1</v>
      </c>
      <c r="J1103" t="s">
        <v>13801</v>
      </c>
      <c r="K1103" t="s">
        <v>13808</v>
      </c>
      <c r="L1103">
        <v>270107</v>
      </c>
      <c r="M1103" t="s">
        <v>13588</v>
      </c>
      <c r="N1103">
        <v>270107006</v>
      </c>
      <c r="O1103" t="s">
        <v>13613</v>
      </c>
      <c r="P1103">
        <v>0</v>
      </c>
      <c r="Q1103">
        <v>12622.462343987921</v>
      </c>
      <c r="R1103">
        <v>0</v>
      </c>
    </row>
    <row r="1104" spans="1:18" x14ac:dyDescent="0.25">
      <c r="A1104">
        <v>9</v>
      </c>
      <c r="B1104">
        <v>9103</v>
      </c>
      <c r="C1104" t="s">
        <v>762</v>
      </c>
      <c r="D1104" t="s">
        <v>1583</v>
      </c>
      <c r="E1104">
        <v>4</v>
      </c>
      <c r="F1104" t="s">
        <v>13810</v>
      </c>
      <c r="G1104">
        <v>1</v>
      </c>
      <c r="H1104" t="s">
        <v>8278</v>
      </c>
      <c r="I1104">
        <v>1</v>
      </c>
      <c r="J1104" t="s">
        <v>13801</v>
      </c>
      <c r="K1104" t="s">
        <v>13811</v>
      </c>
      <c r="L1104">
        <v>270107</v>
      </c>
      <c r="M1104" t="s">
        <v>13588</v>
      </c>
      <c r="N1104">
        <v>270107006</v>
      </c>
      <c r="O1104" t="s">
        <v>13613</v>
      </c>
      <c r="P1104">
        <v>0</v>
      </c>
      <c r="Q1104">
        <v>12622.462343987921</v>
      </c>
      <c r="R1104">
        <v>0</v>
      </c>
    </row>
    <row r="1105" spans="1:18" x14ac:dyDescent="0.25">
      <c r="A1105">
        <v>9</v>
      </c>
      <c r="B1105">
        <v>9103</v>
      </c>
      <c r="C1105" t="s">
        <v>762</v>
      </c>
      <c r="D1105" t="s">
        <v>1583</v>
      </c>
      <c r="E1105">
        <v>7</v>
      </c>
      <c r="F1105" t="s">
        <v>13813</v>
      </c>
      <c r="G1105">
        <v>2</v>
      </c>
      <c r="H1105" t="s">
        <v>13771</v>
      </c>
      <c r="I1105">
        <v>3</v>
      </c>
      <c r="J1105" t="s">
        <v>13814</v>
      </c>
      <c r="K1105" t="s">
        <v>13771</v>
      </c>
      <c r="L1105">
        <v>270107</v>
      </c>
      <c r="M1105" t="s">
        <v>13588</v>
      </c>
      <c r="N1105">
        <v>270107005</v>
      </c>
      <c r="O1105" t="s">
        <v>13608</v>
      </c>
      <c r="P1105">
        <v>0</v>
      </c>
      <c r="Q1105">
        <v>3243.3482096295188</v>
      </c>
      <c r="R1105">
        <v>0</v>
      </c>
    </row>
    <row r="1106" spans="1:18" x14ac:dyDescent="0.25">
      <c r="A1106">
        <v>9</v>
      </c>
      <c r="B1106">
        <v>9103</v>
      </c>
      <c r="C1106" t="s">
        <v>762</v>
      </c>
      <c r="D1106" t="s">
        <v>1583</v>
      </c>
      <c r="E1106">
        <v>7</v>
      </c>
      <c r="F1106" t="s">
        <v>13813</v>
      </c>
      <c r="G1106">
        <v>3</v>
      </c>
      <c r="H1106" t="s">
        <v>13770</v>
      </c>
      <c r="I1106">
        <v>3</v>
      </c>
      <c r="J1106" t="s">
        <v>13814</v>
      </c>
      <c r="K1106" t="s">
        <v>13815</v>
      </c>
      <c r="L1106">
        <v>270107</v>
      </c>
      <c r="M1106" t="s">
        <v>13588</v>
      </c>
      <c r="N1106">
        <v>270107005</v>
      </c>
      <c r="O1106" t="s">
        <v>13608</v>
      </c>
      <c r="P1106">
        <v>0</v>
      </c>
      <c r="Q1106">
        <v>9379.114134358404</v>
      </c>
      <c r="R1106">
        <v>0</v>
      </c>
    </row>
    <row r="1107" spans="1:18" x14ac:dyDescent="0.25">
      <c r="A1107">
        <v>9</v>
      </c>
      <c r="B1107">
        <v>9105</v>
      </c>
      <c r="C1107" t="s">
        <v>762</v>
      </c>
      <c r="D1107" t="s">
        <v>1589</v>
      </c>
      <c r="E1107">
        <v>1</v>
      </c>
      <c r="F1107" t="s">
        <v>13800</v>
      </c>
      <c r="G1107">
        <v>1</v>
      </c>
      <c r="H1107" t="s">
        <v>8278</v>
      </c>
      <c r="I1107">
        <v>1</v>
      </c>
      <c r="J1107" t="s">
        <v>13801</v>
      </c>
      <c r="K1107" t="s">
        <v>13802</v>
      </c>
      <c r="L1107">
        <v>270107</v>
      </c>
      <c r="M1107" t="s">
        <v>13588</v>
      </c>
      <c r="N1107">
        <v>270107006</v>
      </c>
      <c r="O1107" t="s">
        <v>13613</v>
      </c>
      <c r="P1107">
        <v>0</v>
      </c>
      <c r="Q1107">
        <v>14912.665899466019</v>
      </c>
      <c r="R1107">
        <v>42889.756876166583</v>
      </c>
    </row>
    <row r="1108" spans="1:18" x14ac:dyDescent="0.25">
      <c r="A1108">
        <v>9</v>
      </c>
      <c r="B1108">
        <v>9105</v>
      </c>
      <c r="C1108" t="s">
        <v>762</v>
      </c>
      <c r="D1108" t="s">
        <v>1589</v>
      </c>
      <c r="E1108">
        <v>1</v>
      </c>
      <c r="F1108" t="s">
        <v>13800</v>
      </c>
      <c r="G1108">
        <v>1</v>
      </c>
      <c r="H1108" t="s">
        <v>8278</v>
      </c>
      <c r="I1108">
        <v>1</v>
      </c>
      <c r="J1108" t="s">
        <v>13801</v>
      </c>
      <c r="K1108" t="s">
        <v>13803</v>
      </c>
      <c r="L1108">
        <v>270107</v>
      </c>
      <c r="M1108" t="s">
        <v>13588</v>
      </c>
      <c r="N1108">
        <v>270107006</v>
      </c>
      <c r="O1108" t="s">
        <v>13613</v>
      </c>
      <c r="P1108">
        <v>0</v>
      </c>
      <c r="Q1108">
        <v>3543.3718980421595</v>
      </c>
      <c r="R1108">
        <v>0</v>
      </c>
    </row>
    <row r="1109" spans="1:18" x14ac:dyDescent="0.25">
      <c r="A1109">
        <v>9</v>
      </c>
      <c r="B1109">
        <v>9105</v>
      </c>
      <c r="C1109" t="s">
        <v>762</v>
      </c>
      <c r="D1109" t="s">
        <v>1589</v>
      </c>
      <c r="E1109">
        <v>2</v>
      </c>
      <c r="F1109" t="s">
        <v>13804</v>
      </c>
      <c r="G1109">
        <v>3</v>
      </c>
      <c r="H1109" t="s">
        <v>13770</v>
      </c>
      <c r="I1109">
        <v>1</v>
      </c>
      <c r="J1109" t="s">
        <v>13801</v>
      </c>
      <c r="K1109" t="s">
        <v>13805</v>
      </c>
      <c r="L1109">
        <v>270107</v>
      </c>
      <c r="M1109" t="s">
        <v>13588</v>
      </c>
      <c r="N1109">
        <v>270107006</v>
      </c>
      <c r="O1109" t="s">
        <v>13613</v>
      </c>
      <c r="P1109">
        <v>0</v>
      </c>
      <c r="Q1109">
        <v>14912.665899466019</v>
      </c>
      <c r="R1109">
        <v>39096.282044765634</v>
      </c>
    </row>
    <row r="1110" spans="1:18" x14ac:dyDescent="0.25">
      <c r="A1110">
        <v>9</v>
      </c>
      <c r="B1110">
        <v>9105</v>
      </c>
      <c r="C1110" t="s">
        <v>762</v>
      </c>
      <c r="D1110" t="s">
        <v>1589</v>
      </c>
      <c r="E1110">
        <v>2</v>
      </c>
      <c r="F1110" t="s">
        <v>13804</v>
      </c>
      <c r="G1110">
        <v>3</v>
      </c>
      <c r="H1110" t="s">
        <v>13770</v>
      </c>
      <c r="I1110">
        <v>1</v>
      </c>
      <c r="J1110" t="s">
        <v>13801</v>
      </c>
      <c r="K1110" t="s">
        <v>13806</v>
      </c>
      <c r="L1110">
        <v>270107</v>
      </c>
      <c r="M1110" t="s">
        <v>13588</v>
      </c>
      <c r="N1110">
        <v>270107006</v>
      </c>
      <c r="O1110" t="s">
        <v>13613</v>
      </c>
      <c r="P1110">
        <v>0</v>
      </c>
      <c r="Q1110">
        <v>3543.3718980421595</v>
      </c>
      <c r="R1110">
        <v>3793.474831400948</v>
      </c>
    </row>
    <row r="1111" spans="1:18" x14ac:dyDescent="0.25">
      <c r="A1111">
        <v>9</v>
      </c>
      <c r="B1111">
        <v>9105</v>
      </c>
      <c r="C1111" t="s">
        <v>762</v>
      </c>
      <c r="D1111" t="s">
        <v>1589</v>
      </c>
      <c r="E1111">
        <v>3</v>
      </c>
      <c r="F1111" t="s">
        <v>13807</v>
      </c>
      <c r="G1111">
        <v>1</v>
      </c>
      <c r="H1111" t="s">
        <v>8278</v>
      </c>
      <c r="I1111">
        <v>1</v>
      </c>
      <c r="J1111" t="s">
        <v>13801</v>
      </c>
      <c r="K1111" t="s">
        <v>13808</v>
      </c>
      <c r="L1111">
        <v>270107</v>
      </c>
      <c r="M1111" t="s">
        <v>13588</v>
      </c>
      <c r="N1111">
        <v>270107006</v>
      </c>
      <c r="O1111" t="s">
        <v>13613</v>
      </c>
      <c r="P1111">
        <v>0</v>
      </c>
      <c r="Q1111">
        <v>18456.037797508179</v>
      </c>
      <c r="R1111">
        <v>42889.756876166583</v>
      </c>
    </row>
    <row r="1112" spans="1:18" x14ac:dyDescent="0.25">
      <c r="A1112">
        <v>9</v>
      </c>
      <c r="B1112">
        <v>9105</v>
      </c>
      <c r="C1112" t="s">
        <v>762</v>
      </c>
      <c r="D1112" t="s">
        <v>1589</v>
      </c>
      <c r="E1112">
        <v>4</v>
      </c>
      <c r="F1112" t="s">
        <v>13810</v>
      </c>
      <c r="G1112">
        <v>1</v>
      </c>
      <c r="H1112" t="s">
        <v>8278</v>
      </c>
      <c r="I1112">
        <v>1</v>
      </c>
      <c r="J1112" t="s">
        <v>13801</v>
      </c>
      <c r="K1112" t="s">
        <v>13811</v>
      </c>
      <c r="L1112">
        <v>270107</v>
      </c>
      <c r="M1112" t="s">
        <v>13588</v>
      </c>
      <c r="N1112">
        <v>270107006</v>
      </c>
      <c r="O1112" t="s">
        <v>13613</v>
      </c>
      <c r="P1112">
        <v>0</v>
      </c>
      <c r="Q1112">
        <v>14912.665899466019</v>
      </c>
      <c r="R1112">
        <v>42889.756876166583</v>
      </c>
    </row>
    <row r="1113" spans="1:18" x14ac:dyDescent="0.25">
      <c r="A1113">
        <v>9</v>
      </c>
      <c r="B1113">
        <v>9105</v>
      </c>
      <c r="C1113" t="s">
        <v>762</v>
      </c>
      <c r="D1113" t="s">
        <v>1589</v>
      </c>
      <c r="E1113">
        <v>4</v>
      </c>
      <c r="F1113" t="s">
        <v>13810</v>
      </c>
      <c r="G1113">
        <v>1</v>
      </c>
      <c r="H1113" t="s">
        <v>8278</v>
      </c>
      <c r="I1113">
        <v>1</v>
      </c>
      <c r="J1113" t="s">
        <v>13801</v>
      </c>
      <c r="K1113" t="s">
        <v>13812</v>
      </c>
      <c r="L1113">
        <v>270107</v>
      </c>
      <c r="M1113" t="s">
        <v>13588</v>
      </c>
      <c r="N1113">
        <v>270107006</v>
      </c>
      <c r="O1113" t="s">
        <v>13613</v>
      </c>
      <c r="P1113">
        <v>0</v>
      </c>
      <c r="Q1113">
        <v>3543.3718980421595</v>
      </c>
      <c r="R1113">
        <v>0</v>
      </c>
    </row>
    <row r="1114" spans="1:18" x14ac:dyDescent="0.25">
      <c r="A1114">
        <v>9</v>
      </c>
      <c r="B1114">
        <v>9105</v>
      </c>
      <c r="C1114" t="s">
        <v>762</v>
      </c>
      <c r="D1114" t="s">
        <v>1589</v>
      </c>
      <c r="E1114">
        <v>7</v>
      </c>
      <c r="F1114" t="s">
        <v>13813</v>
      </c>
      <c r="G1114">
        <v>2</v>
      </c>
      <c r="H1114" t="s">
        <v>13771</v>
      </c>
      <c r="I1114">
        <v>3</v>
      </c>
      <c r="J1114" t="s">
        <v>13814</v>
      </c>
      <c r="K1114" t="s">
        <v>13771</v>
      </c>
      <c r="L1114">
        <v>270107</v>
      </c>
      <c r="M1114" t="s">
        <v>13588</v>
      </c>
      <c r="N1114">
        <v>270107005</v>
      </c>
      <c r="O1114" t="s">
        <v>13608</v>
      </c>
      <c r="P1114">
        <v>0</v>
      </c>
      <c r="Q1114">
        <v>8279.2762605783773</v>
      </c>
      <c r="R1114">
        <v>0</v>
      </c>
    </row>
    <row r="1115" spans="1:18" x14ac:dyDescent="0.25">
      <c r="A1115">
        <v>9</v>
      </c>
      <c r="B1115">
        <v>9105</v>
      </c>
      <c r="C1115" t="s">
        <v>762</v>
      </c>
      <c r="D1115" t="s">
        <v>1589</v>
      </c>
      <c r="E1115">
        <v>7</v>
      </c>
      <c r="F1115" t="s">
        <v>13813</v>
      </c>
      <c r="G1115">
        <v>3</v>
      </c>
      <c r="H1115" t="s">
        <v>13770</v>
      </c>
      <c r="I1115">
        <v>3</v>
      </c>
      <c r="J1115" t="s">
        <v>13814</v>
      </c>
      <c r="K1115" t="s">
        <v>13815</v>
      </c>
      <c r="L1115">
        <v>270107</v>
      </c>
      <c r="M1115" t="s">
        <v>13588</v>
      </c>
      <c r="N1115">
        <v>270107005</v>
      </c>
      <c r="O1115" t="s">
        <v>13608</v>
      </c>
      <c r="P1115">
        <v>0</v>
      </c>
      <c r="Q1115">
        <v>10176.7615369298</v>
      </c>
      <c r="R1115">
        <v>33526.495807392428</v>
      </c>
    </row>
    <row r="1116" spans="1:18" x14ac:dyDescent="0.25">
      <c r="A1116">
        <v>9</v>
      </c>
      <c r="B1116">
        <v>9105</v>
      </c>
      <c r="C1116" t="s">
        <v>762</v>
      </c>
      <c r="D1116" t="s">
        <v>1589</v>
      </c>
      <c r="E1116">
        <v>7</v>
      </c>
      <c r="F1116" t="s">
        <v>13813</v>
      </c>
      <c r="G1116">
        <v>3</v>
      </c>
      <c r="H1116" t="s">
        <v>13770</v>
      </c>
      <c r="I1116">
        <v>3</v>
      </c>
      <c r="J1116" t="s">
        <v>13814</v>
      </c>
      <c r="K1116" t="s">
        <v>13816</v>
      </c>
      <c r="L1116">
        <v>270107</v>
      </c>
      <c r="M1116" t="s">
        <v>13588</v>
      </c>
      <c r="N1116">
        <v>270107005</v>
      </c>
      <c r="O1116" t="s">
        <v>13608</v>
      </c>
      <c r="P1116">
        <v>0</v>
      </c>
      <c r="Q1116">
        <v>0</v>
      </c>
      <c r="R1116">
        <v>9363.2610687741526</v>
      </c>
    </row>
    <row r="1117" spans="1:18" x14ac:dyDescent="0.25">
      <c r="A1117">
        <v>9</v>
      </c>
      <c r="B1117">
        <v>9107</v>
      </c>
      <c r="C1117" t="s">
        <v>762</v>
      </c>
      <c r="D1117" t="s">
        <v>1595</v>
      </c>
      <c r="E1117">
        <v>1</v>
      </c>
      <c r="F1117" t="s">
        <v>13800</v>
      </c>
      <c r="G1117">
        <v>1</v>
      </c>
      <c r="H1117" t="s">
        <v>8278</v>
      </c>
      <c r="I1117">
        <v>1</v>
      </c>
      <c r="J1117" t="s">
        <v>13801</v>
      </c>
      <c r="K1117" t="s">
        <v>13802</v>
      </c>
      <c r="L1117">
        <v>270107</v>
      </c>
      <c r="M1117" t="s">
        <v>13588</v>
      </c>
      <c r="N1117">
        <v>270107006</v>
      </c>
      <c r="O1117" t="s">
        <v>13613</v>
      </c>
      <c r="P1117">
        <v>0</v>
      </c>
      <c r="Q1117">
        <v>0</v>
      </c>
      <c r="R1117">
        <v>61181.180110388304</v>
      </c>
    </row>
    <row r="1118" spans="1:18" x14ac:dyDescent="0.25">
      <c r="A1118">
        <v>9</v>
      </c>
      <c r="B1118">
        <v>9107</v>
      </c>
      <c r="C1118" t="s">
        <v>762</v>
      </c>
      <c r="D1118" t="s">
        <v>1595</v>
      </c>
      <c r="E1118">
        <v>2</v>
      </c>
      <c r="F1118" t="s">
        <v>13804</v>
      </c>
      <c r="G1118">
        <v>3</v>
      </c>
      <c r="H1118" t="s">
        <v>13770</v>
      </c>
      <c r="I1118">
        <v>1</v>
      </c>
      <c r="J1118" t="s">
        <v>13801</v>
      </c>
      <c r="K1118" t="s">
        <v>13805</v>
      </c>
      <c r="L1118">
        <v>270107</v>
      </c>
      <c r="M1118" t="s">
        <v>13588</v>
      </c>
      <c r="N1118">
        <v>270107006</v>
      </c>
      <c r="O1118" t="s">
        <v>13613</v>
      </c>
      <c r="P1118">
        <v>0</v>
      </c>
      <c r="Q1118">
        <v>0</v>
      </c>
      <c r="R1118">
        <v>57089.087887849812</v>
      </c>
    </row>
    <row r="1119" spans="1:18" x14ac:dyDescent="0.25">
      <c r="A1119">
        <v>9</v>
      </c>
      <c r="B1119">
        <v>9107</v>
      </c>
      <c r="C1119" t="s">
        <v>762</v>
      </c>
      <c r="D1119" t="s">
        <v>1595</v>
      </c>
      <c r="E1119">
        <v>2</v>
      </c>
      <c r="F1119" t="s">
        <v>13804</v>
      </c>
      <c r="G1119">
        <v>3</v>
      </c>
      <c r="H1119" t="s">
        <v>13770</v>
      </c>
      <c r="I1119">
        <v>1</v>
      </c>
      <c r="J1119" t="s">
        <v>13801</v>
      </c>
      <c r="K1119" t="s">
        <v>13806</v>
      </c>
      <c r="L1119">
        <v>270107</v>
      </c>
      <c r="M1119" t="s">
        <v>13588</v>
      </c>
      <c r="N1119">
        <v>270107006</v>
      </c>
      <c r="O1119" t="s">
        <v>13613</v>
      </c>
      <c r="P1119">
        <v>0</v>
      </c>
      <c r="Q1119">
        <v>0</v>
      </c>
      <c r="R1119">
        <v>4092.0922225384857</v>
      </c>
    </row>
    <row r="1120" spans="1:18" x14ac:dyDescent="0.25">
      <c r="A1120">
        <v>9</v>
      </c>
      <c r="B1120">
        <v>9107</v>
      </c>
      <c r="C1120" t="s">
        <v>762</v>
      </c>
      <c r="D1120" t="s">
        <v>1595</v>
      </c>
      <c r="E1120">
        <v>3</v>
      </c>
      <c r="F1120" t="s">
        <v>13807</v>
      </c>
      <c r="G1120">
        <v>1</v>
      </c>
      <c r="H1120" t="s">
        <v>8278</v>
      </c>
      <c r="I1120">
        <v>1</v>
      </c>
      <c r="J1120" t="s">
        <v>13801</v>
      </c>
      <c r="K1120" t="s">
        <v>13808</v>
      </c>
      <c r="L1120">
        <v>270107</v>
      </c>
      <c r="M1120" t="s">
        <v>13588</v>
      </c>
      <c r="N1120">
        <v>270107006</v>
      </c>
      <c r="O1120" t="s">
        <v>13613</v>
      </c>
      <c r="P1120">
        <v>0</v>
      </c>
      <c r="Q1120">
        <v>0</v>
      </c>
      <c r="R1120">
        <v>61181.180110388304</v>
      </c>
    </row>
    <row r="1121" spans="1:18" x14ac:dyDescent="0.25">
      <c r="A1121">
        <v>9</v>
      </c>
      <c r="B1121">
        <v>9107</v>
      </c>
      <c r="C1121" t="s">
        <v>762</v>
      </c>
      <c r="D1121" t="s">
        <v>1595</v>
      </c>
      <c r="E1121">
        <v>4</v>
      </c>
      <c r="F1121" t="s">
        <v>13810</v>
      </c>
      <c r="G1121">
        <v>1</v>
      </c>
      <c r="H1121" t="s">
        <v>8278</v>
      </c>
      <c r="I1121">
        <v>1</v>
      </c>
      <c r="J1121" t="s">
        <v>13801</v>
      </c>
      <c r="K1121" t="s">
        <v>13811</v>
      </c>
      <c r="L1121">
        <v>270107</v>
      </c>
      <c r="M1121" t="s">
        <v>13588</v>
      </c>
      <c r="N1121">
        <v>270107006</v>
      </c>
      <c r="O1121" t="s">
        <v>13613</v>
      </c>
      <c r="P1121">
        <v>0</v>
      </c>
      <c r="Q1121">
        <v>0</v>
      </c>
      <c r="R1121">
        <v>61181.180110388304</v>
      </c>
    </row>
    <row r="1122" spans="1:18" x14ac:dyDescent="0.25">
      <c r="A1122">
        <v>9</v>
      </c>
      <c r="B1122">
        <v>9107</v>
      </c>
      <c r="C1122" t="s">
        <v>762</v>
      </c>
      <c r="D1122" t="s">
        <v>1595</v>
      </c>
      <c r="E1122">
        <v>7</v>
      </c>
      <c r="F1122" t="s">
        <v>13813</v>
      </c>
      <c r="G1122">
        <v>3</v>
      </c>
      <c r="H1122" t="s">
        <v>13770</v>
      </c>
      <c r="I1122">
        <v>3</v>
      </c>
      <c r="J1122" t="s">
        <v>13814</v>
      </c>
      <c r="K1122" t="s">
        <v>13815</v>
      </c>
      <c r="L1122">
        <v>270107</v>
      </c>
      <c r="M1122" t="s">
        <v>13588</v>
      </c>
      <c r="N1122">
        <v>270107005</v>
      </c>
      <c r="O1122" t="s">
        <v>13608</v>
      </c>
      <c r="P1122">
        <v>0</v>
      </c>
      <c r="Q1122">
        <v>0</v>
      </c>
      <c r="R1122">
        <v>54808.803522071132</v>
      </c>
    </row>
    <row r="1123" spans="1:18" x14ac:dyDescent="0.25">
      <c r="A1123">
        <v>9</v>
      </c>
      <c r="B1123">
        <v>9107</v>
      </c>
      <c r="C1123" t="s">
        <v>762</v>
      </c>
      <c r="D1123" t="s">
        <v>1595</v>
      </c>
      <c r="E1123">
        <v>7</v>
      </c>
      <c r="F1123" t="s">
        <v>13813</v>
      </c>
      <c r="G1123">
        <v>3</v>
      </c>
      <c r="H1123" t="s">
        <v>13770</v>
      </c>
      <c r="I1123">
        <v>3</v>
      </c>
      <c r="J1123" t="s">
        <v>13814</v>
      </c>
      <c r="K1123" t="s">
        <v>13816</v>
      </c>
      <c r="L1123">
        <v>270107</v>
      </c>
      <c r="M1123" t="s">
        <v>13588</v>
      </c>
      <c r="N1123">
        <v>270107005</v>
      </c>
      <c r="O1123" t="s">
        <v>13608</v>
      </c>
      <c r="P1123">
        <v>0</v>
      </c>
      <c r="Q1123">
        <v>0</v>
      </c>
      <c r="R1123">
        <v>6372.3765883171718</v>
      </c>
    </row>
    <row r="1124" spans="1:18" x14ac:dyDescent="0.25">
      <c r="A1124">
        <v>9</v>
      </c>
      <c r="B1124">
        <v>9108</v>
      </c>
      <c r="C1124" t="s">
        <v>762</v>
      </c>
      <c r="D1124" t="s">
        <v>1598</v>
      </c>
      <c r="E1124">
        <v>1</v>
      </c>
      <c r="F1124" t="s">
        <v>13800</v>
      </c>
      <c r="G1124">
        <v>1</v>
      </c>
      <c r="H1124" t="s">
        <v>8278</v>
      </c>
      <c r="I1124">
        <v>1</v>
      </c>
      <c r="J1124" t="s">
        <v>13801</v>
      </c>
      <c r="K1124" t="s">
        <v>13802</v>
      </c>
      <c r="L1124">
        <v>270107</v>
      </c>
      <c r="M1124" t="s">
        <v>13588</v>
      </c>
      <c r="N1124">
        <v>270107006</v>
      </c>
      <c r="O1124" t="s">
        <v>13613</v>
      </c>
      <c r="P1124">
        <v>0</v>
      </c>
      <c r="Q1124">
        <v>26293.693506851563</v>
      </c>
      <c r="R1124">
        <v>32534.052608656169</v>
      </c>
    </row>
    <row r="1125" spans="1:18" x14ac:dyDescent="0.25">
      <c r="A1125">
        <v>9</v>
      </c>
      <c r="B1125">
        <v>9108</v>
      </c>
      <c r="C1125" t="s">
        <v>762</v>
      </c>
      <c r="D1125" t="s">
        <v>1598</v>
      </c>
      <c r="E1125">
        <v>1</v>
      </c>
      <c r="F1125" t="s">
        <v>13800</v>
      </c>
      <c r="G1125">
        <v>1</v>
      </c>
      <c r="H1125" t="s">
        <v>8278</v>
      </c>
      <c r="I1125">
        <v>1</v>
      </c>
      <c r="J1125" t="s">
        <v>13801</v>
      </c>
      <c r="K1125" t="s">
        <v>13803</v>
      </c>
      <c r="L1125">
        <v>270107</v>
      </c>
      <c r="M1125" t="s">
        <v>13588</v>
      </c>
      <c r="N1125">
        <v>270107006</v>
      </c>
      <c r="O1125" t="s">
        <v>13613</v>
      </c>
      <c r="P1125">
        <v>0</v>
      </c>
      <c r="Q1125">
        <v>1473.0731808869161</v>
      </c>
      <c r="R1125">
        <v>0</v>
      </c>
    </row>
    <row r="1126" spans="1:18" x14ac:dyDescent="0.25">
      <c r="A1126">
        <v>9</v>
      </c>
      <c r="B1126">
        <v>9108</v>
      </c>
      <c r="C1126" t="s">
        <v>762</v>
      </c>
      <c r="D1126" t="s">
        <v>1598</v>
      </c>
      <c r="E1126">
        <v>2</v>
      </c>
      <c r="F1126" t="s">
        <v>13804</v>
      </c>
      <c r="G1126">
        <v>3</v>
      </c>
      <c r="H1126" t="s">
        <v>13770</v>
      </c>
      <c r="I1126">
        <v>1</v>
      </c>
      <c r="J1126" t="s">
        <v>13801</v>
      </c>
      <c r="K1126" t="s">
        <v>13805</v>
      </c>
      <c r="L1126">
        <v>270107</v>
      </c>
      <c r="M1126" t="s">
        <v>13588</v>
      </c>
      <c r="N1126">
        <v>270107006</v>
      </c>
      <c r="O1126" t="s">
        <v>13613</v>
      </c>
      <c r="P1126">
        <v>0</v>
      </c>
      <c r="Q1126">
        <v>26293.693506851563</v>
      </c>
      <c r="R1126">
        <v>27647.424044580755</v>
      </c>
    </row>
    <row r="1127" spans="1:18" x14ac:dyDescent="0.25">
      <c r="A1127">
        <v>9</v>
      </c>
      <c r="B1127">
        <v>9108</v>
      </c>
      <c r="C1127" t="s">
        <v>762</v>
      </c>
      <c r="D1127" t="s">
        <v>1598</v>
      </c>
      <c r="E1127">
        <v>2</v>
      </c>
      <c r="F1127" t="s">
        <v>13804</v>
      </c>
      <c r="G1127">
        <v>3</v>
      </c>
      <c r="H1127" t="s">
        <v>13770</v>
      </c>
      <c r="I1127">
        <v>1</v>
      </c>
      <c r="J1127" t="s">
        <v>13801</v>
      </c>
      <c r="K1127" t="s">
        <v>13806</v>
      </c>
      <c r="L1127">
        <v>270107</v>
      </c>
      <c r="M1127" t="s">
        <v>13588</v>
      </c>
      <c r="N1127">
        <v>270107006</v>
      </c>
      <c r="O1127" t="s">
        <v>13613</v>
      </c>
      <c r="P1127">
        <v>0</v>
      </c>
      <c r="Q1127">
        <v>1473.0731808869161</v>
      </c>
      <c r="R1127">
        <v>4886.6285640754068</v>
      </c>
    </row>
    <row r="1128" spans="1:18" x14ac:dyDescent="0.25">
      <c r="A1128">
        <v>9</v>
      </c>
      <c r="B1128">
        <v>9108</v>
      </c>
      <c r="C1128" t="s">
        <v>762</v>
      </c>
      <c r="D1128" t="s">
        <v>1598</v>
      </c>
      <c r="E1128">
        <v>3</v>
      </c>
      <c r="F1128" t="s">
        <v>13807</v>
      </c>
      <c r="G1128">
        <v>1</v>
      </c>
      <c r="H1128" t="s">
        <v>8278</v>
      </c>
      <c r="I1128">
        <v>1</v>
      </c>
      <c r="J1128" t="s">
        <v>13801</v>
      </c>
      <c r="K1128" t="s">
        <v>13808</v>
      </c>
      <c r="L1128">
        <v>270107</v>
      </c>
      <c r="M1128" t="s">
        <v>13588</v>
      </c>
      <c r="N1128">
        <v>270107006</v>
      </c>
      <c r="O1128" t="s">
        <v>13613</v>
      </c>
      <c r="P1128">
        <v>0</v>
      </c>
      <c r="Q1128">
        <v>26293.693506851563</v>
      </c>
      <c r="R1128">
        <v>32534.052608656169</v>
      </c>
    </row>
    <row r="1129" spans="1:18" x14ac:dyDescent="0.25">
      <c r="A1129">
        <v>9</v>
      </c>
      <c r="B1129">
        <v>9108</v>
      </c>
      <c r="C1129" t="s">
        <v>762</v>
      </c>
      <c r="D1129" t="s">
        <v>1598</v>
      </c>
      <c r="E1129">
        <v>3</v>
      </c>
      <c r="F1129" t="s">
        <v>13807</v>
      </c>
      <c r="G1129">
        <v>1</v>
      </c>
      <c r="H1129" t="s">
        <v>8278</v>
      </c>
      <c r="I1129">
        <v>1</v>
      </c>
      <c r="J1129" t="s">
        <v>13801</v>
      </c>
      <c r="K1129" t="s">
        <v>13809</v>
      </c>
      <c r="L1129">
        <v>270107</v>
      </c>
      <c r="M1129" t="s">
        <v>13588</v>
      </c>
      <c r="N1129">
        <v>270107006</v>
      </c>
      <c r="O1129" t="s">
        <v>13613</v>
      </c>
      <c r="P1129">
        <v>0</v>
      </c>
      <c r="Q1129">
        <v>1473.0731808869161</v>
      </c>
      <c r="R1129">
        <v>0</v>
      </c>
    </row>
    <row r="1130" spans="1:18" x14ac:dyDescent="0.25">
      <c r="A1130">
        <v>9</v>
      </c>
      <c r="B1130">
        <v>9108</v>
      </c>
      <c r="C1130" t="s">
        <v>762</v>
      </c>
      <c r="D1130" t="s">
        <v>1598</v>
      </c>
      <c r="E1130">
        <v>4</v>
      </c>
      <c r="F1130" t="s">
        <v>13810</v>
      </c>
      <c r="G1130">
        <v>1</v>
      </c>
      <c r="H1130" t="s">
        <v>8278</v>
      </c>
      <c r="I1130">
        <v>1</v>
      </c>
      <c r="J1130" t="s">
        <v>13801</v>
      </c>
      <c r="K1130" t="s">
        <v>13811</v>
      </c>
      <c r="L1130">
        <v>270107</v>
      </c>
      <c r="M1130" t="s">
        <v>13588</v>
      </c>
      <c r="N1130">
        <v>270107006</v>
      </c>
      <c r="O1130" t="s">
        <v>13613</v>
      </c>
      <c r="P1130">
        <v>0</v>
      </c>
      <c r="Q1130">
        <v>26293.693506851563</v>
      </c>
      <c r="R1130">
        <v>32534.052608656169</v>
      </c>
    </row>
    <row r="1131" spans="1:18" x14ac:dyDescent="0.25">
      <c r="A1131">
        <v>9</v>
      </c>
      <c r="B1131">
        <v>9108</v>
      </c>
      <c r="C1131" t="s">
        <v>762</v>
      </c>
      <c r="D1131" t="s">
        <v>1598</v>
      </c>
      <c r="E1131">
        <v>4</v>
      </c>
      <c r="F1131" t="s">
        <v>13810</v>
      </c>
      <c r="G1131">
        <v>1</v>
      </c>
      <c r="H1131" t="s">
        <v>8278</v>
      </c>
      <c r="I1131">
        <v>1</v>
      </c>
      <c r="J1131" t="s">
        <v>13801</v>
      </c>
      <c r="K1131" t="s">
        <v>13812</v>
      </c>
      <c r="L1131">
        <v>270107</v>
      </c>
      <c r="M1131" t="s">
        <v>13588</v>
      </c>
      <c r="N1131">
        <v>270107006</v>
      </c>
      <c r="O1131" t="s">
        <v>13613</v>
      </c>
      <c r="P1131">
        <v>0</v>
      </c>
      <c r="Q1131">
        <v>1473.0731808869161</v>
      </c>
      <c r="R1131">
        <v>0</v>
      </c>
    </row>
    <row r="1132" spans="1:18" x14ac:dyDescent="0.25">
      <c r="A1132">
        <v>9</v>
      </c>
      <c r="B1132">
        <v>9108</v>
      </c>
      <c r="C1132" t="s">
        <v>762</v>
      </c>
      <c r="D1132" t="s">
        <v>1598</v>
      </c>
      <c r="E1132">
        <v>7</v>
      </c>
      <c r="F1132" t="s">
        <v>13813</v>
      </c>
      <c r="G1132">
        <v>2</v>
      </c>
      <c r="H1132" t="s">
        <v>13771</v>
      </c>
      <c r="I1132">
        <v>3</v>
      </c>
      <c r="J1132" t="s">
        <v>13814</v>
      </c>
      <c r="K1132" t="s">
        <v>13771</v>
      </c>
      <c r="L1132">
        <v>270107</v>
      </c>
      <c r="M1132" t="s">
        <v>13588</v>
      </c>
      <c r="N1132">
        <v>270107005</v>
      </c>
      <c r="O1132" t="s">
        <v>13608</v>
      </c>
      <c r="P1132">
        <v>0</v>
      </c>
      <c r="Q1132">
        <v>9280.6300461511983</v>
      </c>
      <c r="R1132">
        <v>0</v>
      </c>
    </row>
    <row r="1133" spans="1:18" x14ac:dyDescent="0.25">
      <c r="A1133">
        <v>9</v>
      </c>
      <c r="B1133">
        <v>9108</v>
      </c>
      <c r="C1133" t="s">
        <v>762</v>
      </c>
      <c r="D1133" t="s">
        <v>1598</v>
      </c>
      <c r="E1133">
        <v>7</v>
      </c>
      <c r="F1133" t="s">
        <v>13813</v>
      </c>
      <c r="G1133">
        <v>3</v>
      </c>
      <c r="H1133" t="s">
        <v>13770</v>
      </c>
      <c r="I1133">
        <v>3</v>
      </c>
      <c r="J1133" t="s">
        <v>13814</v>
      </c>
      <c r="K1133" t="s">
        <v>13815</v>
      </c>
      <c r="L1133">
        <v>270107</v>
      </c>
      <c r="M1133" t="s">
        <v>13588</v>
      </c>
      <c r="N1133">
        <v>270107005</v>
      </c>
      <c r="O1133" t="s">
        <v>13608</v>
      </c>
      <c r="P1133">
        <v>0</v>
      </c>
      <c r="Q1133">
        <v>18486.13664158728</v>
      </c>
      <c r="R1133">
        <v>24320.122037688903</v>
      </c>
    </row>
    <row r="1134" spans="1:18" x14ac:dyDescent="0.25">
      <c r="A1134">
        <v>9</v>
      </c>
      <c r="B1134">
        <v>9108</v>
      </c>
      <c r="C1134" t="s">
        <v>762</v>
      </c>
      <c r="D1134" t="s">
        <v>1598</v>
      </c>
      <c r="E1134">
        <v>7</v>
      </c>
      <c r="F1134" t="s">
        <v>13813</v>
      </c>
      <c r="G1134">
        <v>3</v>
      </c>
      <c r="H1134" t="s">
        <v>13770</v>
      </c>
      <c r="I1134">
        <v>3</v>
      </c>
      <c r="J1134" t="s">
        <v>13814</v>
      </c>
      <c r="K1134" t="s">
        <v>13816</v>
      </c>
      <c r="L1134">
        <v>270107</v>
      </c>
      <c r="M1134" t="s">
        <v>13588</v>
      </c>
      <c r="N1134">
        <v>270107005</v>
      </c>
      <c r="O1134" t="s">
        <v>13608</v>
      </c>
      <c r="P1134">
        <v>0</v>
      </c>
      <c r="Q1134">
        <v>0</v>
      </c>
      <c r="R1134">
        <v>8213.9305709672626</v>
      </c>
    </row>
    <row r="1135" spans="1:18" x14ac:dyDescent="0.25">
      <c r="A1135">
        <v>9</v>
      </c>
      <c r="B1135">
        <v>9109</v>
      </c>
      <c r="C1135" t="s">
        <v>762</v>
      </c>
      <c r="D1135" t="s">
        <v>1601</v>
      </c>
      <c r="E1135">
        <v>1</v>
      </c>
      <c r="F1135" t="s">
        <v>13800</v>
      </c>
      <c r="G1135">
        <v>1</v>
      </c>
      <c r="H1135" t="s">
        <v>8278</v>
      </c>
      <c r="I1135">
        <v>1</v>
      </c>
      <c r="J1135" t="s">
        <v>13801</v>
      </c>
      <c r="K1135" t="s">
        <v>13802</v>
      </c>
      <c r="L1135">
        <v>270107</v>
      </c>
      <c r="M1135" t="s">
        <v>13588</v>
      </c>
      <c r="N1135">
        <v>270107006</v>
      </c>
      <c r="O1135" t="s">
        <v>13613</v>
      </c>
      <c r="P1135">
        <v>0</v>
      </c>
      <c r="Q1135">
        <v>13201.795652910114</v>
      </c>
      <c r="R1135">
        <v>76780.313469879518</v>
      </c>
    </row>
    <row r="1136" spans="1:18" x14ac:dyDescent="0.25">
      <c r="A1136">
        <v>9</v>
      </c>
      <c r="B1136">
        <v>9109</v>
      </c>
      <c r="C1136" t="s">
        <v>762</v>
      </c>
      <c r="D1136" t="s">
        <v>1601</v>
      </c>
      <c r="E1136">
        <v>2</v>
      </c>
      <c r="F1136" t="s">
        <v>13804</v>
      </c>
      <c r="G1136">
        <v>3</v>
      </c>
      <c r="H1136" t="s">
        <v>13770</v>
      </c>
      <c r="I1136">
        <v>1</v>
      </c>
      <c r="J1136" t="s">
        <v>13801</v>
      </c>
      <c r="K1136" t="s">
        <v>13805</v>
      </c>
      <c r="L1136">
        <v>270107</v>
      </c>
      <c r="M1136" t="s">
        <v>13588</v>
      </c>
      <c r="N1136">
        <v>270107006</v>
      </c>
      <c r="O1136" t="s">
        <v>13613</v>
      </c>
      <c r="P1136">
        <v>0</v>
      </c>
      <c r="Q1136">
        <v>13201.795652910114</v>
      </c>
      <c r="R1136">
        <v>68257.129361128871</v>
      </c>
    </row>
    <row r="1137" spans="1:18" x14ac:dyDescent="0.25">
      <c r="A1137">
        <v>9</v>
      </c>
      <c r="B1137">
        <v>9109</v>
      </c>
      <c r="C1137" t="s">
        <v>762</v>
      </c>
      <c r="D1137" t="s">
        <v>1601</v>
      </c>
      <c r="E1137">
        <v>2</v>
      </c>
      <c r="F1137" t="s">
        <v>13804</v>
      </c>
      <c r="G1137">
        <v>3</v>
      </c>
      <c r="H1137" t="s">
        <v>13770</v>
      </c>
      <c r="I1137">
        <v>1</v>
      </c>
      <c r="J1137" t="s">
        <v>13801</v>
      </c>
      <c r="K1137" t="s">
        <v>13806</v>
      </c>
      <c r="L1137">
        <v>270107</v>
      </c>
      <c r="M1137" t="s">
        <v>13588</v>
      </c>
      <c r="N1137">
        <v>270107006</v>
      </c>
      <c r="O1137" t="s">
        <v>13613</v>
      </c>
      <c r="P1137">
        <v>0</v>
      </c>
      <c r="Q1137">
        <v>0</v>
      </c>
      <c r="R1137">
        <v>8523.1841087506691</v>
      </c>
    </row>
    <row r="1138" spans="1:18" x14ac:dyDescent="0.25">
      <c r="A1138">
        <v>9</v>
      </c>
      <c r="B1138">
        <v>9109</v>
      </c>
      <c r="C1138" t="s">
        <v>762</v>
      </c>
      <c r="D1138" t="s">
        <v>1601</v>
      </c>
      <c r="E1138">
        <v>3</v>
      </c>
      <c r="F1138" t="s">
        <v>13807</v>
      </c>
      <c r="G1138">
        <v>1</v>
      </c>
      <c r="H1138" t="s">
        <v>8278</v>
      </c>
      <c r="I1138">
        <v>1</v>
      </c>
      <c r="J1138" t="s">
        <v>13801</v>
      </c>
      <c r="K1138" t="s">
        <v>13808</v>
      </c>
      <c r="L1138">
        <v>270107</v>
      </c>
      <c r="M1138" t="s">
        <v>13588</v>
      </c>
      <c r="N1138">
        <v>270107006</v>
      </c>
      <c r="O1138" t="s">
        <v>13613</v>
      </c>
      <c r="P1138">
        <v>0</v>
      </c>
      <c r="Q1138">
        <v>13201.795652910114</v>
      </c>
      <c r="R1138">
        <v>76780.313469879518</v>
      </c>
    </row>
    <row r="1139" spans="1:18" x14ac:dyDescent="0.25">
      <c r="A1139">
        <v>9</v>
      </c>
      <c r="B1139">
        <v>9109</v>
      </c>
      <c r="C1139" t="s">
        <v>762</v>
      </c>
      <c r="D1139" t="s">
        <v>1601</v>
      </c>
      <c r="E1139">
        <v>4</v>
      </c>
      <c r="F1139" t="s">
        <v>13810</v>
      </c>
      <c r="G1139">
        <v>1</v>
      </c>
      <c r="H1139" t="s">
        <v>8278</v>
      </c>
      <c r="I1139">
        <v>1</v>
      </c>
      <c r="J1139" t="s">
        <v>13801</v>
      </c>
      <c r="K1139" t="s">
        <v>13811</v>
      </c>
      <c r="L1139">
        <v>270107</v>
      </c>
      <c r="M1139" t="s">
        <v>13588</v>
      </c>
      <c r="N1139">
        <v>270107006</v>
      </c>
      <c r="O1139" t="s">
        <v>13613</v>
      </c>
      <c r="P1139">
        <v>0</v>
      </c>
      <c r="Q1139">
        <v>13201.795652910114</v>
      </c>
      <c r="R1139">
        <v>76780.313469879518</v>
      </c>
    </row>
    <row r="1140" spans="1:18" x14ac:dyDescent="0.25">
      <c r="A1140">
        <v>9</v>
      </c>
      <c r="B1140">
        <v>9109</v>
      </c>
      <c r="C1140" t="s">
        <v>762</v>
      </c>
      <c r="D1140" t="s">
        <v>1601</v>
      </c>
      <c r="E1140">
        <v>7</v>
      </c>
      <c r="F1140" t="s">
        <v>13813</v>
      </c>
      <c r="G1140">
        <v>2</v>
      </c>
      <c r="H1140" t="s">
        <v>13771</v>
      </c>
      <c r="I1140">
        <v>3</v>
      </c>
      <c r="J1140" t="s">
        <v>13814</v>
      </c>
      <c r="K1140" t="s">
        <v>13771</v>
      </c>
      <c r="L1140">
        <v>270107</v>
      </c>
      <c r="M1140" t="s">
        <v>13588</v>
      </c>
      <c r="N1140">
        <v>270107005</v>
      </c>
      <c r="O1140" t="s">
        <v>13608</v>
      </c>
      <c r="P1140">
        <v>0</v>
      </c>
      <c r="Q1140">
        <v>3222.484500698657</v>
      </c>
      <c r="R1140">
        <v>0</v>
      </c>
    </row>
    <row r="1141" spans="1:18" x14ac:dyDescent="0.25">
      <c r="A1141">
        <v>9</v>
      </c>
      <c r="B1141">
        <v>9109</v>
      </c>
      <c r="C1141" t="s">
        <v>762</v>
      </c>
      <c r="D1141" t="s">
        <v>1601</v>
      </c>
      <c r="E1141">
        <v>7</v>
      </c>
      <c r="F1141" t="s">
        <v>13813</v>
      </c>
      <c r="G1141">
        <v>3</v>
      </c>
      <c r="H1141" t="s">
        <v>13770</v>
      </c>
      <c r="I1141">
        <v>3</v>
      </c>
      <c r="J1141" t="s">
        <v>13814</v>
      </c>
      <c r="K1141" t="s">
        <v>13815</v>
      </c>
      <c r="L1141">
        <v>270107</v>
      </c>
      <c r="M1141" t="s">
        <v>13588</v>
      </c>
      <c r="N1141">
        <v>270107005</v>
      </c>
      <c r="O1141" t="s">
        <v>13608</v>
      </c>
      <c r="P1141">
        <v>0</v>
      </c>
      <c r="Q1141">
        <v>9979.3111522114559</v>
      </c>
      <c r="R1141">
        <v>72882.52965126904</v>
      </c>
    </row>
    <row r="1142" spans="1:18" x14ac:dyDescent="0.25">
      <c r="A1142">
        <v>9</v>
      </c>
      <c r="B1142">
        <v>9109</v>
      </c>
      <c r="C1142" t="s">
        <v>762</v>
      </c>
      <c r="D1142" t="s">
        <v>1601</v>
      </c>
      <c r="E1142">
        <v>7</v>
      </c>
      <c r="F1142" t="s">
        <v>13813</v>
      </c>
      <c r="G1142">
        <v>3</v>
      </c>
      <c r="H1142" t="s">
        <v>13770</v>
      </c>
      <c r="I1142">
        <v>3</v>
      </c>
      <c r="J1142" t="s">
        <v>13814</v>
      </c>
      <c r="K1142" t="s">
        <v>13816</v>
      </c>
      <c r="L1142">
        <v>270107</v>
      </c>
      <c r="M1142" t="s">
        <v>13588</v>
      </c>
      <c r="N1142">
        <v>270107005</v>
      </c>
      <c r="O1142" t="s">
        <v>13608</v>
      </c>
      <c r="P1142">
        <v>0</v>
      </c>
      <c r="Q1142">
        <v>0</v>
      </c>
      <c r="R1142">
        <v>3897.7838186104941</v>
      </c>
    </row>
    <row r="1143" spans="1:18" x14ac:dyDescent="0.25">
      <c r="A1143">
        <v>9</v>
      </c>
      <c r="B1143">
        <v>9111</v>
      </c>
      <c r="C1143" t="s">
        <v>762</v>
      </c>
      <c r="D1143" t="s">
        <v>1607</v>
      </c>
      <c r="E1143">
        <v>1</v>
      </c>
      <c r="F1143" t="s">
        <v>13800</v>
      </c>
      <c r="G1143">
        <v>1</v>
      </c>
      <c r="H1143" t="s">
        <v>8278</v>
      </c>
      <c r="I1143">
        <v>1</v>
      </c>
      <c r="J1143" t="s">
        <v>13801</v>
      </c>
      <c r="K1143" t="s">
        <v>13802</v>
      </c>
      <c r="L1143">
        <v>270107</v>
      </c>
      <c r="M1143" t="s">
        <v>13588</v>
      </c>
      <c r="N1143">
        <v>270107006</v>
      </c>
      <c r="O1143" t="s">
        <v>13613</v>
      </c>
      <c r="P1143">
        <v>14709.963918956426</v>
      </c>
      <c r="Q1143">
        <v>0</v>
      </c>
      <c r="R1143">
        <v>29728.985161652006</v>
      </c>
    </row>
    <row r="1144" spans="1:18" x14ac:dyDescent="0.25">
      <c r="A1144">
        <v>9</v>
      </c>
      <c r="B1144">
        <v>9111</v>
      </c>
      <c r="C1144" t="s">
        <v>762</v>
      </c>
      <c r="D1144" t="s">
        <v>1607</v>
      </c>
      <c r="E1144">
        <v>1</v>
      </c>
      <c r="F1144" t="s">
        <v>13800</v>
      </c>
      <c r="G1144">
        <v>1</v>
      </c>
      <c r="H1144" t="s">
        <v>8278</v>
      </c>
      <c r="I1144">
        <v>1</v>
      </c>
      <c r="J1144" t="s">
        <v>13801</v>
      </c>
      <c r="K1144" t="s">
        <v>13803</v>
      </c>
      <c r="L1144">
        <v>270107</v>
      </c>
      <c r="M1144" t="s">
        <v>13588</v>
      </c>
      <c r="N1144">
        <v>270107006</v>
      </c>
      <c r="O1144" t="s">
        <v>13613</v>
      </c>
      <c r="P1144">
        <v>3965.8309433496779</v>
      </c>
      <c r="Q1144">
        <v>0</v>
      </c>
      <c r="R1144">
        <v>0</v>
      </c>
    </row>
    <row r="1145" spans="1:18" x14ac:dyDescent="0.25">
      <c r="A1145">
        <v>9</v>
      </c>
      <c r="B1145">
        <v>9111</v>
      </c>
      <c r="C1145" t="s">
        <v>762</v>
      </c>
      <c r="D1145" t="s">
        <v>1607</v>
      </c>
      <c r="E1145">
        <v>2</v>
      </c>
      <c r="F1145" t="s">
        <v>13804</v>
      </c>
      <c r="G1145">
        <v>3</v>
      </c>
      <c r="H1145" t="s">
        <v>13770</v>
      </c>
      <c r="I1145">
        <v>1</v>
      </c>
      <c r="J1145" t="s">
        <v>13801</v>
      </c>
      <c r="K1145" t="s">
        <v>13805</v>
      </c>
      <c r="L1145">
        <v>270107</v>
      </c>
      <c r="M1145" t="s">
        <v>13588</v>
      </c>
      <c r="N1145">
        <v>270107006</v>
      </c>
      <c r="O1145" t="s">
        <v>13613</v>
      </c>
      <c r="P1145">
        <v>14099.361643075215</v>
      </c>
      <c r="Q1145">
        <v>0</v>
      </c>
      <c r="R1145">
        <v>27893.801072271272</v>
      </c>
    </row>
    <row r="1146" spans="1:18" x14ac:dyDescent="0.25">
      <c r="A1146">
        <v>9</v>
      </c>
      <c r="B1146">
        <v>9111</v>
      </c>
      <c r="C1146" t="s">
        <v>762</v>
      </c>
      <c r="D1146" t="s">
        <v>1607</v>
      </c>
      <c r="E1146">
        <v>2</v>
      </c>
      <c r="F1146" t="s">
        <v>13804</v>
      </c>
      <c r="G1146">
        <v>3</v>
      </c>
      <c r="H1146" t="s">
        <v>13770</v>
      </c>
      <c r="I1146">
        <v>1</v>
      </c>
      <c r="J1146" t="s">
        <v>13801</v>
      </c>
      <c r="K1146" t="s">
        <v>13806</v>
      </c>
      <c r="L1146">
        <v>270107</v>
      </c>
      <c r="M1146" t="s">
        <v>13588</v>
      </c>
      <c r="N1146">
        <v>270107006</v>
      </c>
      <c r="O1146" t="s">
        <v>13613</v>
      </c>
      <c r="P1146">
        <v>4576.4332192308875</v>
      </c>
      <c r="Q1146">
        <v>0</v>
      </c>
      <c r="R1146">
        <v>1835.1840893807318</v>
      </c>
    </row>
    <row r="1147" spans="1:18" x14ac:dyDescent="0.25">
      <c r="A1147">
        <v>9</v>
      </c>
      <c r="B1147">
        <v>9111</v>
      </c>
      <c r="C1147" t="s">
        <v>762</v>
      </c>
      <c r="D1147" t="s">
        <v>1607</v>
      </c>
      <c r="E1147">
        <v>3</v>
      </c>
      <c r="F1147" t="s">
        <v>13807</v>
      </c>
      <c r="G1147">
        <v>1</v>
      </c>
      <c r="H1147" t="s">
        <v>8278</v>
      </c>
      <c r="I1147">
        <v>1</v>
      </c>
      <c r="J1147" t="s">
        <v>13801</v>
      </c>
      <c r="K1147" t="s">
        <v>13808</v>
      </c>
      <c r="L1147">
        <v>270107</v>
      </c>
      <c r="M1147" t="s">
        <v>13588</v>
      </c>
      <c r="N1147">
        <v>270107006</v>
      </c>
      <c r="O1147" t="s">
        <v>13613</v>
      </c>
      <c r="P1147">
        <v>16859.407284053414</v>
      </c>
      <c r="Q1147">
        <v>0</v>
      </c>
      <c r="R1147">
        <v>29728.985161652006</v>
      </c>
    </row>
    <row r="1148" spans="1:18" x14ac:dyDescent="0.25">
      <c r="A1148">
        <v>9</v>
      </c>
      <c r="B1148">
        <v>9111</v>
      </c>
      <c r="C1148" t="s">
        <v>762</v>
      </c>
      <c r="D1148" t="s">
        <v>1607</v>
      </c>
      <c r="E1148">
        <v>3</v>
      </c>
      <c r="F1148" t="s">
        <v>13807</v>
      </c>
      <c r="G1148">
        <v>1</v>
      </c>
      <c r="H1148" t="s">
        <v>8278</v>
      </c>
      <c r="I1148">
        <v>1</v>
      </c>
      <c r="J1148" t="s">
        <v>13801</v>
      </c>
      <c r="K1148" t="s">
        <v>13809</v>
      </c>
      <c r="L1148">
        <v>270107</v>
      </c>
      <c r="M1148" t="s">
        <v>13588</v>
      </c>
      <c r="N1148">
        <v>270107006</v>
      </c>
      <c r="O1148" t="s">
        <v>13613</v>
      </c>
      <c r="P1148">
        <v>1816.3875782526907</v>
      </c>
      <c r="Q1148">
        <v>0</v>
      </c>
      <c r="R1148">
        <v>0</v>
      </c>
    </row>
    <row r="1149" spans="1:18" x14ac:dyDescent="0.25">
      <c r="A1149">
        <v>9</v>
      </c>
      <c r="B1149">
        <v>9111</v>
      </c>
      <c r="C1149" t="s">
        <v>762</v>
      </c>
      <c r="D1149" t="s">
        <v>1607</v>
      </c>
      <c r="E1149">
        <v>4</v>
      </c>
      <c r="F1149" t="s">
        <v>13810</v>
      </c>
      <c r="G1149">
        <v>1</v>
      </c>
      <c r="H1149" t="s">
        <v>8278</v>
      </c>
      <c r="I1149">
        <v>1</v>
      </c>
      <c r="J1149" t="s">
        <v>13801</v>
      </c>
      <c r="K1149" t="s">
        <v>13811</v>
      </c>
      <c r="L1149">
        <v>270107</v>
      </c>
      <c r="M1149" t="s">
        <v>13588</v>
      </c>
      <c r="N1149">
        <v>270107006</v>
      </c>
      <c r="O1149" t="s">
        <v>13613</v>
      </c>
      <c r="P1149">
        <v>14709.963918956426</v>
      </c>
      <c r="Q1149">
        <v>0</v>
      </c>
      <c r="R1149">
        <v>29728.985161652006</v>
      </c>
    </row>
    <row r="1150" spans="1:18" x14ac:dyDescent="0.25">
      <c r="A1150">
        <v>9</v>
      </c>
      <c r="B1150">
        <v>9111</v>
      </c>
      <c r="C1150" t="s">
        <v>762</v>
      </c>
      <c r="D1150" t="s">
        <v>1607</v>
      </c>
      <c r="E1150">
        <v>4</v>
      </c>
      <c r="F1150" t="s">
        <v>13810</v>
      </c>
      <c r="G1150">
        <v>1</v>
      </c>
      <c r="H1150" t="s">
        <v>8278</v>
      </c>
      <c r="I1150">
        <v>1</v>
      </c>
      <c r="J1150" t="s">
        <v>13801</v>
      </c>
      <c r="K1150" t="s">
        <v>13812</v>
      </c>
      <c r="L1150">
        <v>270107</v>
      </c>
      <c r="M1150" t="s">
        <v>13588</v>
      </c>
      <c r="N1150">
        <v>270107006</v>
      </c>
      <c r="O1150" t="s">
        <v>13613</v>
      </c>
      <c r="P1150">
        <v>3965.8309433496779</v>
      </c>
      <c r="Q1150">
        <v>0</v>
      </c>
      <c r="R1150">
        <v>0</v>
      </c>
    </row>
    <row r="1151" spans="1:18" x14ac:dyDescent="0.25">
      <c r="A1151">
        <v>9</v>
      </c>
      <c r="B1151">
        <v>9111</v>
      </c>
      <c r="C1151" t="s">
        <v>762</v>
      </c>
      <c r="D1151" t="s">
        <v>1607</v>
      </c>
      <c r="E1151">
        <v>7</v>
      </c>
      <c r="F1151" t="s">
        <v>13813</v>
      </c>
      <c r="G1151">
        <v>2</v>
      </c>
      <c r="H1151" t="s">
        <v>13771</v>
      </c>
      <c r="I1151">
        <v>3</v>
      </c>
      <c r="J1151" t="s">
        <v>13814</v>
      </c>
      <c r="K1151" t="s">
        <v>13771</v>
      </c>
      <c r="L1151">
        <v>270107</v>
      </c>
      <c r="M1151" t="s">
        <v>13588</v>
      </c>
      <c r="N1151">
        <v>270107005</v>
      </c>
      <c r="O1151" t="s">
        <v>13608</v>
      </c>
      <c r="P1151">
        <v>1908.9030745983287</v>
      </c>
      <c r="Q1151">
        <v>0</v>
      </c>
      <c r="R1151">
        <v>0</v>
      </c>
    </row>
    <row r="1152" spans="1:18" x14ac:dyDescent="0.25">
      <c r="A1152">
        <v>9</v>
      </c>
      <c r="B1152">
        <v>9111</v>
      </c>
      <c r="C1152" t="s">
        <v>762</v>
      </c>
      <c r="D1152" t="s">
        <v>1607</v>
      </c>
      <c r="E1152">
        <v>7</v>
      </c>
      <c r="F1152" t="s">
        <v>13813</v>
      </c>
      <c r="G1152">
        <v>3</v>
      </c>
      <c r="H1152" t="s">
        <v>13770</v>
      </c>
      <c r="I1152">
        <v>3</v>
      </c>
      <c r="J1152" t="s">
        <v>13814</v>
      </c>
      <c r="K1152" t="s">
        <v>13815</v>
      </c>
      <c r="L1152">
        <v>270107</v>
      </c>
      <c r="M1152" t="s">
        <v>13588</v>
      </c>
      <c r="N1152">
        <v>270107005</v>
      </c>
      <c r="O1152" t="s">
        <v>13608</v>
      </c>
      <c r="P1152">
        <v>13300.644524624542</v>
      </c>
      <c r="Q1152">
        <v>0</v>
      </c>
      <c r="R1152">
        <v>28706.344087168909</v>
      </c>
    </row>
    <row r="1153" spans="1:18" x14ac:dyDescent="0.25">
      <c r="A1153">
        <v>9</v>
      </c>
      <c r="B1153">
        <v>9111</v>
      </c>
      <c r="C1153" t="s">
        <v>762</v>
      </c>
      <c r="D1153" t="s">
        <v>1607</v>
      </c>
      <c r="E1153">
        <v>7</v>
      </c>
      <c r="F1153" t="s">
        <v>13813</v>
      </c>
      <c r="G1153">
        <v>3</v>
      </c>
      <c r="H1153" t="s">
        <v>13770</v>
      </c>
      <c r="I1153">
        <v>3</v>
      </c>
      <c r="J1153" t="s">
        <v>13814</v>
      </c>
      <c r="K1153" t="s">
        <v>13816</v>
      </c>
      <c r="L1153">
        <v>270107</v>
      </c>
      <c r="M1153" t="s">
        <v>13588</v>
      </c>
      <c r="N1153">
        <v>270107005</v>
      </c>
      <c r="O1153" t="s">
        <v>13608</v>
      </c>
      <c r="P1153">
        <v>3466.2472630832331</v>
      </c>
      <c r="Q1153">
        <v>0</v>
      </c>
      <c r="R1153">
        <v>1022.6410744830961</v>
      </c>
    </row>
    <row r="1154" spans="1:18" x14ac:dyDescent="0.25">
      <c r="A1154">
        <v>9</v>
      </c>
      <c r="B1154">
        <v>9112</v>
      </c>
      <c r="C1154" t="s">
        <v>762</v>
      </c>
      <c r="D1154" t="s">
        <v>1610</v>
      </c>
      <c r="E1154">
        <v>1</v>
      </c>
      <c r="F1154" t="s">
        <v>13800</v>
      </c>
      <c r="G1154">
        <v>1</v>
      </c>
      <c r="H1154" t="s">
        <v>8278</v>
      </c>
      <c r="I1154">
        <v>1</v>
      </c>
      <c r="J1154" t="s">
        <v>13801</v>
      </c>
      <c r="K1154" t="s">
        <v>13802</v>
      </c>
      <c r="L1154">
        <v>270107</v>
      </c>
      <c r="M1154" t="s">
        <v>13588</v>
      </c>
      <c r="N1154">
        <v>270107006</v>
      </c>
      <c r="O1154" t="s">
        <v>13613</v>
      </c>
      <c r="P1154">
        <v>15936.520003801197</v>
      </c>
      <c r="Q1154">
        <v>8980.2081083806352</v>
      </c>
      <c r="R1154">
        <v>25105.780785686111</v>
      </c>
    </row>
    <row r="1155" spans="1:18" x14ac:dyDescent="0.25">
      <c r="A1155">
        <v>9</v>
      </c>
      <c r="B1155">
        <v>9112</v>
      </c>
      <c r="C1155" t="s">
        <v>762</v>
      </c>
      <c r="D1155" t="s">
        <v>1610</v>
      </c>
      <c r="E1155">
        <v>1</v>
      </c>
      <c r="F1155" t="s">
        <v>13800</v>
      </c>
      <c r="G1155">
        <v>1</v>
      </c>
      <c r="H1155" t="s">
        <v>8278</v>
      </c>
      <c r="I1155">
        <v>1</v>
      </c>
      <c r="J1155" t="s">
        <v>13801</v>
      </c>
      <c r="K1155" t="s">
        <v>13803</v>
      </c>
      <c r="L1155">
        <v>270107</v>
      </c>
      <c r="M1155" t="s">
        <v>13588</v>
      </c>
      <c r="N1155">
        <v>270107006</v>
      </c>
      <c r="O1155" t="s">
        <v>13613</v>
      </c>
      <c r="P1155">
        <v>184.62958689129934</v>
      </c>
      <c r="Q1155">
        <v>1892.9689247376555</v>
      </c>
      <c r="R1155">
        <v>754.92647651946152</v>
      </c>
    </row>
    <row r="1156" spans="1:18" x14ac:dyDescent="0.25">
      <c r="A1156">
        <v>9</v>
      </c>
      <c r="B1156">
        <v>9112</v>
      </c>
      <c r="C1156" t="s">
        <v>762</v>
      </c>
      <c r="D1156" t="s">
        <v>1610</v>
      </c>
      <c r="E1156">
        <v>2</v>
      </c>
      <c r="F1156" t="s">
        <v>13804</v>
      </c>
      <c r="G1156">
        <v>2</v>
      </c>
      <c r="H1156" t="s">
        <v>13771</v>
      </c>
      <c r="I1156">
        <v>1</v>
      </c>
      <c r="J1156" t="s">
        <v>13801</v>
      </c>
      <c r="K1156" t="s">
        <v>13771</v>
      </c>
      <c r="L1156">
        <v>270107</v>
      </c>
      <c r="M1156" t="s">
        <v>13588</v>
      </c>
      <c r="N1156">
        <v>270107006</v>
      </c>
      <c r="O1156" t="s">
        <v>13613</v>
      </c>
      <c r="P1156">
        <v>0</v>
      </c>
      <c r="Q1156">
        <v>0</v>
      </c>
      <c r="R1156">
        <v>754.92647651946152</v>
      </c>
    </row>
    <row r="1157" spans="1:18" x14ac:dyDescent="0.25">
      <c r="A1157">
        <v>9</v>
      </c>
      <c r="B1157">
        <v>9112</v>
      </c>
      <c r="C1157" t="s">
        <v>762</v>
      </c>
      <c r="D1157" t="s">
        <v>1610</v>
      </c>
      <c r="E1157">
        <v>2</v>
      </c>
      <c r="F1157" t="s">
        <v>13804</v>
      </c>
      <c r="G1157">
        <v>3</v>
      </c>
      <c r="H1157" t="s">
        <v>13770</v>
      </c>
      <c r="I1157">
        <v>1</v>
      </c>
      <c r="J1157" t="s">
        <v>13801</v>
      </c>
      <c r="K1157" t="s">
        <v>13805</v>
      </c>
      <c r="L1157">
        <v>270107</v>
      </c>
      <c r="M1157" t="s">
        <v>13588</v>
      </c>
      <c r="N1157">
        <v>270107006</v>
      </c>
      <c r="O1157" t="s">
        <v>13613</v>
      </c>
      <c r="P1157">
        <v>14272.138580795809</v>
      </c>
      <c r="Q1157">
        <v>8980.2081083806352</v>
      </c>
      <c r="R1157">
        <v>22365.47478186166</v>
      </c>
    </row>
    <row r="1158" spans="1:18" x14ac:dyDescent="0.25">
      <c r="A1158">
        <v>9</v>
      </c>
      <c r="B1158">
        <v>9112</v>
      </c>
      <c r="C1158" t="s">
        <v>762</v>
      </c>
      <c r="D1158" t="s">
        <v>1610</v>
      </c>
      <c r="E1158">
        <v>2</v>
      </c>
      <c r="F1158" t="s">
        <v>13804</v>
      </c>
      <c r="G1158">
        <v>3</v>
      </c>
      <c r="H1158" t="s">
        <v>13770</v>
      </c>
      <c r="I1158">
        <v>1</v>
      </c>
      <c r="J1158" t="s">
        <v>13801</v>
      </c>
      <c r="K1158" t="s">
        <v>13806</v>
      </c>
      <c r="L1158">
        <v>270107</v>
      </c>
      <c r="M1158" t="s">
        <v>13588</v>
      </c>
      <c r="N1158">
        <v>270107006</v>
      </c>
      <c r="O1158" t="s">
        <v>13613</v>
      </c>
      <c r="P1158">
        <v>1849.0110098966888</v>
      </c>
      <c r="Q1158">
        <v>1892.9689247376555</v>
      </c>
      <c r="R1158">
        <v>2740.3060038244544</v>
      </c>
    </row>
    <row r="1159" spans="1:18" x14ac:dyDescent="0.25">
      <c r="A1159">
        <v>9</v>
      </c>
      <c r="B1159">
        <v>9112</v>
      </c>
      <c r="C1159" t="s">
        <v>762</v>
      </c>
      <c r="D1159" t="s">
        <v>1610</v>
      </c>
      <c r="E1159">
        <v>3</v>
      </c>
      <c r="F1159" t="s">
        <v>13807</v>
      </c>
      <c r="G1159">
        <v>1</v>
      </c>
      <c r="H1159" t="s">
        <v>8278</v>
      </c>
      <c r="I1159">
        <v>1</v>
      </c>
      <c r="J1159" t="s">
        <v>13801</v>
      </c>
      <c r="K1159" t="s">
        <v>13808</v>
      </c>
      <c r="L1159">
        <v>270107</v>
      </c>
      <c r="M1159" t="s">
        <v>13588</v>
      </c>
      <c r="N1159">
        <v>270107006</v>
      </c>
      <c r="O1159" t="s">
        <v>13613</v>
      </c>
      <c r="P1159">
        <v>16121.149590692497</v>
      </c>
      <c r="Q1159">
        <v>10134.692352374996</v>
      </c>
      <c r="R1159">
        <v>25105.780785686111</v>
      </c>
    </row>
    <row r="1160" spans="1:18" x14ac:dyDescent="0.25">
      <c r="A1160">
        <v>9</v>
      </c>
      <c r="B1160">
        <v>9112</v>
      </c>
      <c r="C1160" t="s">
        <v>762</v>
      </c>
      <c r="D1160" t="s">
        <v>1610</v>
      </c>
      <c r="E1160">
        <v>3</v>
      </c>
      <c r="F1160" t="s">
        <v>13807</v>
      </c>
      <c r="G1160">
        <v>1</v>
      </c>
      <c r="H1160" t="s">
        <v>8278</v>
      </c>
      <c r="I1160">
        <v>1</v>
      </c>
      <c r="J1160" t="s">
        <v>13801</v>
      </c>
      <c r="K1160" t="s">
        <v>13809</v>
      </c>
      <c r="L1160">
        <v>270107</v>
      </c>
      <c r="M1160" t="s">
        <v>13588</v>
      </c>
      <c r="N1160">
        <v>270107006</v>
      </c>
      <c r="O1160" t="s">
        <v>13613</v>
      </c>
      <c r="P1160">
        <v>0</v>
      </c>
      <c r="Q1160">
        <v>738.48468074329332</v>
      </c>
      <c r="R1160">
        <v>754.92647651946152</v>
      </c>
    </row>
    <row r="1161" spans="1:18" x14ac:dyDescent="0.25">
      <c r="A1161">
        <v>9</v>
      </c>
      <c r="B1161">
        <v>9112</v>
      </c>
      <c r="C1161" t="s">
        <v>762</v>
      </c>
      <c r="D1161" t="s">
        <v>1610</v>
      </c>
      <c r="E1161">
        <v>4</v>
      </c>
      <c r="F1161" t="s">
        <v>13810</v>
      </c>
      <c r="G1161">
        <v>1</v>
      </c>
      <c r="H1161" t="s">
        <v>8278</v>
      </c>
      <c r="I1161">
        <v>1</v>
      </c>
      <c r="J1161" t="s">
        <v>13801</v>
      </c>
      <c r="K1161" t="s">
        <v>13811</v>
      </c>
      <c r="L1161">
        <v>270107</v>
      </c>
      <c r="M1161" t="s">
        <v>13588</v>
      </c>
      <c r="N1161">
        <v>270107006</v>
      </c>
      <c r="O1161" t="s">
        <v>13613</v>
      </c>
      <c r="P1161">
        <v>15936.520003801197</v>
      </c>
      <c r="Q1161">
        <v>9718.6927891239266</v>
      </c>
      <c r="R1161">
        <v>25105.780785686111</v>
      </c>
    </row>
    <row r="1162" spans="1:18" x14ac:dyDescent="0.25">
      <c r="A1162">
        <v>9</v>
      </c>
      <c r="B1162">
        <v>9112</v>
      </c>
      <c r="C1162" t="s">
        <v>762</v>
      </c>
      <c r="D1162" t="s">
        <v>1610</v>
      </c>
      <c r="E1162">
        <v>4</v>
      </c>
      <c r="F1162" t="s">
        <v>13810</v>
      </c>
      <c r="G1162">
        <v>1</v>
      </c>
      <c r="H1162" t="s">
        <v>8278</v>
      </c>
      <c r="I1162">
        <v>1</v>
      </c>
      <c r="J1162" t="s">
        <v>13801</v>
      </c>
      <c r="K1162" t="s">
        <v>13812</v>
      </c>
      <c r="L1162">
        <v>270107</v>
      </c>
      <c r="M1162" t="s">
        <v>13588</v>
      </c>
      <c r="N1162">
        <v>270107006</v>
      </c>
      <c r="O1162" t="s">
        <v>13613</v>
      </c>
      <c r="P1162">
        <v>184.62958689129934</v>
      </c>
      <c r="Q1162">
        <v>1154.4842439943623</v>
      </c>
      <c r="R1162">
        <v>754.92647651946152</v>
      </c>
    </row>
    <row r="1163" spans="1:18" x14ac:dyDescent="0.25">
      <c r="A1163">
        <v>9</v>
      </c>
      <c r="B1163">
        <v>9112</v>
      </c>
      <c r="C1163" t="s">
        <v>762</v>
      </c>
      <c r="D1163" t="s">
        <v>1610</v>
      </c>
      <c r="E1163">
        <v>7</v>
      </c>
      <c r="F1163" t="s">
        <v>13813</v>
      </c>
      <c r="G1163">
        <v>2</v>
      </c>
      <c r="H1163" t="s">
        <v>13771</v>
      </c>
      <c r="I1163">
        <v>3</v>
      </c>
      <c r="J1163" t="s">
        <v>13814</v>
      </c>
      <c r="K1163" t="s">
        <v>13771</v>
      </c>
      <c r="L1163">
        <v>270107</v>
      </c>
      <c r="M1163" t="s">
        <v>13588</v>
      </c>
      <c r="N1163">
        <v>270107005</v>
      </c>
      <c r="O1163" t="s">
        <v>13608</v>
      </c>
      <c r="P1163">
        <v>6236.6788395487438</v>
      </c>
      <c r="Q1163">
        <v>2798.0298891345615</v>
      </c>
      <c r="R1163">
        <v>420.67650192200142</v>
      </c>
    </row>
    <row r="1164" spans="1:18" x14ac:dyDescent="0.25">
      <c r="A1164">
        <v>9</v>
      </c>
      <c r="B1164">
        <v>9112</v>
      </c>
      <c r="C1164" t="s">
        <v>762</v>
      </c>
      <c r="D1164" t="s">
        <v>1610</v>
      </c>
      <c r="E1164">
        <v>7</v>
      </c>
      <c r="F1164" t="s">
        <v>13813</v>
      </c>
      <c r="G1164">
        <v>3</v>
      </c>
      <c r="H1164" t="s">
        <v>13770</v>
      </c>
      <c r="I1164">
        <v>3</v>
      </c>
      <c r="J1164" t="s">
        <v>13814</v>
      </c>
      <c r="K1164" t="s">
        <v>13815</v>
      </c>
      <c r="L1164">
        <v>270107</v>
      </c>
      <c r="M1164" t="s">
        <v>13588</v>
      </c>
      <c r="N1164">
        <v>270107005</v>
      </c>
      <c r="O1164" t="s">
        <v>13608</v>
      </c>
      <c r="P1164">
        <v>9329.2244199780071</v>
      </c>
      <c r="Q1164">
        <v>8075.1471439837269</v>
      </c>
      <c r="R1164">
        <v>18515.382369633655</v>
      </c>
    </row>
    <row r="1165" spans="1:18" x14ac:dyDescent="0.25">
      <c r="A1165">
        <v>9</v>
      </c>
      <c r="B1165">
        <v>9112</v>
      </c>
      <c r="C1165" t="s">
        <v>762</v>
      </c>
      <c r="D1165" t="s">
        <v>1610</v>
      </c>
      <c r="E1165">
        <v>7</v>
      </c>
      <c r="F1165" t="s">
        <v>13813</v>
      </c>
      <c r="G1165">
        <v>3</v>
      </c>
      <c r="H1165" t="s">
        <v>13770</v>
      </c>
      <c r="I1165">
        <v>3</v>
      </c>
      <c r="J1165" t="s">
        <v>13814</v>
      </c>
      <c r="K1165" t="s">
        <v>13816</v>
      </c>
      <c r="L1165">
        <v>270107</v>
      </c>
      <c r="M1165" t="s">
        <v>13588</v>
      </c>
      <c r="N1165">
        <v>270107005</v>
      </c>
      <c r="O1165" t="s">
        <v>13608</v>
      </c>
      <c r="P1165">
        <v>555.2463311657458</v>
      </c>
      <c r="Q1165">
        <v>0</v>
      </c>
      <c r="R1165">
        <v>6924.6483906499134</v>
      </c>
    </row>
    <row r="1166" spans="1:18" x14ac:dyDescent="0.25">
      <c r="A1166">
        <v>9</v>
      </c>
      <c r="B1166">
        <v>9113</v>
      </c>
      <c r="C1166" t="s">
        <v>762</v>
      </c>
      <c r="D1166" t="s">
        <v>1613</v>
      </c>
      <c r="E1166">
        <v>1</v>
      </c>
      <c r="F1166" t="s">
        <v>13800</v>
      </c>
      <c r="G1166">
        <v>1</v>
      </c>
      <c r="H1166" t="s">
        <v>8278</v>
      </c>
      <c r="I1166">
        <v>1</v>
      </c>
      <c r="J1166" t="s">
        <v>13801</v>
      </c>
      <c r="K1166" t="s">
        <v>13802</v>
      </c>
      <c r="L1166">
        <v>270107</v>
      </c>
      <c r="M1166" t="s">
        <v>13588</v>
      </c>
      <c r="N1166">
        <v>270107006</v>
      </c>
      <c r="O1166" t="s">
        <v>13613</v>
      </c>
      <c r="P1166">
        <v>0</v>
      </c>
      <c r="Q1166">
        <v>0</v>
      </c>
      <c r="R1166">
        <v>42778.877181900825</v>
      </c>
    </row>
    <row r="1167" spans="1:18" x14ac:dyDescent="0.25">
      <c r="A1167">
        <v>9</v>
      </c>
      <c r="B1167">
        <v>9113</v>
      </c>
      <c r="C1167" t="s">
        <v>762</v>
      </c>
      <c r="D1167" t="s">
        <v>1613</v>
      </c>
      <c r="E1167">
        <v>2</v>
      </c>
      <c r="F1167" t="s">
        <v>13804</v>
      </c>
      <c r="G1167">
        <v>3</v>
      </c>
      <c r="H1167" t="s">
        <v>13770</v>
      </c>
      <c r="I1167">
        <v>1</v>
      </c>
      <c r="J1167" t="s">
        <v>13801</v>
      </c>
      <c r="K1167" t="s">
        <v>13805</v>
      </c>
      <c r="L1167">
        <v>270107</v>
      </c>
      <c r="M1167" t="s">
        <v>13588</v>
      </c>
      <c r="N1167">
        <v>270107006</v>
      </c>
      <c r="O1167" t="s">
        <v>13613</v>
      </c>
      <c r="P1167">
        <v>0</v>
      </c>
      <c r="Q1167">
        <v>0</v>
      </c>
      <c r="R1167">
        <v>42778.877181900825</v>
      </c>
    </row>
    <row r="1168" spans="1:18" x14ac:dyDescent="0.25">
      <c r="A1168">
        <v>9</v>
      </c>
      <c r="B1168">
        <v>9113</v>
      </c>
      <c r="C1168" t="s">
        <v>762</v>
      </c>
      <c r="D1168" t="s">
        <v>1613</v>
      </c>
      <c r="E1168">
        <v>3</v>
      </c>
      <c r="F1168" t="s">
        <v>13807</v>
      </c>
      <c r="G1168">
        <v>1</v>
      </c>
      <c r="H1168" t="s">
        <v>8278</v>
      </c>
      <c r="I1168">
        <v>1</v>
      </c>
      <c r="J1168" t="s">
        <v>13801</v>
      </c>
      <c r="K1168" t="s">
        <v>13808</v>
      </c>
      <c r="L1168">
        <v>270107</v>
      </c>
      <c r="M1168" t="s">
        <v>13588</v>
      </c>
      <c r="N1168">
        <v>270107006</v>
      </c>
      <c r="O1168" t="s">
        <v>13613</v>
      </c>
      <c r="P1168">
        <v>0</v>
      </c>
      <c r="Q1168">
        <v>0</v>
      </c>
      <c r="R1168">
        <v>42778.877181900825</v>
      </c>
    </row>
    <row r="1169" spans="1:18" x14ac:dyDescent="0.25">
      <c r="A1169">
        <v>9</v>
      </c>
      <c r="B1169">
        <v>9113</v>
      </c>
      <c r="C1169" t="s">
        <v>762</v>
      </c>
      <c r="D1169" t="s">
        <v>1613</v>
      </c>
      <c r="E1169">
        <v>4</v>
      </c>
      <c r="F1169" t="s">
        <v>13810</v>
      </c>
      <c r="G1169">
        <v>1</v>
      </c>
      <c r="H1169" t="s">
        <v>8278</v>
      </c>
      <c r="I1169">
        <v>1</v>
      </c>
      <c r="J1169" t="s">
        <v>13801</v>
      </c>
      <c r="K1169" t="s">
        <v>13811</v>
      </c>
      <c r="L1169">
        <v>270107</v>
      </c>
      <c r="M1169" t="s">
        <v>13588</v>
      </c>
      <c r="N1169">
        <v>270107006</v>
      </c>
      <c r="O1169" t="s">
        <v>13613</v>
      </c>
      <c r="P1169">
        <v>0</v>
      </c>
      <c r="Q1169">
        <v>0</v>
      </c>
      <c r="R1169">
        <v>42778.877181900825</v>
      </c>
    </row>
    <row r="1170" spans="1:18" x14ac:dyDescent="0.25">
      <c r="A1170">
        <v>9</v>
      </c>
      <c r="B1170">
        <v>9113</v>
      </c>
      <c r="C1170" t="s">
        <v>762</v>
      </c>
      <c r="D1170" t="s">
        <v>1613</v>
      </c>
      <c r="E1170">
        <v>7</v>
      </c>
      <c r="F1170" t="s">
        <v>13813</v>
      </c>
      <c r="G1170">
        <v>3</v>
      </c>
      <c r="H1170" t="s">
        <v>13770</v>
      </c>
      <c r="I1170">
        <v>3</v>
      </c>
      <c r="J1170" t="s">
        <v>13814</v>
      </c>
      <c r="K1170" t="s">
        <v>13815</v>
      </c>
      <c r="L1170">
        <v>270107</v>
      </c>
      <c r="M1170" t="s">
        <v>13588</v>
      </c>
      <c r="N1170">
        <v>270107005</v>
      </c>
      <c r="O1170" t="s">
        <v>13608</v>
      </c>
      <c r="P1170">
        <v>0</v>
      </c>
      <c r="Q1170">
        <v>0</v>
      </c>
      <c r="R1170">
        <v>42778.877181900825</v>
      </c>
    </row>
    <row r="1171" spans="1:18" x14ac:dyDescent="0.25">
      <c r="A1171">
        <v>9</v>
      </c>
      <c r="B1171">
        <v>9115</v>
      </c>
      <c r="C1171" t="s">
        <v>762</v>
      </c>
      <c r="D1171" t="s">
        <v>1619</v>
      </c>
      <c r="E1171">
        <v>1</v>
      </c>
      <c r="F1171" t="s">
        <v>13800</v>
      </c>
      <c r="G1171">
        <v>1</v>
      </c>
      <c r="H1171" t="s">
        <v>8278</v>
      </c>
      <c r="I1171">
        <v>1</v>
      </c>
      <c r="J1171" t="s">
        <v>13801</v>
      </c>
      <c r="K1171" t="s">
        <v>13802</v>
      </c>
      <c r="L1171">
        <v>270107</v>
      </c>
      <c r="M1171" t="s">
        <v>13588</v>
      </c>
      <c r="N1171">
        <v>270107006</v>
      </c>
      <c r="O1171" t="s">
        <v>13613</v>
      </c>
      <c r="P1171">
        <v>0</v>
      </c>
      <c r="Q1171">
        <v>55077.418047314182</v>
      </c>
      <c r="R1171">
        <v>29641.595836892142</v>
      </c>
    </row>
    <row r="1172" spans="1:18" x14ac:dyDescent="0.25">
      <c r="A1172">
        <v>9</v>
      </c>
      <c r="B1172">
        <v>9115</v>
      </c>
      <c r="C1172" t="s">
        <v>762</v>
      </c>
      <c r="D1172" t="s">
        <v>1619</v>
      </c>
      <c r="E1172">
        <v>1</v>
      </c>
      <c r="F1172" t="s">
        <v>13800</v>
      </c>
      <c r="G1172">
        <v>1</v>
      </c>
      <c r="H1172" t="s">
        <v>8278</v>
      </c>
      <c r="I1172">
        <v>1</v>
      </c>
      <c r="J1172" t="s">
        <v>13801</v>
      </c>
      <c r="K1172" t="s">
        <v>13803</v>
      </c>
      <c r="L1172">
        <v>270107</v>
      </c>
      <c r="M1172" t="s">
        <v>13588</v>
      </c>
      <c r="N1172">
        <v>270107006</v>
      </c>
      <c r="O1172" t="s">
        <v>13613</v>
      </c>
      <c r="P1172">
        <v>0</v>
      </c>
      <c r="Q1172">
        <v>0</v>
      </c>
      <c r="R1172">
        <v>7234.5805445496544</v>
      </c>
    </row>
    <row r="1173" spans="1:18" x14ac:dyDescent="0.25">
      <c r="A1173">
        <v>9</v>
      </c>
      <c r="B1173">
        <v>9115</v>
      </c>
      <c r="C1173" t="s">
        <v>762</v>
      </c>
      <c r="D1173" t="s">
        <v>1619</v>
      </c>
      <c r="E1173">
        <v>2</v>
      </c>
      <c r="F1173" t="s">
        <v>13804</v>
      </c>
      <c r="G1173">
        <v>3</v>
      </c>
      <c r="H1173" t="s">
        <v>13770</v>
      </c>
      <c r="I1173">
        <v>1</v>
      </c>
      <c r="J1173" t="s">
        <v>13801</v>
      </c>
      <c r="K1173" t="s">
        <v>13805</v>
      </c>
      <c r="L1173">
        <v>270107</v>
      </c>
      <c r="M1173" t="s">
        <v>13588</v>
      </c>
      <c r="N1173">
        <v>270107006</v>
      </c>
      <c r="O1173" t="s">
        <v>13613</v>
      </c>
      <c r="P1173">
        <v>0</v>
      </c>
      <c r="Q1173">
        <v>48856.459939333232</v>
      </c>
      <c r="R1173">
        <v>16295.249948909977</v>
      </c>
    </row>
    <row r="1174" spans="1:18" x14ac:dyDescent="0.25">
      <c r="A1174">
        <v>9</v>
      </c>
      <c r="B1174">
        <v>9115</v>
      </c>
      <c r="C1174" t="s">
        <v>762</v>
      </c>
      <c r="D1174" t="s">
        <v>1619</v>
      </c>
      <c r="E1174">
        <v>2</v>
      </c>
      <c r="F1174" t="s">
        <v>13804</v>
      </c>
      <c r="G1174">
        <v>3</v>
      </c>
      <c r="H1174" t="s">
        <v>13770</v>
      </c>
      <c r="I1174">
        <v>1</v>
      </c>
      <c r="J1174" t="s">
        <v>13801</v>
      </c>
      <c r="K1174" t="s">
        <v>13806</v>
      </c>
      <c r="L1174">
        <v>270107</v>
      </c>
      <c r="M1174" t="s">
        <v>13588</v>
      </c>
      <c r="N1174">
        <v>270107006</v>
      </c>
      <c r="O1174" t="s">
        <v>13613</v>
      </c>
      <c r="P1174">
        <v>0</v>
      </c>
      <c r="Q1174">
        <v>6220.9581079809495</v>
      </c>
      <c r="R1174">
        <v>20580.926432531822</v>
      </c>
    </row>
    <row r="1175" spans="1:18" x14ac:dyDescent="0.25">
      <c r="A1175">
        <v>9</v>
      </c>
      <c r="B1175">
        <v>9115</v>
      </c>
      <c r="C1175" t="s">
        <v>762</v>
      </c>
      <c r="D1175" t="s">
        <v>1619</v>
      </c>
      <c r="E1175">
        <v>3</v>
      </c>
      <c r="F1175" t="s">
        <v>13807</v>
      </c>
      <c r="G1175">
        <v>1</v>
      </c>
      <c r="H1175" t="s">
        <v>8278</v>
      </c>
      <c r="I1175">
        <v>1</v>
      </c>
      <c r="J1175" t="s">
        <v>13801</v>
      </c>
      <c r="K1175" t="s">
        <v>13808</v>
      </c>
      <c r="L1175">
        <v>270107</v>
      </c>
      <c r="M1175" t="s">
        <v>13588</v>
      </c>
      <c r="N1175">
        <v>270107006</v>
      </c>
      <c r="O1175" t="s">
        <v>13613</v>
      </c>
      <c r="P1175">
        <v>0</v>
      </c>
      <c r="Q1175">
        <v>55077.418047314182</v>
      </c>
      <c r="R1175">
        <v>36876.176381441801</v>
      </c>
    </row>
    <row r="1176" spans="1:18" x14ac:dyDescent="0.25">
      <c r="A1176">
        <v>9</v>
      </c>
      <c r="B1176">
        <v>9115</v>
      </c>
      <c r="C1176" t="s">
        <v>762</v>
      </c>
      <c r="D1176" t="s">
        <v>1619</v>
      </c>
      <c r="E1176">
        <v>4</v>
      </c>
      <c r="F1176" t="s">
        <v>13810</v>
      </c>
      <c r="G1176">
        <v>1</v>
      </c>
      <c r="H1176" t="s">
        <v>8278</v>
      </c>
      <c r="I1176">
        <v>1</v>
      </c>
      <c r="J1176" t="s">
        <v>13801</v>
      </c>
      <c r="K1176" t="s">
        <v>13811</v>
      </c>
      <c r="L1176">
        <v>270107</v>
      </c>
      <c r="M1176" t="s">
        <v>13588</v>
      </c>
      <c r="N1176">
        <v>270107006</v>
      </c>
      <c r="O1176" t="s">
        <v>13613</v>
      </c>
      <c r="P1176">
        <v>0</v>
      </c>
      <c r="Q1176">
        <v>55077.418047314182</v>
      </c>
      <c r="R1176">
        <v>29641.595836892142</v>
      </c>
    </row>
    <row r="1177" spans="1:18" x14ac:dyDescent="0.25">
      <c r="A1177">
        <v>9</v>
      </c>
      <c r="B1177">
        <v>9115</v>
      </c>
      <c r="C1177" t="s">
        <v>762</v>
      </c>
      <c r="D1177" t="s">
        <v>1619</v>
      </c>
      <c r="E1177">
        <v>4</v>
      </c>
      <c r="F1177" t="s">
        <v>13810</v>
      </c>
      <c r="G1177">
        <v>1</v>
      </c>
      <c r="H1177" t="s">
        <v>8278</v>
      </c>
      <c r="I1177">
        <v>1</v>
      </c>
      <c r="J1177" t="s">
        <v>13801</v>
      </c>
      <c r="K1177" t="s">
        <v>13812</v>
      </c>
      <c r="L1177">
        <v>270107</v>
      </c>
      <c r="M1177" t="s">
        <v>13588</v>
      </c>
      <c r="N1177">
        <v>270107006</v>
      </c>
      <c r="O1177" t="s">
        <v>13613</v>
      </c>
      <c r="P1177">
        <v>0</v>
      </c>
      <c r="Q1177">
        <v>0</v>
      </c>
      <c r="R1177">
        <v>7234.5805445496544</v>
      </c>
    </row>
    <row r="1178" spans="1:18" x14ac:dyDescent="0.25">
      <c r="A1178">
        <v>9</v>
      </c>
      <c r="B1178">
        <v>9115</v>
      </c>
      <c r="C1178" t="s">
        <v>762</v>
      </c>
      <c r="D1178" t="s">
        <v>1619</v>
      </c>
      <c r="E1178">
        <v>7</v>
      </c>
      <c r="F1178" t="s">
        <v>13813</v>
      </c>
      <c r="G1178">
        <v>2</v>
      </c>
      <c r="H1178" t="s">
        <v>13771</v>
      </c>
      <c r="I1178">
        <v>3</v>
      </c>
      <c r="J1178" t="s">
        <v>13814</v>
      </c>
      <c r="K1178" t="s">
        <v>13771</v>
      </c>
      <c r="L1178">
        <v>270107</v>
      </c>
      <c r="M1178" t="s">
        <v>13588</v>
      </c>
      <c r="N1178">
        <v>270107005</v>
      </c>
      <c r="O1178" t="s">
        <v>13608</v>
      </c>
      <c r="P1178">
        <v>0</v>
      </c>
      <c r="Q1178">
        <v>29484.318416545044</v>
      </c>
      <c r="R1178">
        <v>0</v>
      </c>
    </row>
    <row r="1179" spans="1:18" x14ac:dyDescent="0.25">
      <c r="A1179">
        <v>9</v>
      </c>
      <c r="B1179">
        <v>9115</v>
      </c>
      <c r="C1179" t="s">
        <v>762</v>
      </c>
      <c r="D1179" t="s">
        <v>1619</v>
      </c>
      <c r="E1179">
        <v>7</v>
      </c>
      <c r="F1179" t="s">
        <v>13813</v>
      </c>
      <c r="G1179">
        <v>3</v>
      </c>
      <c r="H1179" t="s">
        <v>13770</v>
      </c>
      <c r="I1179">
        <v>3</v>
      </c>
      <c r="J1179" t="s">
        <v>13814</v>
      </c>
      <c r="K1179" t="s">
        <v>13815</v>
      </c>
      <c r="L1179">
        <v>270107</v>
      </c>
      <c r="M1179" t="s">
        <v>13588</v>
      </c>
      <c r="N1179">
        <v>270107005</v>
      </c>
      <c r="O1179" t="s">
        <v>13608</v>
      </c>
      <c r="P1179">
        <v>0</v>
      </c>
      <c r="Q1179">
        <v>25593.099630769146</v>
      </c>
      <c r="R1179">
        <v>29641.595836892142</v>
      </c>
    </row>
    <row r="1180" spans="1:18" x14ac:dyDescent="0.25">
      <c r="A1180">
        <v>9</v>
      </c>
      <c r="B1180">
        <v>9115</v>
      </c>
      <c r="C1180" t="s">
        <v>762</v>
      </c>
      <c r="D1180" t="s">
        <v>1619</v>
      </c>
      <c r="E1180">
        <v>7</v>
      </c>
      <c r="F1180" t="s">
        <v>13813</v>
      </c>
      <c r="G1180">
        <v>3</v>
      </c>
      <c r="H1180" t="s">
        <v>13770</v>
      </c>
      <c r="I1180">
        <v>3</v>
      </c>
      <c r="J1180" t="s">
        <v>13814</v>
      </c>
      <c r="K1180" t="s">
        <v>13816</v>
      </c>
      <c r="L1180">
        <v>270107</v>
      </c>
      <c r="M1180" t="s">
        <v>13588</v>
      </c>
      <c r="N1180">
        <v>270107005</v>
      </c>
      <c r="O1180" t="s">
        <v>13608</v>
      </c>
      <c r="P1180">
        <v>0</v>
      </c>
      <c r="Q1180">
        <v>0</v>
      </c>
      <c r="R1180">
        <v>7234.5805445496544</v>
      </c>
    </row>
    <row r="1181" spans="1:18" x14ac:dyDescent="0.25">
      <c r="A1181">
        <v>9</v>
      </c>
      <c r="B1181">
        <v>9117</v>
      </c>
      <c r="C1181" t="s">
        <v>762</v>
      </c>
      <c r="D1181" t="s">
        <v>1625</v>
      </c>
      <c r="E1181">
        <v>1</v>
      </c>
      <c r="F1181" t="s">
        <v>13800</v>
      </c>
      <c r="G1181">
        <v>1</v>
      </c>
      <c r="H1181" t="s">
        <v>8278</v>
      </c>
      <c r="I1181">
        <v>1</v>
      </c>
      <c r="J1181" t="s">
        <v>13801</v>
      </c>
      <c r="K1181" t="s">
        <v>13802</v>
      </c>
      <c r="L1181">
        <v>270107</v>
      </c>
      <c r="M1181" t="s">
        <v>13588</v>
      </c>
      <c r="N1181">
        <v>270107006</v>
      </c>
      <c r="O1181" t="s">
        <v>13613</v>
      </c>
      <c r="P1181">
        <v>0</v>
      </c>
      <c r="Q1181">
        <v>48541.740382975651</v>
      </c>
      <c r="R1181">
        <v>0</v>
      </c>
    </row>
    <row r="1182" spans="1:18" x14ac:dyDescent="0.25">
      <c r="A1182">
        <v>9</v>
      </c>
      <c r="B1182">
        <v>9117</v>
      </c>
      <c r="C1182" t="s">
        <v>762</v>
      </c>
      <c r="D1182" t="s">
        <v>1625</v>
      </c>
      <c r="E1182">
        <v>2</v>
      </c>
      <c r="F1182" t="s">
        <v>13804</v>
      </c>
      <c r="G1182">
        <v>3</v>
      </c>
      <c r="H1182" t="s">
        <v>13770</v>
      </c>
      <c r="I1182">
        <v>1</v>
      </c>
      <c r="J1182" t="s">
        <v>13801</v>
      </c>
      <c r="K1182" t="s">
        <v>13805</v>
      </c>
      <c r="L1182">
        <v>270107</v>
      </c>
      <c r="M1182" t="s">
        <v>13588</v>
      </c>
      <c r="N1182">
        <v>270107006</v>
      </c>
      <c r="O1182" t="s">
        <v>13613</v>
      </c>
      <c r="P1182">
        <v>0</v>
      </c>
      <c r="Q1182">
        <v>45321.17706234879</v>
      </c>
      <c r="R1182">
        <v>0</v>
      </c>
    </row>
    <row r="1183" spans="1:18" x14ac:dyDescent="0.25">
      <c r="A1183">
        <v>9</v>
      </c>
      <c r="B1183">
        <v>9117</v>
      </c>
      <c r="C1183" t="s">
        <v>762</v>
      </c>
      <c r="D1183" t="s">
        <v>1625</v>
      </c>
      <c r="E1183">
        <v>2</v>
      </c>
      <c r="F1183" t="s">
        <v>13804</v>
      </c>
      <c r="G1183">
        <v>3</v>
      </c>
      <c r="H1183" t="s">
        <v>13770</v>
      </c>
      <c r="I1183">
        <v>1</v>
      </c>
      <c r="J1183" t="s">
        <v>13801</v>
      </c>
      <c r="K1183" t="s">
        <v>13806</v>
      </c>
      <c r="L1183">
        <v>270107</v>
      </c>
      <c r="M1183" t="s">
        <v>13588</v>
      </c>
      <c r="N1183">
        <v>270107006</v>
      </c>
      <c r="O1183" t="s">
        <v>13613</v>
      </c>
      <c r="P1183">
        <v>0</v>
      </c>
      <c r="Q1183">
        <v>3220.5633206268553</v>
      </c>
      <c r="R1183">
        <v>0</v>
      </c>
    </row>
    <row r="1184" spans="1:18" x14ac:dyDescent="0.25">
      <c r="A1184">
        <v>9</v>
      </c>
      <c r="B1184">
        <v>9117</v>
      </c>
      <c r="C1184" t="s">
        <v>762</v>
      </c>
      <c r="D1184" t="s">
        <v>1625</v>
      </c>
      <c r="E1184">
        <v>3</v>
      </c>
      <c r="F1184" t="s">
        <v>13807</v>
      </c>
      <c r="G1184">
        <v>1</v>
      </c>
      <c r="H1184" t="s">
        <v>8278</v>
      </c>
      <c r="I1184">
        <v>1</v>
      </c>
      <c r="J1184" t="s">
        <v>13801</v>
      </c>
      <c r="K1184" t="s">
        <v>13808</v>
      </c>
      <c r="L1184">
        <v>270107</v>
      </c>
      <c r="M1184" t="s">
        <v>13588</v>
      </c>
      <c r="N1184">
        <v>270107006</v>
      </c>
      <c r="O1184" t="s">
        <v>13613</v>
      </c>
      <c r="P1184">
        <v>0</v>
      </c>
      <c r="Q1184">
        <v>48541.740382975651</v>
      </c>
      <c r="R1184">
        <v>0</v>
      </c>
    </row>
    <row r="1185" spans="1:18" x14ac:dyDescent="0.25">
      <c r="A1185">
        <v>9</v>
      </c>
      <c r="B1185">
        <v>9117</v>
      </c>
      <c r="C1185" t="s">
        <v>762</v>
      </c>
      <c r="D1185" t="s">
        <v>1625</v>
      </c>
      <c r="E1185">
        <v>4</v>
      </c>
      <c r="F1185" t="s">
        <v>13810</v>
      </c>
      <c r="G1185">
        <v>1</v>
      </c>
      <c r="H1185" t="s">
        <v>8278</v>
      </c>
      <c r="I1185">
        <v>1</v>
      </c>
      <c r="J1185" t="s">
        <v>13801</v>
      </c>
      <c r="K1185" t="s">
        <v>13811</v>
      </c>
      <c r="L1185">
        <v>270107</v>
      </c>
      <c r="M1185" t="s">
        <v>13588</v>
      </c>
      <c r="N1185">
        <v>270107006</v>
      </c>
      <c r="O1185" t="s">
        <v>13613</v>
      </c>
      <c r="P1185">
        <v>0</v>
      </c>
      <c r="Q1185">
        <v>48541.740382975651</v>
      </c>
      <c r="R1185">
        <v>0</v>
      </c>
    </row>
    <row r="1186" spans="1:18" x14ac:dyDescent="0.25">
      <c r="A1186">
        <v>9</v>
      </c>
      <c r="B1186">
        <v>9117</v>
      </c>
      <c r="C1186" t="s">
        <v>762</v>
      </c>
      <c r="D1186" t="s">
        <v>1625</v>
      </c>
      <c r="E1186">
        <v>7</v>
      </c>
      <c r="F1186" t="s">
        <v>13813</v>
      </c>
      <c r="G1186">
        <v>2</v>
      </c>
      <c r="H1186" t="s">
        <v>13771</v>
      </c>
      <c r="I1186">
        <v>3</v>
      </c>
      <c r="J1186" t="s">
        <v>13814</v>
      </c>
      <c r="K1186" t="s">
        <v>13771</v>
      </c>
      <c r="L1186">
        <v>270107</v>
      </c>
      <c r="M1186" t="s">
        <v>13588</v>
      </c>
      <c r="N1186">
        <v>270107005</v>
      </c>
      <c r="O1186" t="s">
        <v>13608</v>
      </c>
      <c r="P1186">
        <v>0</v>
      </c>
      <c r="Q1186">
        <v>23477.976016075645</v>
      </c>
      <c r="R1186">
        <v>0</v>
      </c>
    </row>
    <row r="1187" spans="1:18" x14ac:dyDescent="0.25">
      <c r="A1187">
        <v>9</v>
      </c>
      <c r="B1187">
        <v>9117</v>
      </c>
      <c r="C1187" t="s">
        <v>762</v>
      </c>
      <c r="D1187" t="s">
        <v>1625</v>
      </c>
      <c r="E1187">
        <v>7</v>
      </c>
      <c r="F1187" t="s">
        <v>13813</v>
      </c>
      <c r="G1187">
        <v>3</v>
      </c>
      <c r="H1187" t="s">
        <v>13770</v>
      </c>
      <c r="I1187">
        <v>3</v>
      </c>
      <c r="J1187" t="s">
        <v>13814</v>
      </c>
      <c r="K1187" t="s">
        <v>13815</v>
      </c>
      <c r="L1187">
        <v>270107</v>
      </c>
      <c r="M1187" t="s">
        <v>13588</v>
      </c>
      <c r="N1187">
        <v>270107005</v>
      </c>
      <c r="O1187" t="s">
        <v>13608</v>
      </c>
      <c r="P1187">
        <v>0</v>
      </c>
      <c r="Q1187">
        <v>25063.764366899995</v>
      </c>
      <c r="R1187">
        <v>0</v>
      </c>
    </row>
    <row r="1188" spans="1:18" x14ac:dyDescent="0.25">
      <c r="A1188">
        <v>9</v>
      </c>
      <c r="B1188">
        <v>9118</v>
      </c>
      <c r="C1188" t="s">
        <v>762</v>
      </c>
      <c r="D1188" t="s">
        <v>1628</v>
      </c>
      <c r="E1188">
        <v>1</v>
      </c>
      <c r="F1188" t="s">
        <v>13800</v>
      </c>
      <c r="G1188">
        <v>1</v>
      </c>
      <c r="H1188" t="s">
        <v>8278</v>
      </c>
      <c r="I1188">
        <v>1</v>
      </c>
      <c r="J1188" t="s">
        <v>13801</v>
      </c>
      <c r="K1188" t="s">
        <v>13802</v>
      </c>
      <c r="L1188">
        <v>270107</v>
      </c>
      <c r="M1188" t="s">
        <v>13588</v>
      </c>
      <c r="N1188">
        <v>270107006</v>
      </c>
      <c r="O1188" t="s">
        <v>13613</v>
      </c>
      <c r="P1188">
        <v>0</v>
      </c>
      <c r="Q1188">
        <v>39697.347668677736</v>
      </c>
      <c r="R1188">
        <v>0</v>
      </c>
    </row>
    <row r="1189" spans="1:18" x14ac:dyDescent="0.25">
      <c r="A1189">
        <v>9</v>
      </c>
      <c r="B1189">
        <v>9118</v>
      </c>
      <c r="C1189" t="s">
        <v>762</v>
      </c>
      <c r="D1189" t="s">
        <v>1628</v>
      </c>
      <c r="E1189">
        <v>2</v>
      </c>
      <c r="F1189" t="s">
        <v>13804</v>
      </c>
      <c r="G1189">
        <v>3</v>
      </c>
      <c r="H1189" t="s">
        <v>13770</v>
      </c>
      <c r="I1189">
        <v>1</v>
      </c>
      <c r="J1189" t="s">
        <v>13801</v>
      </c>
      <c r="K1189" t="s">
        <v>13805</v>
      </c>
      <c r="L1189">
        <v>270107</v>
      </c>
      <c r="M1189" t="s">
        <v>13588</v>
      </c>
      <c r="N1189">
        <v>270107006</v>
      </c>
      <c r="O1189" t="s">
        <v>13613</v>
      </c>
      <c r="P1189">
        <v>0</v>
      </c>
      <c r="Q1189">
        <v>39697.347668677736</v>
      </c>
      <c r="R1189">
        <v>0</v>
      </c>
    </row>
    <row r="1190" spans="1:18" x14ac:dyDescent="0.25">
      <c r="A1190">
        <v>9</v>
      </c>
      <c r="B1190">
        <v>9118</v>
      </c>
      <c r="C1190" t="s">
        <v>762</v>
      </c>
      <c r="D1190" t="s">
        <v>1628</v>
      </c>
      <c r="E1190">
        <v>3</v>
      </c>
      <c r="F1190" t="s">
        <v>13807</v>
      </c>
      <c r="G1190">
        <v>1</v>
      </c>
      <c r="H1190" t="s">
        <v>8278</v>
      </c>
      <c r="I1190">
        <v>1</v>
      </c>
      <c r="J1190" t="s">
        <v>13801</v>
      </c>
      <c r="K1190" t="s">
        <v>13808</v>
      </c>
      <c r="L1190">
        <v>270107</v>
      </c>
      <c r="M1190" t="s">
        <v>13588</v>
      </c>
      <c r="N1190">
        <v>270107006</v>
      </c>
      <c r="O1190" t="s">
        <v>13613</v>
      </c>
      <c r="P1190">
        <v>0</v>
      </c>
      <c r="Q1190">
        <v>39697.347668677736</v>
      </c>
      <c r="R1190">
        <v>0</v>
      </c>
    </row>
    <row r="1191" spans="1:18" x14ac:dyDescent="0.25">
      <c r="A1191">
        <v>9</v>
      </c>
      <c r="B1191">
        <v>9118</v>
      </c>
      <c r="C1191" t="s">
        <v>762</v>
      </c>
      <c r="D1191" t="s">
        <v>1628</v>
      </c>
      <c r="E1191">
        <v>4</v>
      </c>
      <c r="F1191" t="s">
        <v>13810</v>
      </c>
      <c r="G1191">
        <v>1</v>
      </c>
      <c r="H1191" t="s">
        <v>8278</v>
      </c>
      <c r="I1191">
        <v>1</v>
      </c>
      <c r="J1191" t="s">
        <v>13801</v>
      </c>
      <c r="K1191" t="s">
        <v>13811</v>
      </c>
      <c r="L1191">
        <v>270107</v>
      </c>
      <c r="M1191" t="s">
        <v>13588</v>
      </c>
      <c r="N1191">
        <v>270107006</v>
      </c>
      <c r="O1191" t="s">
        <v>13613</v>
      </c>
      <c r="P1191">
        <v>0</v>
      </c>
      <c r="Q1191">
        <v>39697.347668677736</v>
      </c>
      <c r="R1191">
        <v>0</v>
      </c>
    </row>
    <row r="1192" spans="1:18" x14ac:dyDescent="0.25">
      <c r="A1192">
        <v>9</v>
      </c>
      <c r="B1192">
        <v>9118</v>
      </c>
      <c r="C1192" t="s">
        <v>762</v>
      </c>
      <c r="D1192" t="s">
        <v>1628</v>
      </c>
      <c r="E1192">
        <v>7</v>
      </c>
      <c r="F1192" t="s">
        <v>13813</v>
      </c>
      <c r="G1192">
        <v>2</v>
      </c>
      <c r="H1192" t="s">
        <v>13771</v>
      </c>
      <c r="I1192">
        <v>3</v>
      </c>
      <c r="J1192" t="s">
        <v>13814</v>
      </c>
      <c r="K1192" t="s">
        <v>13771</v>
      </c>
      <c r="L1192">
        <v>270107</v>
      </c>
      <c r="M1192" t="s">
        <v>13588</v>
      </c>
      <c r="N1192">
        <v>270107005</v>
      </c>
      <c r="O1192" t="s">
        <v>13608</v>
      </c>
      <c r="P1192">
        <v>0</v>
      </c>
      <c r="Q1192">
        <v>5006.0899335045133</v>
      </c>
      <c r="R1192">
        <v>0</v>
      </c>
    </row>
    <row r="1193" spans="1:18" x14ac:dyDescent="0.25">
      <c r="A1193">
        <v>9</v>
      </c>
      <c r="B1193">
        <v>9118</v>
      </c>
      <c r="C1193" t="s">
        <v>762</v>
      </c>
      <c r="D1193" t="s">
        <v>1628</v>
      </c>
      <c r="E1193">
        <v>7</v>
      </c>
      <c r="F1193" t="s">
        <v>13813</v>
      </c>
      <c r="G1193">
        <v>3</v>
      </c>
      <c r="H1193" t="s">
        <v>13770</v>
      </c>
      <c r="I1193">
        <v>3</v>
      </c>
      <c r="J1193" t="s">
        <v>13814</v>
      </c>
      <c r="K1193" t="s">
        <v>13815</v>
      </c>
      <c r="L1193">
        <v>270107</v>
      </c>
      <c r="M1193" t="s">
        <v>13588</v>
      </c>
      <c r="N1193">
        <v>270107005</v>
      </c>
      <c r="O1193" t="s">
        <v>13608</v>
      </c>
      <c r="P1193">
        <v>0</v>
      </c>
      <c r="Q1193">
        <v>34691.257735173218</v>
      </c>
      <c r="R1193">
        <v>0</v>
      </c>
    </row>
    <row r="1194" spans="1:18" x14ac:dyDescent="0.25">
      <c r="A1194">
        <v>9</v>
      </c>
      <c r="B1194">
        <v>9119</v>
      </c>
      <c r="C1194" t="s">
        <v>762</v>
      </c>
      <c r="D1194" t="s">
        <v>1631</v>
      </c>
      <c r="E1194">
        <v>1</v>
      </c>
      <c r="F1194" t="s">
        <v>13800</v>
      </c>
      <c r="G1194">
        <v>1</v>
      </c>
      <c r="H1194" t="s">
        <v>8278</v>
      </c>
      <c r="I1194">
        <v>1</v>
      </c>
      <c r="J1194" t="s">
        <v>13801</v>
      </c>
      <c r="K1194" t="s">
        <v>13802</v>
      </c>
      <c r="L1194">
        <v>270107</v>
      </c>
      <c r="M1194" t="s">
        <v>13588</v>
      </c>
      <c r="N1194">
        <v>270107006</v>
      </c>
      <c r="O1194" t="s">
        <v>13613</v>
      </c>
      <c r="P1194">
        <v>0</v>
      </c>
      <c r="Q1194">
        <v>7816.8521486591999</v>
      </c>
      <c r="R1194">
        <v>15135.338897030899</v>
      </c>
    </row>
    <row r="1195" spans="1:18" x14ac:dyDescent="0.25">
      <c r="A1195">
        <v>9</v>
      </c>
      <c r="B1195">
        <v>9119</v>
      </c>
      <c r="C1195" t="s">
        <v>762</v>
      </c>
      <c r="D1195" t="s">
        <v>1631</v>
      </c>
      <c r="E1195">
        <v>1</v>
      </c>
      <c r="F1195" t="s">
        <v>13800</v>
      </c>
      <c r="G1195">
        <v>1</v>
      </c>
      <c r="H1195" t="s">
        <v>8278</v>
      </c>
      <c r="I1195">
        <v>1</v>
      </c>
      <c r="J1195" t="s">
        <v>13801</v>
      </c>
      <c r="K1195" t="s">
        <v>13803</v>
      </c>
      <c r="L1195">
        <v>270107</v>
      </c>
      <c r="M1195" t="s">
        <v>13588</v>
      </c>
      <c r="N1195">
        <v>270107006</v>
      </c>
      <c r="O1195" t="s">
        <v>13613</v>
      </c>
      <c r="P1195">
        <v>0</v>
      </c>
      <c r="Q1195">
        <v>0</v>
      </c>
      <c r="R1195">
        <v>4842.0179857827916</v>
      </c>
    </row>
    <row r="1196" spans="1:18" x14ac:dyDescent="0.25">
      <c r="A1196">
        <v>9</v>
      </c>
      <c r="B1196">
        <v>9119</v>
      </c>
      <c r="C1196" t="s">
        <v>762</v>
      </c>
      <c r="D1196" t="s">
        <v>1631</v>
      </c>
      <c r="E1196">
        <v>2</v>
      </c>
      <c r="F1196" t="s">
        <v>13804</v>
      </c>
      <c r="G1196">
        <v>3</v>
      </c>
      <c r="H1196" t="s">
        <v>13770</v>
      </c>
      <c r="I1196">
        <v>1</v>
      </c>
      <c r="J1196" t="s">
        <v>13801</v>
      </c>
      <c r="K1196" t="s">
        <v>13805</v>
      </c>
      <c r="L1196">
        <v>270107</v>
      </c>
      <c r="M1196" t="s">
        <v>13588</v>
      </c>
      <c r="N1196">
        <v>270107006</v>
      </c>
      <c r="O1196" t="s">
        <v>13613</v>
      </c>
      <c r="P1196">
        <v>0</v>
      </c>
      <c r="Q1196">
        <v>4699.6066172670771</v>
      </c>
      <c r="R1196">
        <v>15135.338897030899</v>
      </c>
    </row>
    <row r="1197" spans="1:18" x14ac:dyDescent="0.25">
      <c r="A1197">
        <v>9</v>
      </c>
      <c r="B1197">
        <v>9119</v>
      </c>
      <c r="C1197" t="s">
        <v>762</v>
      </c>
      <c r="D1197" t="s">
        <v>1631</v>
      </c>
      <c r="E1197">
        <v>2</v>
      </c>
      <c r="F1197" t="s">
        <v>13804</v>
      </c>
      <c r="G1197">
        <v>3</v>
      </c>
      <c r="H1197" t="s">
        <v>13770</v>
      </c>
      <c r="I1197">
        <v>1</v>
      </c>
      <c r="J1197" t="s">
        <v>13801</v>
      </c>
      <c r="K1197" t="s">
        <v>13806</v>
      </c>
      <c r="L1197">
        <v>270107</v>
      </c>
      <c r="M1197" t="s">
        <v>13588</v>
      </c>
      <c r="N1197">
        <v>270107006</v>
      </c>
      <c r="O1197" t="s">
        <v>13613</v>
      </c>
      <c r="P1197">
        <v>0</v>
      </c>
      <c r="Q1197">
        <v>3117.2455313921241</v>
      </c>
      <c r="R1197">
        <v>4842.0179857827916</v>
      </c>
    </row>
    <row r="1198" spans="1:18" x14ac:dyDescent="0.25">
      <c r="A1198">
        <v>9</v>
      </c>
      <c r="B1198">
        <v>9119</v>
      </c>
      <c r="C1198" t="s">
        <v>762</v>
      </c>
      <c r="D1198" t="s">
        <v>1631</v>
      </c>
      <c r="E1198">
        <v>3</v>
      </c>
      <c r="F1198" t="s">
        <v>13807</v>
      </c>
      <c r="G1198">
        <v>1</v>
      </c>
      <c r="H1198" t="s">
        <v>8278</v>
      </c>
      <c r="I1198">
        <v>1</v>
      </c>
      <c r="J1198" t="s">
        <v>13801</v>
      </c>
      <c r="K1198" t="s">
        <v>13808</v>
      </c>
      <c r="L1198">
        <v>270107</v>
      </c>
      <c r="M1198" t="s">
        <v>13588</v>
      </c>
      <c r="N1198">
        <v>270107006</v>
      </c>
      <c r="O1198" t="s">
        <v>13613</v>
      </c>
      <c r="P1198">
        <v>0</v>
      </c>
      <c r="Q1198">
        <v>7816.8521486591999</v>
      </c>
      <c r="R1198">
        <v>15135.338897030899</v>
      </c>
    </row>
    <row r="1199" spans="1:18" x14ac:dyDescent="0.25">
      <c r="A1199">
        <v>9</v>
      </c>
      <c r="B1199">
        <v>9119</v>
      </c>
      <c r="C1199" t="s">
        <v>762</v>
      </c>
      <c r="D1199" t="s">
        <v>1631</v>
      </c>
      <c r="E1199">
        <v>3</v>
      </c>
      <c r="F1199" t="s">
        <v>13807</v>
      </c>
      <c r="G1199">
        <v>1</v>
      </c>
      <c r="H1199" t="s">
        <v>8278</v>
      </c>
      <c r="I1199">
        <v>1</v>
      </c>
      <c r="J1199" t="s">
        <v>13801</v>
      </c>
      <c r="K1199" t="s">
        <v>13809</v>
      </c>
      <c r="L1199">
        <v>270107</v>
      </c>
      <c r="M1199" t="s">
        <v>13588</v>
      </c>
      <c r="N1199">
        <v>270107006</v>
      </c>
      <c r="O1199" t="s">
        <v>13613</v>
      </c>
      <c r="P1199">
        <v>0</v>
      </c>
      <c r="Q1199">
        <v>0</v>
      </c>
      <c r="R1199">
        <v>4842.0179857827916</v>
      </c>
    </row>
    <row r="1200" spans="1:18" x14ac:dyDescent="0.25">
      <c r="A1200">
        <v>9</v>
      </c>
      <c r="B1200">
        <v>9119</v>
      </c>
      <c r="C1200" t="s">
        <v>762</v>
      </c>
      <c r="D1200" t="s">
        <v>1631</v>
      </c>
      <c r="E1200">
        <v>4</v>
      </c>
      <c r="F1200" t="s">
        <v>13810</v>
      </c>
      <c r="G1200">
        <v>1</v>
      </c>
      <c r="H1200" t="s">
        <v>8278</v>
      </c>
      <c r="I1200">
        <v>1</v>
      </c>
      <c r="J1200" t="s">
        <v>13801</v>
      </c>
      <c r="K1200" t="s">
        <v>13811</v>
      </c>
      <c r="L1200">
        <v>270107</v>
      </c>
      <c r="M1200" t="s">
        <v>13588</v>
      </c>
      <c r="N1200">
        <v>270107006</v>
      </c>
      <c r="O1200" t="s">
        <v>13613</v>
      </c>
      <c r="P1200">
        <v>0</v>
      </c>
      <c r="Q1200">
        <v>7816.8521486591999</v>
      </c>
      <c r="R1200">
        <v>15135.338897030899</v>
      </c>
    </row>
    <row r="1201" spans="1:18" x14ac:dyDescent="0.25">
      <c r="A1201">
        <v>9</v>
      </c>
      <c r="B1201">
        <v>9119</v>
      </c>
      <c r="C1201" t="s">
        <v>762</v>
      </c>
      <c r="D1201" t="s">
        <v>1631</v>
      </c>
      <c r="E1201">
        <v>4</v>
      </c>
      <c r="F1201" t="s">
        <v>13810</v>
      </c>
      <c r="G1201">
        <v>1</v>
      </c>
      <c r="H1201" t="s">
        <v>8278</v>
      </c>
      <c r="I1201">
        <v>1</v>
      </c>
      <c r="J1201" t="s">
        <v>13801</v>
      </c>
      <c r="K1201" t="s">
        <v>13812</v>
      </c>
      <c r="L1201">
        <v>270107</v>
      </c>
      <c r="M1201" t="s">
        <v>13588</v>
      </c>
      <c r="N1201">
        <v>270107006</v>
      </c>
      <c r="O1201" t="s">
        <v>13613</v>
      </c>
      <c r="P1201">
        <v>0</v>
      </c>
      <c r="Q1201">
        <v>0</v>
      </c>
      <c r="R1201">
        <v>4842.0179857827916</v>
      </c>
    </row>
    <row r="1202" spans="1:18" x14ac:dyDescent="0.25">
      <c r="A1202">
        <v>9</v>
      </c>
      <c r="B1202">
        <v>9119</v>
      </c>
      <c r="C1202" t="s">
        <v>762</v>
      </c>
      <c r="D1202" t="s">
        <v>1631</v>
      </c>
      <c r="E1202">
        <v>7</v>
      </c>
      <c r="F1202" t="s">
        <v>13813</v>
      </c>
      <c r="G1202">
        <v>2</v>
      </c>
      <c r="H1202" t="s">
        <v>13771</v>
      </c>
      <c r="I1202">
        <v>3</v>
      </c>
      <c r="J1202" t="s">
        <v>13814</v>
      </c>
      <c r="K1202" t="s">
        <v>13771</v>
      </c>
      <c r="L1202">
        <v>270107</v>
      </c>
      <c r="M1202" t="s">
        <v>13588</v>
      </c>
      <c r="N1202">
        <v>270107005</v>
      </c>
      <c r="O1202" t="s">
        <v>13608</v>
      </c>
      <c r="P1202">
        <v>0</v>
      </c>
      <c r="Q1202">
        <v>1732.1601457941808</v>
      </c>
      <c r="R1202">
        <v>0</v>
      </c>
    </row>
    <row r="1203" spans="1:18" x14ac:dyDescent="0.25">
      <c r="A1203">
        <v>9</v>
      </c>
      <c r="B1203">
        <v>9119</v>
      </c>
      <c r="C1203" t="s">
        <v>762</v>
      </c>
      <c r="D1203" t="s">
        <v>1631</v>
      </c>
      <c r="E1203">
        <v>7</v>
      </c>
      <c r="F1203" t="s">
        <v>13813</v>
      </c>
      <c r="G1203">
        <v>3</v>
      </c>
      <c r="H1203" t="s">
        <v>13770</v>
      </c>
      <c r="I1203">
        <v>3</v>
      </c>
      <c r="J1203" t="s">
        <v>13814</v>
      </c>
      <c r="K1203" t="s">
        <v>13815</v>
      </c>
      <c r="L1203">
        <v>270107</v>
      </c>
      <c r="M1203" t="s">
        <v>13588</v>
      </c>
      <c r="N1203">
        <v>270107005</v>
      </c>
      <c r="O1203" t="s">
        <v>13608</v>
      </c>
      <c r="P1203">
        <v>0</v>
      </c>
      <c r="Q1203">
        <v>6084.6920028650193</v>
      </c>
      <c r="R1203">
        <v>19977.356882813689</v>
      </c>
    </row>
    <row r="1204" spans="1:18" x14ac:dyDescent="0.25">
      <c r="A1204">
        <v>9</v>
      </c>
      <c r="B1204">
        <v>9120</v>
      </c>
      <c r="C1204" t="s">
        <v>762</v>
      </c>
      <c r="D1204" t="s">
        <v>1634</v>
      </c>
      <c r="E1204">
        <v>1</v>
      </c>
      <c r="F1204" t="s">
        <v>13800</v>
      </c>
      <c r="G1204">
        <v>1</v>
      </c>
      <c r="H1204" t="s">
        <v>8278</v>
      </c>
      <c r="I1204">
        <v>1</v>
      </c>
      <c r="J1204" t="s">
        <v>13801</v>
      </c>
      <c r="K1204" t="s">
        <v>13802</v>
      </c>
      <c r="L1204">
        <v>270107</v>
      </c>
      <c r="M1204" t="s">
        <v>13588</v>
      </c>
      <c r="N1204">
        <v>270107006</v>
      </c>
      <c r="O1204" t="s">
        <v>13613</v>
      </c>
      <c r="P1204">
        <v>16713.720026398769</v>
      </c>
      <c r="Q1204">
        <v>25566.935190181328</v>
      </c>
      <c r="R1204">
        <v>35114.4094299918</v>
      </c>
    </row>
    <row r="1205" spans="1:18" x14ac:dyDescent="0.25">
      <c r="A1205">
        <v>9</v>
      </c>
      <c r="B1205">
        <v>9120</v>
      </c>
      <c r="C1205" t="s">
        <v>762</v>
      </c>
      <c r="D1205" t="s">
        <v>1634</v>
      </c>
      <c r="E1205">
        <v>1</v>
      </c>
      <c r="F1205" t="s">
        <v>13800</v>
      </c>
      <c r="G1205">
        <v>1</v>
      </c>
      <c r="H1205" t="s">
        <v>8278</v>
      </c>
      <c r="I1205">
        <v>1</v>
      </c>
      <c r="J1205" t="s">
        <v>13801</v>
      </c>
      <c r="K1205" t="s">
        <v>13803</v>
      </c>
      <c r="L1205">
        <v>270107</v>
      </c>
      <c r="M1205" t="s">
        <v>13588</v>
      </c>
      <c r="N1205">
        <v>270107006</v>
      </c>
      <c r="O1205" t="s">
        <v>13613</v>
      </c>
      <c r="P1205">
        <v>2166.8988780523578</v>
      </c>
      <c r="Q1205">
        <v>0</v>
      </c>
      <c r="R1205">
        <v>1709.4309933505913</v>
      </c>
    </row>
    <row r="1206" spans="1:18" x14ac:dyDescent="0.25">
      <c r="A1206">
        <v>9</v>
      </c>
      <c r="B1206">
        <v>9120</v>
      </c>
      <c r="C1206" t="s">
        <v>762</v>
      </c>
      <c r="D1206" t="s">
        <v>1634</v>
      </c>
      <c r="E1206">
        <v>2</v>
      </c>
      <c r="F1206" t="s">
        <v>13804</v>
      </c>
      <c r="G1206">
        <v>3</v>
      </c>
      <c r="H1206" t="s">
        <v>13770</v>
      </c>
      <c r="I1206">
        <v>1</v>
      </c>
      <c r="J1206" t="s">
        <v>13801</v>
      </c>
      <c r="K1206" t="s">
        <v>13805</v>
      </c>
      <c r="L1206">
        <v>270107</v>
      </c>
      <c r="M1206" t="s">
        <v>13588</v>
      </c>
      <c r="N1206">
        <v>270107006</v>
      </c>
      <c r="O1206" t="s">
        <v>13613</v>
      </c>
      <c r="P1206">
        <v>14643.98328078023</v>
      </c>
      <c r="Q1206">
        <v>23097.338260816883</v>
      </c>
      <c r="R1206">
        <v>29755.509085169844</v>
      </c>
    </row>
    <row r="1207" spans="1:18" x14ac:dyDescent="0.25">
      <c r="A1207">
        <v>9</v>
      </c>
      <c r="B1207">
        <v>9120</v>
      </c>
      <c r="C1207" t="s">
        <v>762</v>
      </c>
      <c r="D1207" t="s">
        <v>1634</v>
      </c>
      <c r="E1207">
        <v>2</v>
      </c>
      <c r="F1207" t="s">
        <v>13804</v>
      </c>
      <c r="G1207">
        <v>3</v>
      </c>
      <c r="H1207" t="s">
        <v>13770</v>
      </c>
      <c r="I1207">
        <v>1</v>
      </c>
      <c r="J1207" t="s">
        <v>13801</v>
      </c>
      <c r="K1207" t="s">
        <v>13806</v>
      </c>
      <c r="L1207">
        <v>270107</v>
      </c>
      <c r="M1207" t="s">
        <v>13588</v>
      </c>
      <c r="N1207">
        <v>270107006</v>
      </c>
      <c r="O1207" t="s">
        <v>13613</v>
      </c>
      <c r="P1207">
        <v>4236.6356236708953</v>
      </c>
      <c r="Q1207">
        <v>2469.5969293644448</v>
      </c>
      <c r="R1207">
        <v>7068.3313381725538</v>
      </c>
    </row>
    <row r="1208" spans="1:18" x14ac:dyDescent="0.25">
      <c r="A1208">
        <v>9</v>
      </c>
      <c r="B1208">
        <v>9120</v>
      </c>
      <c r="C1208" t="s">
        <v>762</v>
      </c>
      <c r="D1208" t="s">
        <v>1634</v>
      </c>
      <c r="E1208">
        <v>3</v>
      </c>
      <c r="F1208" t="s">
        <v>13807</v>
      </c>
      <c r="G1208">
        <v>1</v>
      </c>
      <c r="H1208" t="s">
        <v>8278</v>
      </c>
      <c r="I1208">
        <v>1</v>
      </c>
      <c r="J1208" t="s">
        <v>13801</v>
      </c>
      <c r="K1208" t="s">
        <v>13808</v>
      </c>
      <c r="L1208">
        <v>270107</v>
      </c>
      <c r="M1208" t="s">
        <v>13588</v>
      </c>
      <c r="N1208">
        <v>270107006</v>
      </c>
      <c r="O1208" t="s">
        <v>13613</v>
      </c>
      <c r="P1208">
        <v>17069.370096062183</v>
      </c>
      <c r="Q1208">
        <v>25566.935190181328</v>
      </c>
      <c r="R1208">
        <v>36823.840423342393</v>
      </c>
    </row>
    <row r="1209" spans="1:18" x14ac:dyDescent="0.25">
      <c r="A1209">
        <v>9</v>
      </c>
      <c r="B1209">
        <v>9120</v>
      </c>
      <c r="C1209" t="s">
        <v>762</v>
      </c>
      <c r="D1209" t="s">
        <v>1634</v>
      </c>
      <c r="E1209">
        <v>3</v>
      </c>
      <c r="F1209" t="s">
        <v>13807</v>
      </c>
      <c r="G1209">
        <v>1</v>
      </c>
      <c r="H1209" t="s">
        <v>8278</v>
      </c>
      <c r="I1209">
        <v>1</v>
      </c>
      <c r="J1209" t="s">
        <v>13801</v>
      </c>
      <c r="K1209" t="s">
        <v>13809</v>
      </c>
      <c r="L1209">
        <v>270107</v>
      </c>
      <c r="M1209" t="s">
        <v>13588</v>
      </c>
      <c r="N1209">
        <v>270107006</v>
      </c>
      <c r="O1209" t="s">
        <v>13613</v>
      </c>
      <c r="P1209">
        <v>1811.2488083889418</v>
      </c>
      <c r="Q1209">
        <v>0</v>
      </c>
      <c r="R1209">
        <v>0</v>
      </c>
    </row>
    <row r="1210" spans="1:18" x14ac:dyDescent="0.25">
      <c r="A1210">
        <v>9</v>
      </c>
      <c r="B1210">
        <v>9120</v>
      </c>
      <c r="C1210" t="s">
        <v>762</v>
      </c>
      <c r="D1210" t="s">
        <v>1634</v>
      </c>
      <c r="E1210">
        <v>4</v>
      </c>
      <c r="F1210" t="s">
        <v>13810</v>
      </c>
      <c r="G1210">
        <v>1</v>
      </c>
      <c r="H1210" t="s">
        <v>8278</v>
      </c>
      <c r="I1210">
        <v>1</v>
      </c>
      <c r="J1210" t="s">
        <v>13801</v>
      </c>
      <c r="K1210" t="s">
        <v>13811</v>
      </c>
      <c r="L1210">
        <v>270107</v>
      </c>
      <c r="M1210" t="s">
        <v>13588</v>
      </c>
      <c r="N1210">
        <v>270107006</v>
      </c>
      <c r="O1210" t="s">
        <v>13613</v>
      </c>
      <c r="P1210">
        <v>16713.720026398769</v>
      </c>
      <c r="Q1210">
        <v>25566.935190181328</v>
      </c>
      <c r="R1210">
        <v>35114.4094299918</v>
      </c>
    </row>
    <row r="1211" spans="1:18" x14ac:dyDescent="0.25">
      <c r="A1211">
        <v>9</v>
      </c>
      <c r="B1211">
        <v>9120</v>
      </c>
      <c r="C1211" t="s">
        <v>762</v>
      </c>
      <c r="D1211" t="s">
        <v>1634</v>
      </c>
      <c r="E1211">
        <v>4</v>
      </c>
      <c r="F1211" t="s">
        <v>13810</v>
      </c>
      <c r="G1211">
        <v>1</v>
      </c>
      <c r="H1211" t="s">
        <v>8278</v>
      </c>
      <c r="I1211">
        <v>1</v>
      </c>
      <c r="J1211" t="s">
        <v>13801</v>
      </c>
      <c r="K1211" t="s">
        <v>13812</v>
      </c>
      <c r="L1211">
        <v>270107</v>
      </c>
      <c r="M1211" t="s">
        <v>13588</v>
      </c>
      <c r="N1211">
        <v>270107006</v>
      </c>
      <c r="O1211" t="s">
        <v>13613</v>
      </c>
      <c r="P1211">
        <v>2166.8988780523578</v>
      </c>
      <c r="Q1211">
        <v>0</v>
      </c>
      <c r="R1211">
        <v>1709.4309933505913</v>
      </c>
    </row>
    <row r="1212" spans="1:18" x14ac:dyDescent="0.25">
      <c r="A1212">
        <v>9</v>
      </c>
      <c r="B1212">
        <v>9120</v>
      </c>
      <c r="C1212" t="s">
        <v>762</v>
      </c>
      <c r="D1212" t="s">
        <v>1634</v>
      </c>
      <c r="E1212">
        <v>7</v>
      </c>
      <c r="F1212" t="s">
        <v>13813</v>
      </c>
      <c r="G1212">
        <v>2</v>
      </c>
      <c r="H1212" t="s">
        <v>13771</v>
      </c>
      <c r="I1212">
        <v>3</v>
      </c>
      <c r="J1212" t="s">
        <v>13814</v>
      </c>
      <c r="K1212" t="s">
        <v>13771</v>
      </c>
      <c r="L1212">
        <v>270107</v>
      </c>
      <c r="M1212" t="s">
        <v>13588</v>
      </c>
      <c r="N1212">
        <v>270107005</v>
      </c>
      <c r="O1212" t="s">
        <v>13608</v>
      </c>
      <c r="P1212">
        <v>6429.1999706680353</v>
      </c>
      <c r="Q1212">
        <v>10432.096868552426</v>
      </c>
      <c r="R1212">
        <v>0</v>
      </c>
    </row>
    <row r="1213" spans="1:18" x14ac:dyDescent="0.25">
      <c r="A1213">
        <v>9</v>
      </c>
      <c r="B1213">
        <v>9120</v>
      </c>
      <c r="C1213" t="s">
        <v>762</v>
      </c>
      <c r="D1213" t="s">
        <v>1634</v>
      </c>
      <c r="E1213">
        <v>7</v>
      </c>
      <c r="F1213" t="s">
        <v>13813</v>
      </c>
      <c r="G1213">
        <v>3</v>
      </c>
      <c r="H1213" t="s">
        <v>13770</v>
      </c>
      <c r="I1213">
        <v>3</v>
      </c>
      <c r="J1213" t="s">
        <v>13814</v>
      </c>
      <c r="K1213" t="s">
        <v>13815</v>
      </c>
      <c r="L1213">
        <v>270107</v>
      </c>
      <c r="M1213" t="s">
        <v>13588</v>
      </c>
      <c r="N1213">
        <v>270107005</v>
      </c>
      <c r="O1213" t="s">
        <v>13608</v>
      </c>
      <c r="P1213">
        <v>11472.464618317812</v>
      </c>
      <c r="Q1213">
        <v>15134.838321628904</v>
      </c>
      <c r="R1213">
        <v>30654.587821849196</v>
      </c>
    </row>
    <row r="1214" spans="1:18" x14ac:dyDescent="0.25">
      <c r="A1214">
        <v>9</v>
      </c>
      <c r="B1214">
        <v>9120</v>
      </c>
      <c r="C1214" t="s">
        <v>762</v>
      </c>
      <c r="D1214" t="s">
        <v>1634</v>
      </c>
      <c r="E1214">
        <v>7</v>
      </c>
      <c r="F1214" t="s">
        <v>13813</v>
      </c>
      <c r="G1214">
        <v>3</v>
      </c>
      <c r="H1214" t="s">
        <v>13770</v>
      </c>
      <c r="I1214">
        <v>3</v>
      </c>
      <c r="J1214" t="s">
        <v>13814</v>
      </c>
      <c r="K1214" t="s">
        <v>13816</v>
      </c>
      <c r="L1214">
        <v>270107</v>
      </c>
      <c r="M1214" t="s">
        <v>13588</v>
      </c>
      <c r="N1214">
        <v>270107005</v>
      </c>
      <c r="O1214" t="s">
        <v>13608</v>
      </c>
      <c r="P1214">
        <v>978.95431546527834</v>
      </c>
      <c r="Q1214">
        <v>0</v>
      </c>
      <c r="R1214">
        <v>6169.2526014932</v>
      </c>
    </row>
    <row r="1215" spans="1:18" x14ac:dyDescent="0.25">
      <c r="A1215">
        <v>9</v>
      </c>
      <c r="B1215">
        <v>9201</v>
      </c>
      <c r="C1215" t="s">
        <v>762</v>
      </c>
      <c r="D1215" t="s">
        <v>1640</v>
      </c>
      <c r="E1215">
        <v>1</v>
      </c>
      <c r="F1215" t="s">
        <v>13800</v>
      </c>
      <c r="G1215">
        <v>1</v>
      </c>
      <c r="H1215" t="s">
        <v>8278</v>
      </c>
      <c r="I1215">
        <v>1</v>
      </c>
      <c r="J1215" t="s">
        <v>13801</v>
      </c>
      <c r="K1215" t="s">
        <v>13802</v>
      </c>
      <c r="L1215">
        <v>270107</v>
      </c>
      <c r="M1215" t="s">
        <v>13588</v>
      </c>
      <c r="N1215">
        <v>270107006</v>
      </c>
      <c r="O1215" t="s">
        <v>13613</v>
      </c>
      <c r="P1215">
        <v>27232.526029033103</v>
      </c>
      <c r="Q1215">
        <v>19878.32732928326</v>
      </c>
      <c r="R1215">
        <v>0</v>
      </c>
    </row>
    <row r="1216" spans="1:18" x14ac:dyDescent="0.25">
      <c r="A1216">
        <v>9</v>
      </c>
      <c r="B1216">
        <v>9201</v>
      </c>
      <c r="C1216" t="s">
        <v>762</v>
      </c>
      <c r="D1216" t="s">
        <v>1640</v>
      </c>
      <c r="E1216">
        <v>1</v>
      </c>
      <c r="F1216" t="s">
        <v>13800</v>
      </c>
      <c r="G1216">
        <v>1</v>
      </c>
      <c r="H1216" t="s">
        <v>8278</v>
      </c>
      <c r="I1216">
        <v>1</v>
      </c>
      <c r="J1216" t="s">
        <v>13801</v>
      </c>
      <c r="K1216" t="s">
        <v>13803</v>
      </c>
      <c r="L1216">
        <v>270107</v>
      </c>
      <c r="M1216" t="s">
        <v>13588</v>
      </c>
      <c r="N1216">
        <v>270107006</v>
      </c>
      <c r="O1216" t="s">
        <v>13613</v>
      </c>
      <c r="P1216">
        <v>613.87468746501474</v>
      </c>
      <c r="Q1216">
        <v>0</v>
      </c>
      <c r="R1216">
        <v>0</v>
      </c>
    </row>
    <row r="1217" spans="1:18" x14ac:dyDescent="0.25">
      <c r="A1217">
        <v>9</v>
      </c>
      <c r="B1217">
        <v>9201</v>
      </c>
      <c r="C1217" t="s">
        <v>762</v>
      </c>
      <c r="D1217" t="s">
        <v>1640</v>
      </c>
      <c r="E1217">
        <v>2</v>
      </c>
      <c r="F1217" t="s">
        <v>13804</v>
      </c>
      <c r="G1217">
        <v>3</v>
      </c>
      <c r="H1217" t="s">
        <v>13770</v>
      </c>
      <c r="I1217">
        <v>1</v>
      </c>
      <c r="J1217" t="s">
        <v>13801</v>
      </c>
      <c r="K1217" t="s">
        <v>13805</v>
      </c>
      <c r="L1217">
        <v>270107</v>
      </c>
      <c r="M1217" t="s">
        <v>13588</v>
      </c>
      <c r="N1217">
        <v>270107006</v>
      </c>
      <c r="O1217" t="s">
        <v>13613</v>
      </c>
      <c r="P1217">
        <v>23558.607306788072</v>
      </c>
      <c r="Q1217">
        <v>19878.32732928326</v>
      </c>
      <c r="R1217">
        <v>0</v>
      </c>
    </row>
    <row r="1218" spans="1:18" x14ac:dyDescent="0.25">
      <c r="A1218">
        <v>9</v>
      </c>
      <c r="B1218">
        <v>9201</v>
      </c>
      <c r="C1218" t="s">
        <v>762</v>
      </c>
      <c r="D1218" t="s">
        <v>1640</v>
      </c>
      <c r="E1218">
        <v>2</v>
      </c>
      <c r="F1218" t="s">
        <v>13804</v>
      </c>
      <c r="G1218">
        <v>3</v>
      </c>
      <c r="H1218" t="s">
        <v>13770</v>
      </c>
      <c r="I1218">
        <v>1</v>
      </c>
      <c r="J1218" t="s">
        <v>13801</v>
      </c>
      <c r="K1218" t="s">
        <v>13806</v>
      </c>
      <c r="L1218">
        <v>270107</v>
      </c>
      <c r="M1218" t="s">
        <v>13588</v>
      </c>
      <c r="N1218">
        <v>270107006</v>
      </c>
      <c r="O1218" t="s">
        <v>13613</v>
      </c>
      <c r="P1218">
        <v>4287.7934097100424</v>
      </c>
      <c r="Q1218">
        <v>0</v>
      </c>
      <c r="R1218">
        <v>0</v>
      </c>
    </row>
    <row r="1219" spans="1:18" x14ac:dyDescent="0.25">
      <c r="A1219">
        <v>9</v>
      </c>
      <c r="B1219">
        <v>9201</v>
      </c>
      <c r="C1219" t="s">
        <v>762</v>
      </c>
      <c r="D1219" t="s">
        <v>1640</v>
      </c>
      <c r="E1219">
        <v>3</v>
      </c>
      <c r="F1219" t="s">
        <v>13807</v>
      </c>
      <c r="G1219">
        <v>1</v>
      </c>
      <c r="H1219" t="s">
        <v>8278</v>
      </c>
      <c r="I1219">
        <v>1</v>
      </c>
      <c r="J1219" t="s">
        <v>13801</v>
      </c>
      <c r="K1219" t="s">
        <v>13808</v>
      </c>
      <c r="L1219">
        <v>270107</v>
      </c>
      <c r="M1219" t="s">
        <v>13588</v>
      </c>
      <c r="N1219">
        <v>270107006</v>
      </c>
      <c r="O1219" t="s">
        <v>13613</v>
      </c>
      <c r="P1219">
        <v>27846.400716498116</v>
      </c>
      <c r="Q1219">
        <v>19878.32732928326</v>
      </c>
      <c r="R1219">
        <v>0</v>
      </c>
    </row>
    <row r="1220" spans="1:18" x14ac:dyDescent="0.25">
      <c r="A1220">
        <v>9</v>
      </c>
      <c r="B1220">
        <v>9201</v>
      </c>
      <c r="C1220" t="s">
        <v>762</v>
      </c>
      <c r="D1220" t="s">
        <v>1640</v>
      </c>
      <c r="E1220">
        <v>4</v>
      </c>
      <c r="F1220" t="s">
        <v>13810</v>
      </c>
      <c r="G1220">
        <v>1</v>
      </c>
      <c r="H1220" t="s">
        <v>8278</v>
      </c>
      <c r="I1220">
        <v>1</v>
      </c>
      <c r="J1220" t="s">
        <v>13801</v>
      </c>
      <c r="K1220" t="s">
        <v>13811</v>
      </c>
      <c r="L1220">
        <v>270107</v>
      </c>
      <c r="M1220" t="s">
        <v>13588</v>
      </c>
      <c r="N1220">
        <v>270107006</v>
      </c>
      <c r="O1220" t="s">
        <v>13613</v>
      </c>
      <c r="P1220">
        <v>27232.526029033103</v>
      </c>
      <c r="Q1220">
        <v>19878.32732928326</v>
      </c>
      <c r="R1220">
        <v>0</v>
      </c>
    </row>
    <row r="1221" spans="1:18" x14ac:dyDescent="0.25">
      <c r="A1221">
        <v>9</v>
      </c>
      <c r="B1221">
        <v>9201</v>
      </c>
      <c r="C1221" t="s">
        <v>762</v>
      </c>
      <c r="D1221" t="s">
        <v>1640</v>
      </c>
      <c r="E1221">
        <v>4</v>
      </c>
      <c r="F1221" t="s">
        <v>13810</v>
      </c>
      <c r="G1221">
        <v>1</v>
      </c>
      <c r="H1221" t="s">
        <v>8278</v>
      </c>
      <c r="I1221">
        <v>1</v>
      </c>
      <c r="J1221" t="s">
        <v>13801</v>
      </c>
      <c r="K1221" t="s">
        <v>13812</v>
      </c>
      <c r="L1221">
        <v>270107</v>
      </c>
      <c r="M1221" t="s">
        <v>13588</v>
      </c>
      <c r="N1221">
        <v>270107006</v>
      </c>
      <c r="O1221" t="s">
        <v>13613</v>
      </c>
      <c r="P1221">
        <v>613.87468746501474</v>
      </c>
      <c r="Q1221">
        <v>0</v>
      </c>
      <c r="R1221">
        <v>0</v>
      </c>
    </row>
    <row r="1222" spans="1:18" x14ac:dyDescent="0.25">
      <c r="A1222">
        <v>9</v>
      </c>
      <c r="B1222">
        <v>9201</v>
      </c>
      <c r="C1222" t="s">
        <v>762</v>
      </c>
      <c r="D1222" t="s">
        <v>1640</v>
      </c>
      <c r="E1222">
        <v>7</v>
      </c>
      <c r="F1222" t="s">
        <v>13813</v>
      </c>
      <c r="G1222">
        <v>2</v>
      </c>
      <c r="H1222" t="s">
        <v>13771</v>
      </c>
      <c r="I1222">
        <v>3</v>
      </c>
      <c r="J1222" t="s">
        <v>13814</v>
      </c>
      <c r="K1222" t="s">
        <v>13771</v>
      </c>
      <c r="L1222">
        <v>270107</v>
      </c>
      <c r="M1222" t="s">
        <v>13588</v>
      </c>
      <c r="N1222">
        <v>270107005</v>
      </c>
      <c r="O1222" t="s">
        <v>13608</v>
      </c>
      <c r="P1222">
        <v>8073.6649624958018</v>
      </c>
      <c r="Q1222">
        <v>3666.5332240716102</v>
      </c>
      <c r="R1222">
        <v>0</v>
      </c>
    </row>
    <row r="1223" spans="1:18" x14ac:dyDescent="0.25">
      <c r="A1223">
        <v>9</v>
      </c>
      <c r="B1223">
        <v>9201</v>
      </c>
      <c r="C1223" t="s">
        <v>762</v>
      </c>
      <c r="D1223" t="s">
        <v>1640</v>
      </c>
      <c r="E1223">
        <v>7</v>
      </c>
      <c r="F1223" t="s">
        <v>13813</v>
      </c>
      <c r="G1223">
        <v>3</v>
      </c>
      <c r="H1223" t="s">
        <v>13770</v>
      </c>
      <c r="I1223">
        <v>3</v>
      </c>
      <c r="J1223" t="s">
        <v>13814</v>
      </c>
      <c r="K1223" t="s">
        <v>13815</v>
      </c>
      <c r="L1223">
        <v>270107</v>
      </c>
      <c r="M1223" t="s">
        <v>13588</v>
      </c>
      <c r="N1223">
        <v>270107005</v>
      </c>
      <c r="O1223" t="s">
        <v>13608</v>
      </c>
      <c r="P1223">
        <v>19772.735754002315</v>
      </c>
      <c r="Q1223">
        <v>16211.794105211648</v>
      </c>
      <c r="R1223">
        <v>0</v>
      </c>
    </row>
    <row r="1224" spans="1:18" x14ac:dyDescent="0.25">
      <c r="A1224">
        <v>9</v>
      </c>
      <c r="B1224">
        <v>9202</v>
      </c>
      <c r="C1224" t="s">
        <v>762</v>
      </c>
      <c r="D1224" t="s">
        <v>1643</v>
      </c>
      <c r="E1224">
        <v>1</v>
      </c>
      <c r="F1224" t="s">
        <v>13800</v>
      </c>
      <c r="G1224">
        <v>1</v>
      </c>
      <c r="H1224" t="s">
        <v>8278</v>
      </c>
      <c r="I1224">
        <v>1</v>
      </c>
      <c r="J1224" t="s">
        <v>13801</v>
      </c>
      <c r="K1224" t="s">
        <v>13802</v>
      </c>
      <c r="L1224">
        <v>270107</v>
      </c>
      <c r="M1224" t="s">
        <v>13588</v>
      </c>
      <c r="N1224">
        <v>270107006</v>
      </c>
      <c r="O1224" t="s">
        <v>13613</v>
      </c>
      <c r="P1224">
        <v>0</v>
      </c>
      <c r="Q1224">
        <v>55631.475281699946</v>
      </c>
      <c r="R1224">
        <v>0</v>
      </c>
    </row>
    <row r="1225" spans="1:18" x14ac:dyDescent="0.25">
      <c r="A1225">
        <v>9</v>
      </c>
      <c r="B1225">
        <v>9202</v>
      </c>
      <c r="C1225" t="s">
        <v>762</v>
      </c>
      <c r="D1225" t="s">
        <v>1643</v>
      </c>
      <c r="E1225">
        <v>2</v>
      </c>
      <c r="F1225" t="s">
        <v>13804</v>
      </c>
      <c r="G1225">
        <v>3</v>
      </c>
      <c r="H1225" t="s">
        <v>13770</v>
      </c>
      <c r="I1225">
        <v>1</v>
      </c>
      <c r="J1225" t="s">
        <v>13801</v>
      </c>
      <c r="K1225" t="s">
        <v>13805</v>
      </c>
      <c r="L1225">
        <v>270107</v>
      </c>
      <c r="M1225" t="s">
        <v>13588</v>
      </c>
      <c r="N1225">
        <v>270107006</v>
      </c>
      <c r="O1225" t="s">
        <v>13613</v>
      </c>
      <c r="P1225">
        <v>0</v>
      </c>
      <c r="Q1225">
        <v>46328.203563789633</v>
      </c>
      <c r="R1225">
        <v>0</v>
      </c>
    </row>
    <row r="1226" spans="1:18" x14ac:dyDescent="0.25">
      <c r="A1226">
        <v>9</v>
      </c>
      <c r="B1226">
        <v>9202</v>
      </c>
      <c r="C1226" t="s">
        <v>762</v>
      </c>
      <c r="D1226" t="s">
        <v>1643</v>
      </c>
      <c r="E1226">
        <v>2</v>
      </c>
      <c r="F1226" t="s">
        <v>13804</v>
      </c>
      <c r="G1226">
        <v>3</v>
      </c>
      <c r="H1226" t="s">
        <v>13770</v>
      </c>
      <c r="I1226">
        <v>1</v>
      </c>
      <c r="J1226" t="s">
        <v>13801</v>
      </c>
      <c r="K1226" t="s">
        <v>13806</v>
      </c>
      <c r="L1226">
        <v>270107</v>
      </c>
      <c r="M1226" t="s">
        <v>13588</v>
      </c>
      <c r="N1226">
        <v>270107006</v>
      </c>
      <c r="O1226" t="s">
        <v>13613</v>
      </c>
      <c r="P1226">
        <v>0</v>
      </c>
      <c r="Q1226">
        <v>9303.2717179103001</v>
      </c>
      <c r="R1226">
        <v>0</v>
      </c>
    </row>
    <row r="1227" spans="1:18" x14ac:dyDescent="0.25">
      <c r="A1227">
        <v>9</v>
      </c>
      <c r="B1227">
        <v>9202</v>
      </c>
      <c r="C1227" t="s">
        <v>762</v>
      </c>
      <c r="D1227" t="s">
        <v>1643</v>
      </c>
      <c r="E1227">
        <v>3</v>
      </c>
      <c r="F1227" t="s">
        <v>13807</v>
      </c>
      <c r="G1227">
        <v>1</v>
      </c>
      <c r="H1227" t="s">
        <v>8278</v>
      </c>
      <c r="I1227">
        <v>1</v>
      </c>
      <c r="J1227" t="s">
        <v>13801</v>
      </c>
      <c r="K1227" t="s">
        <v>13808</v>
      </c>
      <c r="L1227">
        <v>270107</v>
      </c>
      <c r="M1227" t="s">
        <v>13588</v>
      </c>
      <c r="N1227">
        <v>270107006</v>
      </c>
      <c r="O1227" t="s">
        <v>13613</v>
      </c>
      <c r="P1227">
        <v>0</v>
      </c>
      <c r="Q1227">
        <v>55631.475281699946</v>
      </c>
      <c r="R1227">
        <v>0</v>
      </c>
    </row>
    <row r="1228" spans="1:18" x14ac:dyDescent="0.25">
      <c r="A1228">
        <v>9</v>
      </c>
      <c r="B1228">
        <v>9202</v>
      </c>
      <c r="C1228" t="s">
        <v>762</v>
      </c>
      <c r="D1228" t="s">
        <v>1643</v>
      </c>
      <c r="E1228">
        <v>4</v>
      </c>
      <c r="F1228" t="s">
        <v>13810</v>
      </c>
      <c r="G1228">
        <v>1</v>
      </c>
      <c r="H1228" t="s">
        <v>8278</v>
      </c>
      <c r="I1228">
        <v>1</v>
      </c>
      <c r="J1228" t="s">
        <v>13801</v>
      </c>
      <c r="K1228" t="s">
        <v>13811</v>
      </c>
      <c r="L1228">
        <v>270107</v>
      </c>
      <c r="M1228" t="s">
        <v>13588</v>
      </c>
      <c r="N1228">
        <v>270107006</v>
      </c>
      <c r="O1228" t="s">
        <v>13613</v>
      </c>
      <c r="P1228">
        <v>0</v>
      </c>
      <c r="Q1228">
        <v>55631.475281699946</v>
      </c>
      <c r="R1228">
        <v>0</v>
      </c>
    </row>
    <row r="1229" spans="1:18" x14ac:dyDescent="0.25">
      <c r="A1229">
        <v>9</v>
      </c>
      <c r="B1229">
        <v>9202</v>
      </c>
      <c r="C1229" t="s">
        <v>762</v>
      </c>
      <c r="D1229" t="s">
        <v>1643</v>
      </c>
      <c r="E1229">
        <v>7</v>
      </c>
      <c r="F1229" t="s">
        <v>13813</v>
      </c>
      <c r="G1229">
        <v>2</v>
      </c>
      <c r="H1229" t="s">
        <v>13771</v>
      </c>
      <c r="I1229">
        <v>3</v>
      </c>
      <c r="J1229" t="s">
        <v>13814</v>
      </c>
      <c r="K1229" t="s">
        <v>13771</v>
      </c>
      <c r="L1229">
        <v>270107</v>
      </c>
      <c r="M1229" t="s">
        <v>13588</v>
      </c>
      <c r="N1229">
        <v>270107005</v>
      </c>
      <c r="O1229" t="s">
        <v>13608</v>
      </c>
      <c r="P1229">
        <v>0</v>
      </c>
      <c r="Q1229">
        <v>21197.098136703291</v>
      </c>
      <c r="R1229">
        <v>0</v>
      </c>
    </row>
    <row r="1230" spans="1:18" x14ac:dyDescent="0.25">
      <c r="A1230">
        <v>9</v>
      </c>
      <c r="B1230">
        <v>9202</v>
      </c>
      <c r="C1230" t="s">
        <v>762</v>
      </c>
      <c r="D1230" t="s">
        <v>1643</v>
      </c>
      <c r="E1230">
        <v>7</v>
      </c>
      <c r="F1230" t="s">
        <v>13813</v>
      </c>
      <c r="G1230">
        <v>3</v>
      </c>
      <c r="H1230" t="s">
        <v>13770</v>
      </c>
      <c r="I1230">
        <v>3</v>
      </c>
      <c r="J1230" t="s">
        <v>13814</v>
      </c>
      <c r="K1230" t="s">
        <v>13815</v>
      </c>
      <c r="L1230">
        <v>270107</v>
      </c>
      <c r="M1230" t="s">
        <v>13588</v>
      </c>
      <c r="N1230">
        <v>270107005</v>
      </c>
      <c r="O1230" t="s">
        <v>13608</v>
      </c>
      <c r="P1230">
        <v>0</v>
      </c>
      <c r="Q1230">
        <v>33325.07454774576</v>
      </c>
      <c r="R1230">
        <v>0</v>
      </c>
    </row>
    <row r="1231" spans="1:18" x14ac:dyDescent="0.25">
      <c r="A1231">
        <v>9</v>
      </c>
      <c r="B1231">
        <v>9202</v>
      </c>
      <c r="C1231" t="s">
        <v>762</v>
      </c>
      <c r="D1231" t="s">
        <v>1643</v>
      </c>
      <c r="E1231">
        <v>7</v>
      </c>
      <c r="F1231" t="s">
        <v>13813</v>
      </c>
      <c r="G1231">
        <v>3</v>
      </c>
      <c r="H1231" t="s">
        <v>13770</v>
      </c>
      <c r="I1231">
        <v>3</v>
      </c>
      <c r="J1231" t="s">
        <v>13814</v>
      </c>
      <c r="K1231" t="s">
        <v>13816</v>
      </c>
      <c r="L1231">
        <v>270107</v>
      </c>
      <c r="M1231" t="s">
        <v>13588</v>
      </c>
      <c r="N1231">
        <v>270107005</v>
      </c>
      <c r="O1231" t="s">
        <v>13608</v>
      </c>
      <c r="P1231">
        <v>0</v>
      </c>
      <c r="Q1231">
        <v>1109.3025972508858</v>
      </c>
      <c r="R1231">
        <v>0</v>
      </c>
    </row>
    <row r="1232" spans="1:18" x14ac:dyDescent="0.25">
      <c r="A1232">
        <v>9</v>
      </c>
      <c r="B1232">
        <v>9203</v>
      </c>
      <c r="C1232" t="s">
        <v>762</v>
      </c>
      <c r="D1232" t="s">
        <v>1646</v>
      </c>
      <c r="E1232">
        <v>1</v>
      </c>
      <c r="F1232" t="s">
        <v>13800</v>
      </c>
      <c r="G1232">
        <v>1</v>
      </c>
      <c r="H1232" t="s">
        <v>8278</v>
      </c>
      <c r="I1232">
        <v>1</v>
      </c>
      <c r="J1232" t="s">
        <v>13801</v>
      </c>
      <c r="K1232" t="s">
        <v>13802</v>
      </c>
      <c r="L1232">
        <v>270107</v>
      </c>
      <c r="M1232" t="s">
        <v>13588</v>
      </c>
      <c r="N1232">
        <v>270107006</v>
      </c>
      <c r="O1232" t="s">
        <v>13613</v>
      </c>
      <c r="P1232">
        <v>0</v>
      </c>
      <c r="Q1232">
        <v>38420.021376893892</v>
      </c>
      <c r="R1232">
        <v>16263.578393203048</v>
      </c>
    </row>
    <row r="1233" spans="1:18" x14ac:dyDescent="0.25">
      <c r="A1233">
        <v>9</v>
      </c>
      <c r="B1233">
        <v>9203</v>
      </c>
      <c r="C1233" t="s">
        <v>762</v>
      </c>
      <c r="D1233" t="s">
        <v>1646</v>
      </c>
      <c r="E1233">
        <v>2</v>
      </c>
      <c r="F1233" t="s">
        <v>13804</v>
      </c>
      <c r="G1233">
        <v>3</v>
      </c>
      <c r="H1233" t="s">
        <v>13770</v>
      </c>
      <c r="I1233">
        <v>1</v>
      </c>
      <c r="J1233" t="s">
        <v>13801</v>
      </c>
      <c r="K1233" t="s">
        <v>13805</v>
      </c>
      <c r="L1233">
        <v>270107</v>
      </c>
      <c r="M1233" t="s">
        <v>13588</v>
      </c>
      <c r="N1233">
        <v>270107006</v>
      </c>
      <c r="O1233" t="s">
        <v>13613</v>
      </c>
      <c r="P1233">
        <v>0</v>
      </c>
      <c r="Q1233">
        <v>32804.460651662179</v>
      </c>
      <c r="R1233">
        <v>16263.578393203048</v>
      </c>
    </row>
    <row r="1234" spans="1:18" x14ac:dyDescent="0.25">
      <c r="A1234">
        <v>9</v>
      </c>
      <c r="B1234">
        <v>9203</v>
      </c>
      <c r="C1234" t="s">
        <v>762</v>
      </c>
      <c r="D1234" t="s">
        <v>1646</v>
      </c>
      <c r="E1234">
        <v>2</v>
      </c>
      <c r="F1234" t="s">
        <v>13804</v>
      </c>
      <c r="G1234">
        <v>3</v>
      </c>
      <c r="H1234" t="s">
        <v>13770</v>
      </c>
      <c r="I1234">
        <v>1</v>
      </c>
      <c r="J1234" t="s">
        <v>13801</v>
      </c>
      <c r="K1234" t="s">
        <v>13806</v>
      </c>
      <c r="L1234">
        <v>270107</v>
      </c>
      <c r="M1234" t="s">
        <v>13588</v>
      </c>
      <c r="N1234">
        <v>270107006</v>
      </c>
      <c r="O1234" t="s">
        <v>13613</v>
      </c>
      <c r="P1234">
        <v>0</v>
      </c>
      <c r="Q1234">
        <v>5615.5607252317159</v>
      </c>
      <c r="R1234">
        <v>0</v>
      </c>
    </row>
    <row r="1235" spans="1:18" x14ac:dyDescent="0.25">
      <c r="A1235">
        <v>9</v>
      </c>
      <c r="B1235">
        <v>9203</v>
      </c>
      <c r="C1235" t="s">
        <v>762</v>
      </c>
      <c r="D1235" t="s">
        <v>1646</v>
      </c>
      <c r="E1235">
        <v>3</v>
      </c>
      <c r="F1235" t="s">
        <v>13807</v>
      </c>
      <c r="G1235">
        <v>1</v>
      </c>
      <c r="H1235" t="s">
        <v>8278</v>
      </c>
      <c r="I1235">
        <v>1</v>
      </c>
      <c r="J1235" t="s">
        <v>13801</v>
      </c>
      <c r="K1235" t="s">
        <v>13808</v>
      </c>
      <c r="L1235">
        <v>270107</v>
      </c>
      <c r="M1235" t="s">
        <v>13588</v>
      </c>
      <c r="N1235">
        <v>270107006</v>
      </c>
      <c r="O1235" t="s">
        <v>13613</v>
      </c>
      <c r="P1235">
        <v>0</v>
      </c>
      <c r="Q1235">
        <v>38420.021376893892</v>
      </c>
      <c r="R1235">
        <v>16263.578393203048</v>
      </c>
    </row>
    <row r="1236" spans="1:18" x14ac:dyDescent="0.25">
      <c r="A1236">
        <v>9</v>
      </c>
      <c r="B1236">
        <v>9203</v>
      </c>
      <c r="C1236" t="s">
        <v>762</v>
      </c>
      <c r="D1236" t="s">
        <v>1646</v>
      </c>
      <c r="E1236">
        <v>4</v>
      </c>
      <c r="F1236" t="s">
        <v>13810</v>
      </c>
      <c r="G1236">
        <v>1</v>
      </c>
      <c r="H1236" t="s">
        <v>8278</v>
      </c>
      <c r="I1236">
        <v>1</v>
      </c>
      <c r="J1236" t="s">
        <v>13801</v>
      </c>
      <c r="K1236" t="s">
        <v>13811</v>
      </c>
      <c r="L1236">
        <v>270107</v>
      </c>
      <c r="M1236" t="s">
        <v>13588</v>
      </c>
      <c r="N1236">
        <v>270107006</v>
      </c>
      <c r="O1236" t="s">
        <v>13613</v>
      </c>
      <c r="P1236">
        <v>0</v>
      </c>
      <c r="Q1236">
        <v>38420.021376893892</v>
      </c>
      <c r="R1236">
        <v>16263.578393203048</v>
      </c>
    </row>
    <row r="1237" spans="1:18" x14ac:dyDescent="0.25">
      <c r="A1237">
        <v>9</v>
      </c>
      <c r="B1237">
        <v>9203</v>
      </c>
      <c r="C1237" t="s">
        <v>762</v>
      </c>
      <c r="D1237" t="s">
        <v>1646</v>
      </c>
      <c r="E1237">
        <v>7</v>
      </c>
      <c r="F1237" t="s">
        <v>13813</v>
      </c>
      <c r="G1237">
        <v>2</v>
      </c>
      <c r="H1237" t="s">
        <v>13771</v>
      </c>
      <c r="I1237">
        <v>3</v>
      </c>
      <c r="J1237" t="s">
        <v>13814</v>
      </c>
      <c r="K1237" t="s">
        <v>13771</v>
      </c>
      <c r="L1237">
        <v>270107</v>
      </c>
      <c r="M1237" t="s">
        <v>13588</v>
      </c>
      <c r="N1237">
        <v>270107005</v>
      </c>
      <c r="O1237" t="s">
        <v>13608</v>
      </c>
      <c r="P1237">
        <v>0</v>
      </c>
      <c r="Q1237">
        <v>17647.504576218438</v>
      </c>
      <c r="R1237">
        <v>0</v>
      </c>
    </row>
    <row r="1238" spans="1:18" x14ac:dyDescent="0.25">
      <c r="A1238">
        <v>9</v>
      </c>
      <c r="B1238">
        <v>9203</v>
      </c>
      <c r="C1238" t="s">
        <v>762</v>
      </c>
      <c r="D1238" t="s">
        <v>1646</v>
      </c>
      <c r="E1238">
        <v>7</v>
      </c>
      <c r="F1238" t="s">
        <v>13813</v>
      </c>
      <c r="G1238">
        <v>3</v>
      </c>
      <c r="H1238" t="s">
        <v>13770</v>
      </c>
      <c r="I1238">
        <v>3</v>
      </c>
      <c r="J1238" t="s">
        <v>13814</v>
      </c>
      <c r="K1238" t="s">
        <v>13815</v>
      </c>
      <c r="L1238">
        <v>270107</v>
      </c>
      <c r="M1238" t="s">
        <v>13588</v>
      </c>
      <c r="N1238">
        <v>270107005</v>
      </c>
      <c r="O1238" t="s">
        <v>13608</v>
      </c>
      <c r="P1238">
        <v>0</v>
      </c>
      <c r="Q1238">
        <v>17964.736438059601</v>
      </c>
      <c r="R1238">
        <v>16263.578393203048</v>
      </c>
    </row>
    <row r="1239" spans="1:18" x14ac:dyDescent="0.25">
      <c r="A1239">
        <v>9</v>
      </c>
      <c r="B1239">
        <v>9203</v>
      </c>
      <c r="C1239" t="s">
        <v>762</v>
      </c>
      <c r="D1239" t="s">
        <v>1646</v>
      </c>
      <c r="E1239">
        <v>7</v>
      </c>
      <c r="F1239" t="s">
        <v>13813</v>
      </c>
      <c r="G1239">
        <v>3</v>
      </c>
      <c r="H1239" t="s">
        <v>13770</v>
      </c>
      <c r="I1239">
        <v>3</v>
      </c>
      <c r="J1239" t="s">
        <v>13814</v>
      </c>
      <c r="K1239" t="s">
        <v>13816</v>
      </c>
      <c r="L1239">
        <v>270107</v>
      </c>
      <c r="M1239" t="s">
        <v>13588</v>
      </c>
      <c r="N1239">
        <v>270107005</v>
      </c>
      <c r="O1239" t="s">
        <v>13608</v>
      </c>
      <c r="P1239">
        <v>0</v>
      </c>
      <c r="Q1239">
        <v>2807.7803626158579</v>
      </c>
      <c r="R1239">
        <v>0</v>
      </c>
    </row>
    <row r="1240" spans="1:18" x14ac:dyDescent="0.25">
      <c r="A1240">
        <v>9</v>
      </c>
      <c r="B1240">
        <v>9204</v>
      </c>
      <c r="C1240" t="s">
        <v>762</v>
      </c>
      <c r="D1240" t="s">
        <v>1649</v>
      </c>
      <c r="E1240">
        <v>1</v>
      </c>
      <c r="F1240" t="s">
        <v>13800</v>
      </c>
      <c r="G1240">
        <v>1</v>
      </c>
      <c r="H1240" t="s">
        <v>8278</v>
      </c>
      <c r="I1240">
        <v>1</v>
      </c>
      <c r="J1240" t="s">
        <v>13801</v>
      </c>
      <c r="K1240" t="s">
        <v>13802</v>
      </c>
      <c r="L1240">
        <v>270107</v>
      </c>
      <c r="M1240" t="s">
        <v>13588</v>
      </c>
      <c r="N1240">
        <v>270107006</v>
      </c>
      <c r="O1240" t="s">
        <v>13613</v>
      </c>
      <c r="P1240">
        <v>0</v>
      </c>
      <c r="Q1240">
        <v>20604.279557234808</v>
      </c>
      <c r="R1240">
        <v>0</v>
      </c>
    </row>
    <row r="1241" spans="1:18" x14ac:dyDescent="0.25">
      <c r="A1241">
        <v>9</v>
      </c>
      <c r="B1241">
        <v>9204</v>
      </c>
      <c r="C1241" t="s">
        <v>762</v>
      </c>
      <c r="D1241" t="s">
        <v>1649</v>
      </c>
      <c r="E1241">
        <v>2</v>
      </c>
      <c r="F1241" t="s">
        <v>13804</v>
      </c>
      <c r="G1241">
        <v>3</v>
      </c>
      <c r="H1241" t="s">
        <v>13770</v>
      </c>
      <c r="I1241">
        <v>1</v>
      </c>
      <c r="J1241" t="s">
        <v>13801</v>
      </c>
      <c r="K1241" t="s">
        <v>13805</v>
      </c>
      <c r="L1241">
        <v>270107</v>
      </c>
      <c r="M1241" t="s">
        <v>13588</v>
      </c>
      <c r="N1241">
        <v>270107006</v>
      </c>
      <c r="O1241" t="s">
        <v>13613</v>
      </c>
      <c r="P1241">
        <v>0</v>
      </c>
      <c r="Q1241">
        <v>20604.279557234808</v>
      </c>
      <c r="R1241">
        <v>0</v>
      </c>
    </row>
    <row r="1242" spans="1:18" x14ac:dyDescent="0.25">
      <c r="A1242">
        <v>9</v>
      </c>
      <c r="B1242">
        <v>9204</v>
      </c>
      <c r="C1242" t="s">
        <v>762</v>
      </c>
      <c r="D1242" t="s">
        <v>1649</v>
      </c>
      <c r="E1242">
        <v>3</v>
      </c>
      <c r="F1242" t="s">
        <v>13807</v>
      </c>
      <c r="G1242">
        <v>1</v>
      </c>
      <c r="H1242" t="s">
        <v>8278</v>
      </c>
      <c r="I1242">
        <v>1</v>
      </c>
      <c r="J1242" t="s">
        <v>13801</v>
      </c>
      <c r="K1242" t="s">
        <v>13808</v>
      </c>
      <c r="L1242">
        <v>270107</v>
      </c>
      <c r="M1242" t="s">
        <v>13588</v>
      </c>
      <c r="N1242">
        <v>270107006</v>
      </c>
      <c r="O1242" t="s">
        <v>13613</v>
      </c>
      <c r="P1242">
        <v>0</v>
      </c>
      <c r="Q1242">
        <v>20604.279557234808</v>
      </c>
      <c r="R1242">
        <v>0</v>
      </c>
    </row>
    <row r="1243" spans="1:18" x14ac:dyDescent="0.25">
      <c r="A1243">
        <v>9</v>
      </c>
      <c r="B1243">
        <v>9204</v>
      </c>
      <c r="C1243" t="s">
        <v>762</v>
      </c>
      <c r="D1243" t="s">
        <v>1649</v>
      </c>
      <c r="E1243">
        <v>4</v>
      </c>
      <c r="F1243" t="s">
        <v>13810</v>
      </c>
      <c r="G1243">
        <v>1</v>
      </c>
      <c r="H1243" t="s">
        <v>8278</v>
      </c>
      <c r="I1243">
        <v>1</v>
      </c>
      <c r="J1243" t="s">
        <v>13801</v>
      </c>
      <c r="K1243" t="s">
        <v>13811</v>
      </c>
      <c r="L1243">
        <v>270107</v>
      </c>
      <c r="M1243" t="s">
        <v>13588</v>
      </c>
      <c r="N1243">
        <v>270107006</v>
      </c>
      <c r="O1243" t="s">
        <v>13613</v>
      </c>
      <c r="P1243">
        <v>0</v>
      </c>
      <c r="Q1243">
        <v>20604.279557234808</v>
      </c>
      <c r="R1243">
        <v>0</v>
      </c>
    </row>
    <row r="1244" spans="1:18" x14ac:dyDescent="0.25">
      <c r="A1244">
        <v>9</v>
      </c>
      <c r="B1244">
        <v>9204</v>
      </c>
      <c r="C1244" t="s">
        <v>762</v>
      </c>
      <c r="D1244" t="s">
        <v>1649</v>
      </c>
      <c r="E1244">
        <v>7</v>
      </c>
      <c r="F1244" t="s">
        <v>13813</v>
      </c>
      <c r="G1244">
        <v>2</v>
      </c>
      <c r="H1244" t="s">
        <v>13771</v>
      </c>
      <c r="I1244">
        <v>3</v>
      </c>
      <c r="J1244" t="s">
        <v>13814</v>
      </c>
      <c r="K1244" t="s">
        <v>13771</v>
      </c>
      <c r="L1244">
        <v>270107</v>
      </c>
      <c r="M1244" t="s">
        <v>13588</v>
      </c>
      <c r="N1244">
        <v>270107005</v>
      </c>
      <c r="O1244" t="s">
        <v>13608</v>
      </c>
      <c r="P1244">
        <v>0</v>
      </c>
      <c r="Q1244">
        <v>13897.27543716418</v>
      </c>
      <c r="R1244">
        <v>0</v>
      </c>
    </row>
    <row r="1245" spans="1:18" x14ac:dyDescent="0.25">
      <c r="A1245">
        <v>9</v>
      </c>
      <c r="B1245">
        <v>9204</v>
      </c>
      <c r="C1245" t="s">
        <v>762</v>
      </c>
      <c r="D1245" t="s">
        <v>1649</v>
      </c>
      <c r="E1245">
        <v>7</v>
      </c>
      <c r="F1245" t="s">
        <v>13813</v>
      </c>
      <c r="G1245">
        <v>3</v>
      </c>
      <c r="H1245" t="s">
        <v>13770</v>
      </c>
      <c r="I1245">
        <v>3</v>
      </c>
      <c r="J1245" t="s">
        <v>13814</v>
      </c>
      <c r="K1245" t="s">
        <v>13815</v>
      </c>
      <c r="L1245">
        <v>270107</v>
      </c>
      <c r="M1245" t="s">
        <v>13588</v>
      </c>
      <c r="N1245">
        <v>270107005</v>
      </c>
      <c r="O1245" t="s">
        <v>13608</v>
      </c>
      <c r="P1245">
        <v>0</v>
      </c>
      <c r="Q1245">
        <v>6707.0041200706301</v>
      </c>
      <c r="R1245">
        <v>0</v>
      </c>
    </row>
    <row r="1246" spans="1:18" x14ac:dyDescent="0.25">
      <c r="A1246">
        <v>9</v>
      </c>
      <c r="B1246">
        <v>9206</v>
      </c>
      <c r="C1246" t="s">
        <v>762</v>
      </c>
      <c r="D1246" t="s">
        <v>1655</v>
      </c>
      <c r="E1246">
        <v>1</v>
      </c>
      <c r="F1246" t="s">
        <v>13800</v>
      </c>
      <c r="G1246">
        <v>1</v>
      </c>
      <c r="H1246" t="s">
        <v>8278</v>
      </c>
      <c r="I1246">
        <v>1</v>
      </c>
      <c r="J1246" t="s">
        <v>13801</v>
      </c>
      <c r="K1246" t="s">
        <v>13802</v>
      </c>
      <c r="L1246">
        <v>270107</v>
      </c>
      <c r="M1246" t="s">
        <v>13588</v>
      </c>
      <c r="N1246">
        <v>270107006</v>
      </c>
      <c r="O1246" t="s">
        <v>13613</v>
      </c>
      <c r="P1246">
        <v>0</v>
      </c>
      <c r="Q1246">
        <v>38522.266476504679</v>
      </c>
      <c r="R1246">
        <v>0</v>
      </c>
    </row>
    <row r="1247" spans="1:18" x14ac:dyDescent="0.25">
      <c r="A1247">
        <v>9</v>
      </c>
      <c r="B1247">
        <v>9206</v>
      </c>
      <c r="C1247" t="s">
        <v>762</v>
      </c>
      <c r="D1247" t="s">
        <v>1655</v>
      </c>
      <c r="E1247">
        <v>2</v>
      </c>
      <c r="F1247" t="s">
        <v>13804</v>
      </c>
      <c r="G1247">
        <v>3</v>
      </c>
      <c r="H1247" t="s">
        <v>13770</v>
      </c>
      <c r="I1247">
        <v>1</v>
      </c>
      <c r="J1247" t="s">
        <v>13801</v>
      </c>
      <c r="K1247" t="s">
        <v>13805</v>
      </c>
      <c r="L1247">
        <v>270107</v>
      </c>
      <c r="M1247" t="s">
        <v>13588</v>
      </c>
      <c r="N1247">
        <v>270107006</v>
      </c>
      <c r="O1247" t="s">
        <v>13613</v>
      </c>
      <c r="P1247">
        <v>0</v>
      </c>
      <c r="Q1247">
        <v>38522.266476504679</v>
      </c>
      <c r="R1247">
        <v>0</v>
      </c>
    </row>
    <row r="1248" spans="1:18" x14ac:dyDescent="0.25">
      <c r="A1248">
        <v>9</v>
      </c>
      <c r="B1248">
        <v>9206</v>
      </c>
      <c r="C1248" t="s">
        <v>762</v>
      </c>
      <c r="D1248" t="s">
        <v>1655</v>
      </c>
      <c r="E1248">
        <v>3</v>
      </c>
      <c r="F1248" t="s">
        <v>13807</v>
      </c>
      <c r="G1248">
        <v>1</v>
      </c>
      <c r="H1248" t="s">
        <v>8278</v>
      </c>
      <c r="I1248">
        <v>1</v>
      </c>
      <c r="J1248" t="s">
        <v>13801</v>
      </c>
      <c r="K1248" t="s">
        <v>13808</v>
      </c>
      <c r="L1248">
        <v>270107</v>
      </c>
      <c r="M1248" t="s">
        <v>13588</v>
      </c>
      <c r="N1248">
        <v>270107006</v>
      </c>
      <c r="O1248" t="s">
        <v>13613</v>
      </c>
      <c r="P1248">
        <v>0</v>
      </c>
      <c r="Q1248">
        <v>38522.266476504679</v>
      </c>
      <c r="R1248">
        <v>0</v>
      </c>
    </row>
    <row r="1249" spans="1:18" x14ac:dyDescent="0.25">
      <c r="A1249">
        <v>9</v>
      </c>
      <c r="B1249">
        <v>9206</v>
      </c>
      <c r="C1249" t="s">
        <v>762</v>
      </c>
      <c r="D1249" t="s">
        <v>1655</v>
      </c>
      <c r="E1249">
        <v>4</v>
      </c>
      <c r="F1249" t="s">
        <v>13810</v>
      </c>
      <c r="G1249">
        <v>1</v>
      </c>
      <c r="H1249" t="s">
        <v>8278</v>
      </c>
      <c r="I1249">
        <v>1</v>
      </c>
      <c r="J1249" t="s">
        <v>13801</v>
      </c>
      <c r="K1249" t="s">
        <v>13811</v>
      </c>
      <c r="L1249">
        <v>270107</v>
      </c>
      <c r="M1249" t="s">
        <v>13588</v>
      </c>
      <c r="N1249">
        <v>270107006</v>
      </c>
      <c r="O1249" t="s">
        <v>13613</v>
      </c>
      <c r="P1249">
        <v>0</v>
      </c>
      <c r="Q1249">
        <v>38522.266476504679</v>
      </c>
      <c r="R1249">
        <v>0</v>
      </c>
    </row>
    <row r="1250" spans="1:18" x14ac:dyDescent="0.25">
      <c r="A1250">
        <v>9</v>
      </c>
      <c r="B1250">
        <v>9206</v>
      </c>
      <c r="C1250" t="s">
        <v>762</v>
      </c>
      <c r="D1250" t="s">
        <v>1655</v>
      </c>
      <c r="E1250">
        <v>7</v>
      </c>
      <c r="F1250" t="s">
        <v>13813</v>
      </c>
      <c r="G1250">
        <v>2</v>
      </c>
      <c r="H1250" t="s">
        <v>13771</v>
      </c>
      <c r="I1250">
        <v>3</v>
      </c>
      <c r="J1250" t="s">
        <v>13814</v>
      </c>
      <c r="K1250" t="s">
        <v>13771</v>
      </c>
      <c r="L1250">
        <v>270107</v>
      </c>
      <c r="M1250" t="s">
        <v>13588</v>
      </c>
      <c r="N1250">
        <v>270107005</v>
      </c>
      <c r="O1250" t="s">
        <v>13608</v>
      </c>
      <c r="P1250">
        <v>0</v>
      </c>
      <c r="Q1250">
        <v>6737.3294346978601</v>
      </c>
      <c r="R1250">
        <v>0</v>
      </c>
    </row>
    <row r="1251" spans="1:18" x14ac:dyDescent="0.25">
      <c r="A1251">
        <v>9</v>
      </c>
      <c r="B1251">
        <v>9206</v>
      </c>
      <c r="C1251" t="s">
        <v>762</v>
      </c>
      <c r="D1251" t="s">
        <v>1655</v>
      </c>
      <c r="E1251">
        <v>7</v>
      </c>
      <c r="F1251" t="s">
        <v>13813</v>
      </c>
      <c r="G1251">
        <v>3</v>
      </c>
      <c r="H1251" t="s">
        <v>13770</v>
      </c>
      <c r="I1251">
        <v>3</v>
      </c>
      <c r="J1251" t="s">
        <v>13814</v>
      </c>
      <c r="K1251" t="s">
        <v>13815</v>
      </c>
      <c r="L1251">
        <v>270107</v>
      </c>
      <c r="M1251" t="s">
        <v>13588</v>
      </c>
      <c r="N1251">
        <v>270107005</v>
      </c>
      <c r="O1251" t="s">
        <v>13608</v>
      </c>
      <c r="P1251">
        <v>0</v>
      </c>
      <c r="Q1251">
        <v>31784.937041806821</v>
      </c>
      <c r="R1251">
        <v>0</v>
      </c>
    </row>
    <row r="1252" spans="1:18" x14ac:dyDescent="0.25">
      <c r="A1252">
        <v>9</v>
      </c>
      <c r="B1252">
        <v>9207</v>
      </c>
      <c r="C1252" t="s">
        <v>762</v>
      </c>
      <c r="D1252" t="s">
        <v>1658</v>
      </c>
      <c r="E1252">
        <v>1</v>
      </c>
      <c r="F1252" t="s">
        <v>13800</v>
      </c>
      <c r="G1252">
        <v>1</v>
      </c>
      <c r="H1252" t="s">
        <v>8278</v>
      </c>
      <c r="I1252">
        <v>1</v>
      </c>
      <c r="J1252" t="s">
        <v>13801</v>
      </c>
      <c r="K1252" t="s">
        <v>13802</v>
      </c>
      <c r="L1252">
        <v>270107</v>
      </c>
      <c r="M1252" t="s">
        <v>13588</v>
      </c>
      <c r="N1252">
        <v>270107006</v>
      </c>
      <c r="O1252" t="s">
        <v>13613</v>
      </c>
      <c r="P1252">
        <v>0</v>
      </c>
      <c r="Q1252">
        <v>13843.369670881997</v>
      </c>
      <c r="R1252">
        <v>0</v>
      </c>
    </row>
    <row r="1253" spans="1:18" x14ac:dyDescent="0.25">
      <c r="A1253">
        <v>9</v>
      </c>
      <c r="B1253">
        <v>9207</v>
      </c>
      <c r="C1253" t="s">
        <v>762</v>
      </c>
      <c r="D1253" t="s">
        <v>1658</v>
      </c>
      <c r="E1253">
        <v>1</v>
      </c>
      <c r="F1253" t="s">
        <v>13800</v>
      </c>
      <c r="G1253">
        <v>1</v>
      </c>
      <c r="H1253" t="s">
        <v>8278</v>
      </c>
      <c r="I1253">
        <v>1</v>
      </c>
      <c r="J1253" t="s">
        <v>13801</v>
      </c>
      <c r="K1253" t="s">
        <v>13803</v>
      </c>
      <c r="L1253">
        <v>270107</v>
      </c>
      <c r="M1253" t="s">
        <v>13588</v>
      </c>
      <c r="N1253">
        <v>270107006</v>
      </c>
      <c r="O1253" t="s">
        <v>13613</v>
      </c>
      <c r="P1253">
        <v>0</v>
      </c>
      <c r="Q1253">
        <v>7814.8111593630774</v>
      </c>
      <c r="R1253">
        <v>0</v>
      </c>
    </row>
    <row r="1254" spans="1:18" x14ac:dyDescent="0.25">
      <c r="A1254">
        <v>9</v>
      </c>
      <c r="B1254">
        <v>9207</v>
      </c>
      <c r="C1254" t="s">
        <v>762</v>
      </c>
      <c r="D1254" t="s">
        <v>1658</v>
      </c>
      <c r="E1254">
        <v>2</v>
      </c>
      <c r="F1254" t="s">
        <v>13804</v>
      </c>
      <c r="G1254">
        <v>3</v>
      </c>
      <c r="H1254" t="s">
        <v>13770</v>
      </c>
      <c r="I1254">
        <v>1</v>
      </c>
      <c r="J1254" t="s">
        <v>13801</v>
      </c>
      <c r="K1254" t="s">
        <v>13805</v>
      </c>
      <c r="L1254">
        <v>270107</v>
      </c>
      <c r="M1254" t="s">
        <v>13588</v>
      </c>
      <c r="N1254">
        <v>270107006</v>
      </c>
      <c r="O1254" t="s">
        <v>13613</v>
      </c>
      <c r="P1254">
        <v>0</v>
      </c>
      <c r="Q1254">
        <v>13843.369670881997</v>
      </c>
      <c r="R1254">
        <v>0</v>
      </c>
    </row>
    <row r="1255" spans="1:18" x14ac:dyDescent="0.25">
      <c r="A1255">
        <v>9</v>
      </c>
      <c r="B1255">
        <v>9207</v>
      </c>
      <c r="C1255" t="s">
        <v>762</v>
      </c>
      <c r="D1255" t="s">
        <v>1658</v>
      </c>
      <c r="E1255">
        <v>2</v>
      </c>
      <c r="F1255" t="s">
        <v>13804</v>
      </c>
      <c r="G1255">
        <v>3</v>
      </c>
      <c r="H1255" t="s">
        <v>13770</v>
      </c>
      <c r="I1255">
        <v>1</v>
      </c>
      <c r="J1255" t="s">
        <v>13801</v>
      </c>
      <c r="K1255" t="s">
        <v>13806</v>
      </c>
      <c r="L1255">
        <v>270107</v>
      </c>
      <c r="M1255" t="s">
        <v>13588</v>
      </c>
      <c r="N1255">
        <v>270107006</v>
      </c>
      <c r="O1255" t="s">
        <v>13613</v>
      </c>
      <c r="P1255">
        <v>0</v>
      </c>
      <c r="Q1255">
        <v>7814.8111593630774</v>
      </c>
      <c r="R1255">
        <v>0</v>
      </c>
    </row>
    <row r="1256" spans="1:18" x14ac:dyDescent="0.25">
      <c r="A1256">
        <v>9</v>
      </c>
      <c r="B1256">
        <v>9207</v>
      </c>
      <c r="C1256" t="s">
        <v>762</v>
      </c>
      <c r="D1256" t="s">
        <v>1658</v>
      </c>
      <c r="E1256">
        <v>3</v>
      </c>
      <c r="F1256" t="s">
        <v>13807</v>
      </c>
      <c r="G1256">
        <v>1</v>
      </c>
      <c r="H1256" t="s">
        <v>8278</v>
      </c>
      <c r="I1256">
        <v>1</v>
      </c>
      <c r="J1256" t="s">
        <v>13801</v>
      </c>
      <c r="K1256" t="s">
        <v>13808</v>
      </c>
      <c r="L1256">
        <v>270107</v>
      </c>
      <c r="M1256" t="s">
        <v>13588</v>
      </c>
      <c r="N1256">
        <v>270107006</v>
      </c>
      <c r="O1256" t="s">
        <v>13613</v>
      </c>
      <c r="P1256">
        <v>0</v>
      </c>
      <c r="Q1256">
        <v>13843.369670881997</v>
      </c>
      <c r="R1256">
        <v>0</v>
      </c>
    </row>
    <row r="1257" spans="1:18" x14ac:dyDescent="0.25">
      <c r="A1257">
        <v>9</v>
      </c>
      <c r="B1257">
        <v>9207</v>
      </c>
      <c r="C1257" t="s">
        <v>762</v>
      </c>
      <c r="D1257" t="s">
        <v>1658</v>
      </c>
      <c r="E1257">
        <v>3</v>
      </c>
      <c r="F1257" t="s">
        <v>13807</v>
      </c>
      <c r="G1257">
        <v>1</v>
      </c>
      <c r="H1257" t="s">
        <v>8278</v>
      </c>
      <c r="I1257">
        <v>1</v>
      </c>
      <c r="J1257" t="s">
        <v>13801</v>
      </c>
      <c r="K1257" t="s">
        <v>13809</v>
      </c>
      <c r="L1257">
        <v>270107</v>
      </c>
      <c r="M1257" t="s">
        <v>13588</v>
      </c>
      <c r="N1257">
        <v>270107006</v>
      </c>
      <c r="O1257" t="s">
        <v>13613</v>
      </c>
      <c r="P1257">
        <v>0</v>
      </c>
      <c r="Q1257">
        <v>7814.8111593630774</v>
      </c>
      <c r="R1257">
        <v>0</v>
      </c>
    </row>
    <row r="1258" spans="1:18" x14ac:dyDescent="0.25">
      <c r="A1258">
        <v>9</v>
      </c>
      <c r="B1258">
        <v>9207</v>
      </c>
      <c r="C1258" t="s">
        <v>762</v>
      </c>
      <c r="D1258" t="s">
        <v>1658</v>
      </c>
      <c r="E1258">
        <v>4</v>
      </c>
      <c r="F1258" t="s">
        <v>13810</v>
      </c>
      <c r="G1258">
        <v>1</v>
      </c>
      <c r="H1258" t="s">
        <v>8278</v>
      </c>
      <c r="I1258">
        <v>1</v>
      </c>
      <c r="J1258" t="s">
        <v>13801</v>
      </c>
      <c r="K1258" t="s">
        <v>13811</v>
      </c>
      <c r="L1258">
        <v>270107</v>
      </c>
      <c r="M1258" t="s">
        <v>13588</v>
      </c>
      <c r="N1258">
        <v>270107006</v>
      </c>
      <c r="O1258" t="s">
        <v>13613</v>
      </c>
      <c r="P1258">
        <v>0</v>
      </c>
      <c r="Q1258">
        <v>16655.055419006752</v>
      </c>
      <c r="R1258">
        <v>0</v>
      </c>
    </row>
    <row r="1259" spans="1:18" x14ac:dyDescent="0.25">
      <c r="A1259">
        <v>9</v>
      </c>
      <c r="B1259">
        <v>9207</v>
      </c>
      <c r="C1259" t="s">
        <v>762</v>
      </c>
      <c r="D1259" t="s">
        <v>1658</v>
      </c>
      <c r="E1259">
        <v>4</v>
      </c>
      <c r="F1259" t="s">
        <v>13810</v>
      </c>
      <c r="G1259">
        <v>1</v>
      </c>
      <c r="H1259" t="s">
        <v>8278</v>
      </c>
      <c r="I1259">
        <v>1</v>
      </c>
      <c r="J1259" t="s">
        <v>13801</v>
      </c>
      <c r="K1259" t="s">
        <v>13812</v>
      </c>
      <c r="L1259">
        <v>270107</v>
      </c>
      <c r="M1259" t="s">
        <v>13588</v>
      </c>
      <c r="N1259">
        <v>270107006</v>
      </c>
      <c r="O1259" t="s">
        <v>13613</v>
      </c>
      <c r="P1259">
        <v>0</v>
      </c>
      <c r="Q1259">
        <v>5003.125411238324</v>
      </c>
      <c r="R1259">
        <v>0</v>
      </c>
    </row>
    <row r="1260" spans="1:18" x14ac:dyDescent="0.25">
      <c r="A1260">
        <v>9</v>
      </c>
      <c r="B1260">
        <v>9207</v>
      </c>
      <c r="C1260" t="s">
        <v>762</v>
      </c>
      <c r="D1260" t="s">
        <v>1658</v>
      </c>
      <c r="E1260">
        <v>7</v>
      </c>
      <c r="F1260" t="s">
        <v>13813</v>
      </c>
      <c r="G1260">
        <v>2</v>
      </c>
      <c r="H1260" t="s">
        <v>13771</v>
      </c>
      <c r="I1260">
        <v>3</v>
      </c>
      <c r="J1260" t="s">
        <v>13814</v>
      </c>
      <c r="K1260" t="s">
        <v>13771</v>
      </c>
      <c r="L1260">
        <v>270107</v>
      </c>
      <c r="M1260" t="s">
        <v>13588</v>
      </c>
      <c r="N1260">
        <v>270107005</v>
      </c>
      <c r="O1260" t="s">
        <v>13608</v>
      </c>
      <c r="P1260">
        <v>0</v>
      </c>
      <c r="Q1260">
        <v>5003.125411238324</v>
      </c>
      <c r="R1260">
        <v>0</v>
      </c>
    </row>
    <row r="1261" spans="1:18" x14ac:dyDescent="0.25">
      <c r="A1261">
        <v>9</v>
      </c>
      <c r="B1261">
        <v>9207</v>
      </c>
      <c r="C1261" t="s">
        <v>762</v>
      </c>
      <c r="D1261" t="s">
        <v>1658</v>
      </c>
      <c r="E1261">
        <v>7</v>
      </c>
      <c r="F1261" t="s">
        <v>13813</v>
      </c>
      <c r="G1261">
        <v>3</v>
      </c>
      <c r="H1261" t="s">
        <v>13770</v>
      </c>
      <c r="I1261">
        <v>3</v>
      </c>
      <c r="J1261" t="s">
        <v>13814</v>
      </c>
      <c r="K1261" t="s">
        <v>13815</v>
      </c>
      <c r="L1261">
        <v>270107</v>
      </c>
      <c r="M1261" t="s">
        <v>13588</v>
      </c>
      <c r="N1261">
        <v>270107005</v>
      </c>
      <c r="O1261" t="s">
        <v>13608</v>
      </c>
      <c r="P1261">
        <v>0</v>
      </c>
      <c r="Q1261">
        <v>13843.369670881997</v>
      </c>
      <c r="R1261">
        <v>0</v>
      </c>
    </row>
    <row r="1262" spans="1:18" x14ac:dyDescent="0.25">
      <c r="A1262">
        <v>9</v>
      </c>
      <c r="B1262">
        <v>9207</v>
      </c>
      <c r="C1262" t="s">
        <v>762</v>
      </c>
      <c r="D1262" t="s">
        <v>1658</v>
      </c>
      <c r="E1262">
        <v>7</v>
      </c>
      <c r="F1262" t="s">
        <v>13813</v>
      </c>
      <c r="G1262">
        <v>3</v>
      </c>
      <c r="H1262" t="s">
        <v>13770</v>
      </c>
      <c r="I1262">
        <v>3</v>
      </c>
      <c r="J1262" t="s">
        <v>13814</v>
      </c>
      <c r="K1262" t="s">
        <v>13816</v>
      </c>
      <c r="L1262">
        <v>270107</v>
      </c>
      <c r="M1262" t="s">
        <v>13588</v>
      </c>
      <c r="N1262">
        <v>270107005</v>
      </c>
      <c r="O1262" t="s">
        <v>13608</v>
      </c>
      <c r="P1262">
        <v>0</v>
      </c>
      <c r="Q1262">
        <v>2811.6857481247534</v>
      </c>
      <c r="R1262">
        <v>0</v>
      </c>
    </row>
    <row r="1263" spans="1:18" x14ac:dyDescent="0.25">
      <c r="A1263">
        <v>9</v>
      </c>
      <c r="B1263">
        <v>9208</v>
      </c>
      <c r="C1263" t="s">
        <v>762</v>
      </c>
      <c r="D1263" t="s">
        <v>1661</v>
      </c>
      <c r="E1263">
        <v>1</v>
      </c>
      <c r="F1263" t="s">
        <v>13800</v>
      </c>
      <c r="G1263">
        <v>1</v>
      </c>
      <c r="H1263" t="s">
        <v>8278</v>
      </c>
      <c r="I1263">
        <v>1</v>
      </c>
      <c r="J1263" t="s">
        <v>13801</v>
      </c>
      <c r="K1263" t="s">
        <v>13802</v>
      </c>
      <c r="L1263">
        <v>270107</v>
      </c>
      <c r="M1263" t="s">
        <v>13588</v>
      </c>
      <c r="N1263">
        <v>270107006</v>
      </c>
      <c r="O1263" t="s">
        <v>13613</v>
      </c>
      <c r="P1263">
        <v>0</v>
      </c>
      <c r="Q1263">
        <v>60872.798654608734</v>
      </c>
      <c r="R1263">
        <v>0</v>
      </c>
    </row>
    <row r="1264" spans="1:18" x14ac:dyDescent="0.25">
      <c r="A1264">
        <v>9</v>
      </c>
      <c r="B1264">
        <v>9208</v>
      </c>
      <c r="C1264" t="s">
        <v>762</v>
      </c>
      <c r="D1264" t="s">
        <v>1661</v>
      </c>
      <c r="E1264">
        <v>2</v>
      </c>
      <c r="F1264" t="s">
        <v>13804</v>
      </c>
      <c r="G1264">
        <v>3</v>
      </c>
      <c r="H1264" t="s">
        <v>13770</v>
      </c>
      <c r="I1264">
        <v>1</v>
      </c>
      <c r="J1264" t="s">
        <v>13801</v>
      </c>
      <c r="K1264" t="s">
        <v>13805</v>
      </c>
      <c r="L1264">
        <v>270107</v>
      </c>
      <c r="M1264" t="s">
        <v>13588</v>
      </c>
      <c r="N1264">
        <v>270107006</v>
      </c>
      <c r="O1264" t="s">
        <v>13613</v>
      </c>
      <c r="P1264">
        <v>0</v>
      </c>
      <c r="Q1264">
        <v>46440.034535622894</v>
      </c>
      <c r="R1264">
        <v>0</v>
      </c>
    </row>
    <row r="1265" spans="1:18" x14ac:dyDescent="0.25">
      <c r="A1265">
        <v>9</v>
      </c>
      <c r="B1265">
        <v>9208</v>
      </c>
      <c r="C1265" t="s">
        <v>762</v>
      </c>
      <c r="D1265" t="s">
        <v>1661</v>
      </c>
      <c r="E1265">
        <v>2</v>
      </c>
      <c r="F1265" t="s">
        <v>13804</v>
      </c>
      <c r="G1265">
        <v>3</v>
      </c>
      <c r="H1265" t="s">
        <v>13770</v>
      </c>
      <c r="I1265">
        <v>1</v>
      </c>
      <c r="J1265" t="s">
        <v>13801</v>
      </c>
      <c r="K1265" t="s">
        <v>13806</v>
      </c>
      <c r="L1265">
        <v>270107</v>
      </c>
      <c r="M1265" t="s">
        <v>13588</v>
      </c>
      <c r="N1265">
        <v>270107006</v>
      </c>
      <c r="O1265" t="s">
        <v>13613</v>
      </c>
      <c r="P1265">
        <v>0</v>
      </c>
      <c r="Q1265">
        <v>14432.764118985844</v>
      </c>
      <c r="R1265">
        <v>0</v>
      </c>
    </row>
    <row r="1266" spans="1:18" x14ac:dyDescent="0.25">
      <c r="A1266">
        <v>9</v>
      </c>
      <c r="B1266">
        <v>9208</v>
      </c>
      <c r="C1266" t="s">
        <v>762</v>
      </c>
      <c r="D1266" t="s">
        <v>1661</v>
      </c>
      <c r="E1266">
        <v>3</v>
      </c>
      <c r="F1266" t="s">
        <v>13807</v>
      </c>
      <c r="G1266">
        <v>1</v>
      </c>
      <c r="H1266" t="s">
        <v>8278</v>
      </c>
      <c r="I1266">
        <v>1</v>
      </c>
      <c r="J1266" t="s">
        <v>13801</v>
      </c>
      <c r="K1266" t="s">
        <v>13808</v>
      </c>
      <c r="L1266">
        <v>270107</v>
      </c>
      <c r="M1266" t="s">
        <v>13588</v>
      </c>
      <c r="N1266">
        <v>270107006</v>
      </c>
      <c r="O1266" t="s">
        <v>13613</v>
      </c>
      <c r="P1266">
        <v>0</v>
      </c>
      <c r="Q1266">
        <v>60872.798654608734</v>
      </c>
      <c r="R1266">
        <v>0</v>
      </c>
    </row>
    <row r="1267" spans="1:18" x14ac:dyDescent="0.25">
      <c r="A1267">
        <v>9</v>
      </c>
      <c r="B1267">
        <v>9208</v>
      </c>
      <c r="C1267" t="s">
        <v>762</v>
      </c>
      <c r="D1267" t="s">
        <v>1661</v>
      </c>
      <c r="E1267">
        <v>4</v>
      </c>
      <c r="F1267" t="s">
        <v>13810</v>
      </c>
      <c r="G1267">
        <v>1</v>
      </c>
      <c r="H1267" t="s">
        <v>8278</v>
      </c>
      <c r="I1267">
        <v>1</v>
      </c>
      <c r="J1267" t="s">
        <v>13801</v>
      </c>
      <c r="K1267" t="s">
        <v>13811</v>
      </c>
      <c r="L1267">
        <v>270107</v>
      </c>
      <c r="M1267" t="s">
        <v>13588</v>
      </c>
      <c r="N1267">
        <v>270107006</v>
      </c>
      <c r="O1267" t="s">
        <v>13613</v>
      </c>
      <c r="P1267">
        <v>0</v>
      </c>
      <c r="Q1267">
        <v>60872.798654608734</v>
      </c>
      <c r="R1267">
        <v>0</v>
      </c>
    </row>
    <row r="1268" spans="1:18" x14ac:dyDescent="0.25">
      <c r="A1268">
        <v>9</v>
      </c>
      <c r="B1268">
        <v>9208</v>
      </c>
      <c r="C1268" t="s">
        <v>762</v>
      </c>
      <c r="D1268" t="s">
        <v>1661</v>
      </c>
      <c r="E1268">
        <v>7</v>
      </c>
      <c r="F1268" t="s">
        <v>13813</v>
      </c>
      <c r="G1268">
        <v>2</v>
      </c>
      <c r="H1268" t="s">
        <v>13771</v>
      </c>
      <c r="I1268">
        <v>3</v>
      </c>
      <c r="J1268" t="s">
        <v>13814</v>
      </c>
      <c r="K1268" t="s">
        <v>13771</v>
      </c>
      <c r="L1268">
        <v>270107</v>
      </c>
      <c r="M1268" t="s">
        <v>13588</v>
      </c>
      <c r="N1268">
        <v>270107005</v>
      </c>
      <c r="O1268" t="s">
        <v>13608</v>
      </c>
      <c r="P1268">
        <v>0</v>
      </c>
      <c r="Q1268">
        <v>26670.39084432699</v>
      </c>
      <c r="R1268">
        <v>0</v>
      </c>
    </row>
    <row r="1269" spans="1:18" x14ac:dyDescent="0.25">
      <c r="A1269">
        <v>9</v>
      </c>
      <c r="B1269">
        <v>9208</v>
      </c>
      <c r="C1269" t="s">
        <v>762</v>
      </c>
      <c r="D1269" t="s">
        <v>1661</v>
      </c>
      <c r="E1269">
        <v>7</v>
      </c>
      <c r="F1269" t="s">
        <v>13813</v>
      </c>
      <c r="G1269">
        <v>3</v>
      </c>
      <c r="H1269" t="s">
        <v>13770</v>
      </c>
      <c r="I1269">
        <v>3</v>
      </c>
      <c r="J1269" t="s">
        <v>13814</v>
      </c>
      <c r="K1269" t="s">
        <v>13815</v>
      </c>
      <c r="L1269">
        <v>270107</v>
      </c>
      <c r="M1269" t="s">
        <v>13588</v>
      </c>
      <c r="N1269">
        <v>270107005</v>
      </c>
      <c r="O1269" t="s">
        <v>13608</v>
      </c>
      <c r="P1269">
        <v>0</v>
      </c>
      <c r="Q1269">
        <v>34202.407810281751</v>
      </c>
      <c r="R1269">
        <v>0</v>
      </c>
    </row>
    <row r="1270" spans="1:18" x14ac:dyDescent="0.25">
      <c r="A1270">
        <v>9</v>
      </c>
      <c r="B1270">
        <v>9209</v>
      </c>
      <c r="C1270" t="s">
        <v>762</v>
      </c>
      <c r="D1270" t="s">
        <v>1664</v>
      </c>
      <c r="E1270">
        <v>1</v>
      </c>
      <c r="F1270" t="s">
        <v>13800</v>
      </c>
      <c r="G1270">
        <v>1</v>
      </c>
      <c r="H1270" t="s">
        <v>8278</v>
      </c>
      <c r="I1270">
        <v>1</v>
      </c>
      <c r="J1270" t="s">
        <v>13801</v>
      </c>
      <c r="K1270" t="s">
        <v>13802</v>
      </c>
      <c r="L1270">
        <v>270107</v>
      </c>
      <c r="M1270" t="s">
        <v>13588</v>
      </c>
      <c r="N1270">
        <v>270107006</v>
      </c>
      <c r="O1270" t="s">
        <v>13613</v>
      </c>
      <c r="P1270">
        <v>0</v>
      </c>
      <c r="Q1270">
        <v>62939.476218927819</v>
      </c>
      <c r="R1270">
        <v>0</v>
      </c>
    </row>
    <row r="1271" spans="1:18" x14ac:dyDescent="0.25">
      <c r="A1271">
        <v>9</v>
      </c>
      <c r="B1271">
        <v>9209</v>
      </c>
      <c r="C1271" t="s">
        <v>762</v>
      </c>
      <c r="D1271" t="s">
        <v>1664</v>
      </c>
      <c r="E1271">
        <v>2</v>
      </c>
      <c r="F1271" t="s">
        <v>13804</v>
      </c>
      <c r="G1271">
        <v>3</v>
      </c>
      <c r="H1271" t="s">
        <v>13770</v>
      </c>
      <c r="I1271">
        <v>1</v>
      </c>
      <c r="J1271" t="s">
        <v>13801</v>
      </c>
      <c r="K1271" t="s">
        <v>13805</v>
      </c>
      <c r="L1271">
        <v>270107</v>
      </c>
      <c r="M1271" t="s">
        <v>13588</v>
      </c>
      <c r="N1271">
        <v>270107006</v>
      </c>
      <c r="O1271" t="s">
        <v>13613</v>
      </c>
      <c r="P1271">
        <v>0</v>
      </c>
      <c r="Q1271">
        <v>55493.57940995034</v>
      </c>
      <c r="R1271">
        <v>0</v>
      </c>
    </row>
    <row r="1272" spans="1:18" x14ac:dyDescent="0.25">
      <c r="A1272">
        <v>9</v>
      </c>
      <c r="B1272">
        <v>9209</v>
      </c>
      <c r="C1272" t="s">
        <v>762</v>
      </c>
      <c r="D1272" t="s">
        <v>1664</v>
      </c>
      <c r="E1272">
        <v>2</v>
      </c>
      <c r="F1272" t="s">
        <v>13804</v>
      </c>
      <c r="G1272">
        <v>3</v>
      </c>
      <c r="H1272" t="s">
        <v>13770</v>
      </c>
      <c r="I1272">
        <v>1</v>
      </c>
      <c r="J1272" t="s">
        <v>13801</v>
      </c>
      <c r="K1272" t="s">
        <v>13806</v>
      </c>
      <c r="L1272">
        <v>270107</v>
      </c>
      <c r="M1272" t="s">
        <v>13588</v>
      </c>
      <c r="N1272">
        <v>270107006</v>
      </c>
      <c r="O1272" t="s">
        <v>13613</v>
      </c>
      <c r="P1272">
        <v>0</v>
      </c>
      <c r="Q1272">
        <v>7445.8968089774971</v>
      </c>
      <c r="R1272">
        <v>0</v>
      </c>
    </row>
    <row r="1273" spans="1:18" x14ac:dyDescent="0.25">
      <c r="A1273">
        <v>9</v>
      </c>
      <c r="B1273">
        <v>9209</v>
      </c>
      <c r="C1273" t="s">
        <v>762</v>
      </c>
      <c r="D1273" t="s">
        <v>1664</v>
      </c>
      <c r="E1273">
        <v>3</v>
      </c>
      <c r="F1273" t="s">
        <v>13807</v>
      </c>
      <c r="G1273">
        <v>1</v>
      </c>
      <c r="H1273" t="s">
        <v>8278</v>
      </c>
      <c r="I1273">
        <v>1</v>
      </c>
      <c r="J1273" t="s">
        <v>13801</v>
      </c>
      <c r="K1273" t="s">
        <v>13808</v>
      </c>
      <c r="L1273">
        <v>270107</v>
      </c>
      <c r="M1273" t="s">
        <v>13588</v>
      </c>
      <c r="N1273">
        <v>270107006</v>
      </c>
      <c r="O1273" t="s">
        <v>13613</v>
      </c>
      <c r="P1273">
        <v>0</v>
      </c>
      <c r="Q1273">
        <v>62939.476218927819</v>
      </c>
      <c r="R1273">
        <v>0</v>
      </c>
    </row>
    <row r="1274" spans="1:18" x14ac:dyDescent="0.25">
      <c r="A1274">
        <v>9</v>
      </c>
      <c r="B1274">
        <v>9209</v>
      </c>
      <c r="C1274" t="s">
        <v>762</v>
      </c>
      <c r="D1274" t="s">
        <v>1664</v>
      </c>
      <c r="E1274">
        <v>4</v>
      </c>
      <c r="F1274" t="s">
        <v>13810</v>
      </c>
      <c r="G1274">
        <v>1</v>
      </c>
      <c r="H1274" t="s">
        <v>8278</v>
      </c>
      <c r="I1274">
        <v>1</v>
      </c>
      <c r="J1274" t="s">
        <v>13801</v>
      </c>
      <c r="K1274" t="s">
        <v>13811</v>
      </c>
      <c r="L1274">
        <v>270107</v>
      </c>
      <c r="M1274" t="s">
        <v>13588</v>
      </c>
      <c r="N1274">
        <v>270107006</v>
      </c>
      <c r="O1274" t="s">
        <v>13613</v>
      </c>
      <c r="P1274">
        <v>0</v>
      </c>
      <c r="Q1274">
        <v>62939.476218927819</v>
      </c>
      <c r="R1274">
        <v>0</v>
      </c>
    </row>
    <row r="1275" spans="1:18" x14ac:dyDescent="0.25">
      <c r="A1275">
        <v>9</v>
      </c>
      <c r="B1275">
        <v>9209</v>
      </c>
      <c r="C1275" t="s">
        <v>762</v>
      </c>
      <c r="D1275" t="s">
        <v>1664</v>
      </c>
      <c r="E1275">
        <v>7</v>
      </c>
      <c r="F1275" t="s">
        <v>13813</v>
      </c>
      <c r="G1275">
        <v>2</v>
      </c>
      <c r="H1275" t="s">
        <v>13771</v>
      </c>
      <c r="I1275">
        <v>3</v>
      </c>
      <c r="J1275" t="s">
        <v>13814</v>
      </c>
      <c r="K1275" t="s">
        <v>13771</v>
      </c>
      <c r="L1275">
        <v>270107</v>
      </c>
      <c r="M1275" t="s">
        <v>13588</v>
      </c>
      <c r="N1275">
        <v>270107005</v>
      </c>
      <c r="O1275" t="s">
        <v>13608</v>
      </c>
      <c r="P1275">
        <v>0</v>
      </c>
      <c r="Q1275">
        <v>2678.9542975362046</v>
      </c>
      <c r="R1275">
        <v>0</v>
      </c>
    </row>
    <row r="1276" spans="1:18" x14ac:dyDescent="0.25">
      <c r="A1276">
        <v>9</v>
      </c>
      <c r="B1276">
        <v>9209</v>
      </c>
      <c r="C1276" t="s">
        <v>762</v>
      </c>
      <c r="D1276" t="s">
        <v>1664</v>
      </c>
      <c r="E1276">
        <v>7</v>
      </c>
      <c r="F1276" t="s">
        <v>13813</v>
      </c>
      <c r="G1276">
        <v>3</v>
      </c>
      <c r="H1276" t="s">
        <v>13770</v>
      </c>
      <c r="I1276">
        <v>3</v>
      </c>
      <c r="J1276" t="s">
        <v>13814</v>
      </c>
      <c r="K1276" t="s">
        <v>13815</v>
      </c>
      <c r="L1276">
        <v>270107</v>
      </c>
      <c r="M1276" t="s">
        <v>13588</v>
      </c>
      <c r="N1276">
        <v>270107005</v>
      </c>
      <c r="O1276" t="s">
        <v>13608</v>
      </c>
      <c r="P1276">
        <v>0</v>
      </c>
      <c r="Q1276">
        <v>60260.521921391628</v>
      </c>
      <c r="R1276">
        <v>0</v>
      </c>
    </row>
    <row r="1277" spans="1:18" x14ac:dyDescent="0.25">
      <c r="A1277">
        <v>9</v>
      </c>
      <c r="B1277">
        <v>9210</v>
      </c>
      <c r="C1277" t="s">
        <v>762</v>
      </c>
      <c r="D1277" t="s">
        <v>13773</v>
      </c>
      <c r="E1277">
        <v>1</v>
      </c>
      <c r="F1277" t="s">
        <v>13800</v>
      </c>
      <c r="G1277">
        <v>1</v>
      </c>
      <c r="H1277" t="s">
        <v>8278</v>
      </c>
      <c r="I1277">
        <v>1</v>
      </c>
      <c r="J1277" t="s">
        <v>13801</v>
      </c>
      <c r="K1277" t="s">
        <v>13802</v>
      </c>
      <c r="L1277">
        <v>270107</v>
      </c>
      <c r="M1277" t="s">
        <v>13588</v>
      </c>
      <c r="N1277">
        <v>270107006</v>
      </c>
      <c r="O1277" t="s">
        <v>13613</v>
      </c>
      <c r="P1277">
        <v>0</v>
      </c>
      <c r="Q1277">
        <v>10560.361243214677</v>
      </c>
      <c r="R1277">
        <v>0</v>
      </c>
    </row>
    <row r="1278" spans="1:18" x14ac:dyDescent="0.25">
      <c r="A1278">
        <v>9</v>
      </c>
      <c r="B1278">
        <v>9210</v>
      </c>
      <c r="C1278" t="s">
        <v>762</v>
      </c>
      <c r="D1278" t="s">
        <v>13773</v>
      </c>
      <c r="E1278">
        <v>2</v>
      </c>
      <c r="F1278" t="s">
        <v>13804</v>
      </c>
      <c r="G1278">
        <v>3</v>
      </c>
      <c r="H1278" t="s">
        <v>13770</v>
      </c>
      <c r="I1278">
        <v>1</v>
      </c>
      <c r="J1278" t="s">
        <v>13801</v>
      </c>
      <c r="K1278" t="s">
        <v>13805</v>
      </c>
      <c r="L1278">
        <v>270107</v>
      </c>
      <c r="M1278" t="s">
        <v>13588</v>
      </c>
      <c r="N1278">
        <v>270107006</v>
      </c>
      <c r="O1278" t="s">
        <v>13613</v>
      </c>
      <c r="P1278">
        <v>0</v>
      </c>
      <c r="Q1278">
        <v>10560.361243214677</v>
      </c>
      <c r="R1278">
        <v>0</v>
      </c>
    </row>
    <row r="1279" spans="1:18" x14ac:dyDescent="0.25">
      <c r="A1279">
        <v>9</v>
      </c>
      <c r="B1279">
        <v>9210</v>
      </c>
      <c r="C1279" t="s">
        <v>762</v>
      </c>
      <c r="D1279" t="s">
        <v>13773</v>
      </c>
      <c r="E1279">
        <v>3</v>
      </c>
      <c r="F1279" t="s">
        <v>13807</v>
      </c>
      <c r="G1279">
        <v>1</v>
      </c>
      <c r="H1279" t="s">
        <v>8278</v>
      </c>
      <c r="I1279">
        <v>1</v>
      </c>
      <c r="J1279" t="s">
        <v>13801</v>
      </c>
      <c r="K1279" t="s">
        <v>13808</v>
      </c>
      <c r="L1279">
        <v>270107</v>
      </c>
      <c r="M1279" t="s">
        <v>13588</v>
      </c>
      <c r="N1279">
        <v>270107006</v>
      </c>
      <c r="O1279" t="s">
        <v>13613</v>
      </c>
      <c r="P1279">
        <v>0</v>
      </c>
      <c r="Q1279">
        <v>10560.361243214677</v>
      </c>
      <c r="R1279">
        <v>0</v>
      </c>
    </row>
    <row r="1280" spans="1:18" x14ac:dyDescent="0.25">
      <c r="A1280">
        <v>9</v>
      </c>
      <c r="B1280">
        <v>9210</v>
      </c>
      <c r="C1280" t="s">
        <v>762</v>
      </c>
      <c r="D1280" t="s">
        <v>13773</v>
      </c>
      <c r="E1280">
        <v>4</v>
      </c>
      <c r="F1280" t="s">
        <v>13810</v>
      </c>
      <c r="G1280">
        <v>1</v>
      </c>
      <c r="H1280" t="s">
        <v>8278</v>
      </c>
      <c r="I1280">
        <v>1</v>
      </c>
      <c r="J1280" t="s">
        <v>13801</v>
      </c>
      <c r="K1280" t="s">
        <v>13811</v>
      </c>
      <c r="L1280">
        <v>270107</v>
      </c>
      <c r="M1280" t="s">
        <v>13588</v>
      </c>
      <c r="N1280">
        <v>270107006</v>
      </c>
      <c r="O1280" t="s">
        <v>13613</v>
      </c>
      <c r="P1280">
        <v>0</v>
      </c>
      <c r="Q1280">
        <v>10560.361243214677</v>
      </c>
      <c r="R1280">
        <v>0</v>
      </c>
    </row>
    <row r="1281" spans="1:18" x14ac:dyDescent="0.25">
      <c r="A1281">
        <v>9</v>
      </c>
      <c r="B1281">
        <v>9210</v>
      </c>
      <c r="C1281" t="s">
        <v>762</v>
      </c>
      <c r="D1281" t="s">
        <v>13773</v>
      </c>
      <c r="E1281">
        <v>7</v>
      </c>
      <c r="F1281" t="s">
        <v>13813</v>
      </c>
      <c r="G1281">
        <v>2</v>
      </c>
      <c r="H1281" t="s">
        <v>13771</v>
      </c>
      <c r="I1281">
        <v>3</v>
      </c>
      <c r="J1281" t="s">
        <v>13814</v>
      </c>
      <c r="K1281" t="s">
        <v>13771</v>
      </c>
      <c r="L1281">
        <v>270107</v>
      </c>
      <c r="M1281" t="s">
        <v>13588</v>
      </c>
      <c r="N1281">
        <v>270107005</v>
      </c>
      <c r="O1281" t="s">
        <v>13608</v>
      </c>
      <c r="P1281">
        <v>0</v>
      </c>
      <c r="Q1281">
        <v>3027.4615298393928</v>
      </c>
      <c r="R1281">
        <v>0</v>
      </c>
    </row>
    <row r="1282" spans="1:18" x14ac:dyDescent="0.25">
      <c r="A1282">
        <v>9</v>
      </c>
      <c r="B1282">
        <v>9210</v>
      </c>
      <c r="C1282" t="s">
        <v>762</v>
      </c>
      <c r="D1282" t="s">
        <v>13773</v>
      </c>
      <c r="E1282">
        <v>7</v>
      </c>
      <c r="F1282" t="s">
        <v>13813</v>
      </c>
      <c r="G1282">
        <v>3</v>
      </c>
      <c r="H1282" t="s">
        <v>13770</v>
      </c>
      <c r="I1282">
        <v>3</v>
      </c>
      <c r="J1282" t="s">
        <v>13814</v>
      </c>
      <c r="K1282" t="s">
        <v>13815</v>
      </c>
      <c r="L1282">
        <v>270107</v>
      </c>
      <c r="M1282" t="s">
        <v>13588</v>
      </c>
      <c r="N1282">
        <v>270107005</v>
      </c>
      <c r="O1282" t="s">
        <v>13608</v>
      </c>
      <c r="P1282">
        <v>0</v>
      </c>
      <c r="Q1282">
        <v>7532.8997133752837</v>
      </c>
      <c r="R1282">
        <v>0</v>
      </c>
    </row>
    <row r="1283" spans="1:18" x14ac:dyDescent="0.25">
      <c r="A1283">
        <v>9</v>
      </c>
      <c r="B1283">
        <v>9211</v>
      </c>
      <c r="C1283" t="s">
        <v>762</v>
      </c>
      <c r="D1283" t="s">
        <v>1670</v>
      </c>
      <c r="E1283">
        <v>1</v>
      </c>
      <c r="F1283" t="s">
        <v>13800</v>
      </c>
      <c r="G1283">
        <v>1</v>
      </c>
      <c r="H1283" t="s">
        <v>8278</v>
      </c>
      <c r="I1283">
        <v>1</v>
      </c>
      <c r="J1283" t="s">
        <v>13801</v>
      </c>
      <c r="K1283" t="s">
        <v>13802</v>
      </c>
      <c r="L1283">
        <v>270107</v>
      </c>
      <c r="M1283" t="s">
        <v>13588</v>
      </c>
      <c r="N1283">
        <v>270107006</v>
      </c>
      <c r="O1283" t="s">
        <v>13613</v>
      </c>
      <c r="P1283">
        <v>22892.325315005728</v>
      </c>
      <c r="Q1283">
        <v>36078.360069002032</v>
      </c>
      <c r="R1283">
        <v>0</v>
      </c>
    </row>
    <row r="1284" spans="1:18" x14ac:dyDescent="0.25">
      <c r="A1284">
        <v>9</v>
      </c>
      <c r="B1284">
        <v>9211</v>
      </c>
      <c r="C1284" t="s">
        <v>762</v>
      </c>
      <c r="D1284" t="s">
        <v>1670</v>
      </c>
      <c r="E1284">
        <v>1</v>
      </c>
      <c r="F1284" t="s">
        <v>13800</v>
      </c>
      <c r="G1284">
        <v>1</v>
      </c>
      <c r="H1284" t="s">
        <v>8278</v>
      </c>
      <c r="I1284">
        <v>1</v>
      </c>
      <c r="J1284" t="s">
        <v>13801</v>
      </c>
      <c r="K1284" t="s">
        <v>13803</v>
      </c>
      <c r="L1284">
        <v>270107</v>
      </c>
      <c r="M1284" t="s">
        <v>13588</v>
      </c>
      <c r="N1284">
        <v>270107006</v>
      </c>
      <c r="O1284" t="s">
        <v>13613</v>
      </c>
      <c r="P1284">
        <v>378.0068728522337</v>
      </c>
      <c r="Q1284">
        <v>0</v>
      </c>
      <c r="R1284">
        <v>0</v>
      </c>
    </row>
    <row r="1285" spans="1:18" x14ac:dyDescent="0.25">
      <c r="A1285">
        <v>9</v>
      </c>
      <c r="B1285">
        <v>9211</v>
      </c>
      <c r="C1285" t="s">
        <v>762</v>
      </c>
      <c r="D1285" t="s">
        <v>1670</v>
      </c>
      <c r="E1285">
        <v>2</v>
      </c>
      <c r="F1285" t="s">
        <v>13804</v>
      </c>
      <c r="G1285">
        <v>3</v>
      </c>
      <c r="H1285" t="s">
        <v>13770</v>
      </c>
      <c r="I1285">
        <v>1</v>
      </c>
      <c r="J1285" t="s">
        <v>13801</v>
      </c>
      <c r="K1285" t="s">
        <v>13805</v>
      </c>
      <c r="L1285">
        <v>270107</v>
      </c>
      <c r="M1285" t="s">
        <v>13588</v>
      </c>
      <c r="N1285">
        <v>270107006</v>
      </c>
      <c r="O1285" t="s">
        <v>13613</v>
      </c>
      <c r="P1285">
        <v>22099.083619702178</v>
      </c>
      <c r="Q1285">
        <v>31878.250019700128</v>
      </c>
      <c r="R1285">
        <v>0</v>
      </c>
    </row>
    <row r="1286" spans="1:18" x14ac:dyDescent="0.25">
      <c r="A1286">
        <v>9</v>
      </c>
      <c r="B1286">
        <v>9211</v>
      </c>
      <c r="C1286" t="s">
        <v>762</v>
      </c>
      <c r="D1286" t="s">
        <v>1670</v>
      </c>
      <c r="E1286">
        <v>2</v>
      </c>
      <c r="F1286" t="s">
        <v>13804</v>
      </c>
      <c r="G1286">
        <v>3</v>
      </c>
      <c r="H1286" t="s">
        <v>13770</v>
      </c>
      <c r="I1286">
        <v>1</v>
      </c>
      <c r="J1286" t="s">
        <v>13801</v>
      </c>
      <c r="K1286" t="s">
        <v>13806</v>
      </c>
      <c r="L1286">
        <v>270107</v>
      </c>
      <c r="M1286" t="s">
        <v>13588</v>
      </c>
      <c r="N1286">
        <v>270107006</v>
      </c>
      <c r="O1286" t="s">
        <v>13613</v>
      </c>
      <c r="P1286">
        <v>1171.2485681557846</v>
      </c>
      <c r="Q1286">
        <v>4200.1100493019112</v>
      </c>
      <c r="R1286">
        <v>0</v>
      </c>
    </row>
    <row r="1287" spans="1:18" x14ac:dyDescent="0.25">
      <c r="A1287">
        <v>9</v>
      </c>
      <c r="B1287">
        <v>9211</v>
      </c>
      <c r="C1287" t="s">
        <v>762</v>
      </c>
      <c r="D1287" t="s">
        <v>1670</v>
      </c>
      <c r="E1287">
        <v>3</v>
      </c>
      <c r="F1287" t="s">
        <v>13807</v>
      </c>
      <c r="G1287">
        <v>1</v>
      </c>
      <c r="H1287" t="s">
        <v>8278</v>
      </c>
      <c r="I1287">
        <v>1</v>
      </c>
      <c r="J1287" t="s">
        <v>13801</v>
      </c>
      <c r="K1287" t="s">
        <v>13808</v>
      </c>
      <c r="L1287">
        <v>270107</v>
      </c>
      <c r="M1287" t="s">
        <v>13588</v>
      </c>
      <c r="N1287">
        <v>270107006</v>
      </c>
      <c r="O1287" t="s">
        <v>13613</v>
      </c>
      <c r="P1287">
        <v>22892.325315005728</v>
      </c>
      <c r="Q1287">
        <v>36078.360069002032</v>
      </c>
      <c r="R1287">
        <v>0</v>
      </c>
    </row>
    <row r="1288" spans="1:18" x14ac:dyDescent="0.25">
      <c r="A1288">
        <v>9</v>
      </c>
      <c r="B1288">
        <v>9211</v>
      </c>
      <c r="C1288" t="s">
        <v>762</v>
      </c>
      <c r="D1288" t="s">
        <v>1670</v>
      </c>
      <c r="E1288">
        <v>3</v>
      </c>
      <c r="F1288" t="s">
        <v>13807</v>
      </c>
      <c r="G1288">
        <v>1</v>
      </c>
      <c r="H1288" t="s">
        <v>8278</v>
      </c>
      <c r="I1288">
        <v>1</v>
      </c>
      <c r="J1288" t="s">
        <v>13801</v>
      </c>
      <c r="K1288" t="s">
        <v>13809</v>
      </c>
      <c r="L1288">
        <v>270107</v>
      </c>
      <c r="M1288" t="s">
        <v>13588</v>
      </c>
      <c r="N1288">
        <v>270107006</v>
      </c>
      <c r="O1288" t="s">
        <v>13613</v>
      </c>
      <c r="P1288">
        <v>378.0068728522337</v>
      </c>
      <c r="Q1288">
        <v>0</v>
      </c>
      <c r="R1288">
        <v>0</v>
      </c>
    </row>
    <row r="1289" spans="1:18" x14ac:dyDescent="0.25">
      <c r="A1289">
        <v>9</v>
      </c>
      <c r="B1289">
        <v>9211</v>
      </c>
      <c r="C1289" t="s">
        <v>762</v>
      </c>
      <c r="D1289" t="s">
        <v>1670</v>
      </c>
      <c r="E1289">
        <v>4</v>
      </c>
      <c r="F1289" t="s">
        <v>13810</v>
      </c>
      <c r="G1289">
        <v>1</v>
      </c>
      <c r="H1289" t="s">
        <v>8278</v>
      </c>
      <c r="I1289">
        <v>1</v>
      </c>
      <c r="J1289" t="s">
        <v>13801</v>
      </c>
      <c r="K1289" t="s">
        <v>13811</v>
      </c>
      <c r="L1289">
        <v>270107</v>
      </c>
      <c r="M1289" t="s">
        <v>13588</v>
      </c>
      <c r="N1289">
        <v>270107006</v>
      </c>
      <c r="O1289" t="s">
        <v>13613</v>
      </c>
      <c r="P1289">
        <v>22892.325315005728</v>
      </c>
      <c r="Q1289">
        <v>36078.360069002032</v>
      </c>
      <c r="R1289">
        <v>0</v>
      </c>
    </row>
    <row r="1290" spans="1:18" x14ac:dyDescent="0.25">
      <c r="A1290">
        <v>9</v>
      </c>
      <c r="B1290">
        <v>9211</v>
      </c>
      <c r="C1290" t="s">
        <v>762</v>
      </c>
      <c r="D1290" t="s">
        <v>1670</v>
      </c>
      <c r="E1290">
        <v>4</v>
      </c>
      <c r="F1290" t="s">
        <v>13810</v>
      </c>
      <c r="G1290">
        <v>1</v>
      </c>
      <c r="H1290" t="s">
        <v>8278</v>
      </c>
      <c r="I1290">
        <v>1</v>
      </c>
      <c r="J1290" t="s">
        <v>13801</v>
      </c>
      <c r="K1290" t="s">
        <v>13812</v>
      </c>
      <c r="L1290">
        <v>270107</v>
      </c>
      <c r="M1290" t="s">
        <v>13588</v>
      </c>
      <c r="N1290">
        <v>270107006</v>
      </c>
      <c r="O1290" t="s">
        <v>13613</v>
      </c>
      <c r="P1290">
        <v>378.0068728522337</v>
      </c>
      <c r="Q1290">
        <v>0</v>
      </c>
      <c r="R1290">
        <v>0</v>
      </c>
    </row>
    <row r="1291" spans="1:18" x14ac:dyDescent="0.25">
      <c r="A1291">
        <v>9</v>
      </c>
      <c r="B1291">
        <v>9211</v>
      </c>
      <c r="C1291" t="s">
        <v>762</v>
      </c>
      <c r="D1291" t="s">
        <v>1670</v>
      </c>
      <c r="E1291">
        <v>7</v>
      </c>
      <c r="F1291" t="s">
        <v>13813</v>
      </c>
      <c r="G1291">
        <v>2</v>
      </c>
      <c r="H1291" t="s">
        <v>13771</v>
      </c>
      <c r="I1291">
        <v>3</v>
      </c>
      <c r="J1291" t="s">
        <v>13814</v>
      </c>
      <c r="K1291" t="s">
        <v>13771</v>
      </c>
      <c r="L1291">
        <v>270107</v>
      </c>
      <c r="M1291" t="s">
        <v>13588</v>
      </c>
      <c r="N1291">
        <v>270107005</v>
      </c>
      <c r="O1291" t="s">
        <v>13608</v>
      </c>
      <c r="P1291">
        <v>1557.8465063001145</v>
      </c>
      <c r="Q1291">
        <v>13287.223080650199</v>
      </c>
      <c r="R1291">
        <v>0</v>
      </c>
    </row>
    <row r="1292" spans="1:18" x14ac:dyDescent="0.25">
      <c r="A1292">
        <v>9</v>
      </c>
      <c r="B1292">
        <v>9211</v>
      </c>
      <c r="C1292" t="s">
        <v>762</v>
      </c>
      <c r="D1292" t="s">
        <v>1670</v>
      </c>
      <c r="E1292">
        <v>7</v>
      </c>
      <c r="F1292" t="s">
        <v>13813</v>
      </c>
      <c r="G1292">
        <v>3</v>
      </c>
      <c r="H1292" t="s">
        <v>13770</v>
      </c>
      <c r="I1292">
        <v>3</v>
      </c>
      <c r="J1292" t="s">
        <v>13814</v>
      </c>
      <c r="K1292" t="s">
        <v>13815</v>
      </c>
      <c r="L1292">
        <v>270107</v>
      </c>
      <c r="M1292" t="s">
        <v>13588</v>
      </c>
      <c r="N1292">
        <v>270107005</v>
      </c>
      <c r="O1292" t="s">
        <v>13608</v>
      </c>
      <c r="P1292">
        <v>19879.725085910653</v>
      </c>
      <c r="Q1292">
        <v>22791.136988351831</v>
      </c>
      <c r="R1292">
        <v>0</v>
      </c>
    </row>
    <row r="1293" spans="1:18" x14ac:dyDescent="0.25">
      <c r="A1293">
        <v>9</v>
      </c>
      <c r="B1293">
        <v>9211</v>
      </c>
      <c r="C1293" t="s">
        <v>762</v>
      </c>
      <c r="D1293" t="s">
        <v>1670</v>
      </c>
      <c r="E1293">
        <v>7</v>
      </c>
      <c r="F1293" t="s">
        <v>13813</v>
      </c>
      <c r="G1293">
        <v>3</v>
      </c>
      <c r="H1293" t="s">
        <v>13770</v>
      </c>
      <c r="I1293">
        <v>3</v>
      </c>
      <c r="J1293" t="s">
        <v>13814</v>
      </c>
      <c r="K1293" t="s">
        <v>13816</v>
      </c>
      <c r="L1293">
        <v>270107</v>
      </c>
      <c r="M1293" t="s">
        <v>13588</v>
      </c>
      <c r="N1293">
        <v>270107005</v>
      </c>
      <c r="O1293" t="s">
        <v>13608</v>
      </c>
      <c r="P1293">
        <v>1832.7605956471937</v>
      </c>
      <c r="Q1293">
        <v>0</v>
      </c>
      <c r="R1293">
        <v>0</v>
      </c>
    </row>
    <row r="1294" spans="1:18" x14ac:dyDescent="0.25">
      <c r="A1294">
        <v>10</v>
      </c>
      <c r="B1294">
        <v>10101</v>
      </c>
      <c r="C1294" t="s">
        <v>777</v>
      </c>
      <c r="D1294" t="s">
        <v>1673</v>
      </c>
      <c r="E1294">
        <v>1</v>
      </c>
      <c r="F1294" t="s">
        <v>13800</v>
      </c>
      <c r="G1294">
        <v>1</v>
      </c>
      <c r="H1294" t="s">
        <v>8278</v>
      </c>
      <c r="I1294">
        <v>1</v>
      </c>
      <c r="J1294" t="s">
        <v>13801</v>
      </c>
      <c r="K1294" t="s">
        <v>13802</v>
      </c>
      <c r="L1294">
        <v>270107</v>
      </c>
      <c r="M1294" t="s">
        <v>13588</v>
      </c>
      <c r="N1294">
        <v>270107006</v>
      </c>
      <c r="O1294" t="s">
        <v>13613</v>
      </c>
      <c r="P1294">
        <v>21919.34168894972</v>
      </c>
      <c r="Q1294">
        <v>23509.730112602498</v>
      </c>
      <c r="R1294">
        <v>30716.857381602909</v>
      </c>
    </row>
    <row r="1295" spans="1:18" x14ac:dyDescent="0.25">
      <c r="A1295">
        <v>10</v>
      </c>
      <c r="B1295">
        <v>10101</v>
      </c>
      <c r="C1295" t="s">
        <v>777</v>
      </c>
      <c r="D1295" t="s">
        <v>1673</v>
      </c>
      <c r="E1295">
        <v>1</v>
      </c>
      <c r="F1295" t="s">
        <v>13800</v>
      </c>
      <c r="G1295">
        <v>1</v>
      </c>
      <c r="H1295" t="s">
        <v>8278</v>
      </c>
      <c r="I1295">
        <v>1</v>
      </c>
      <c r="J1295" t="s">
        <v>13801</v>
      </c>
      <c r="K1295" t="s">
        <v>13803</v>
      </c>
      <c r="L1295">
        <v>270107</v>
      </c>
      <c r="M1295" t="s">
        <v>13588</v>
      </c>
      <c r="N1295">
        <v>270107006</v>
      </c>
      <c r="O1295" t="s">
        <v>13613</v>
      </c>
      <c r="P1295">
        <v>590.97610327508062</v>
      </c>
      <c r="Q1295">
        <v>344.14723280633001</v>
      </c>
      <c r="R1295">
        <v>452.38271999049732</v>
      </c>
    </row>
    <row r="1296" spans="1:18" x14ac:dyDescent="0.25">
      <c r="A1296">
        <v>10</v>
      </c>
      <c r="B1296">
        <v>10101</v>
      </c>
      <c r="C1296" t="s">
        <v>777</v>
      </c>
      <c r="D1296" t="s">
        <v>1673</v>
      </c>
      <c r="E1296">
        <v>2</v>
      </c>
      <c r="F1296" t="s">
        <v>13804</v>
      </c>
      <c r="G1296">
        <v>3</v>
      </c>
      <c r="H1296" t="s">
        <v>13770</v>
      </c>
      <c r="I1296">
        <v>1</v>
      </c>
      <c r="J1296" t="s">
        <v>13801</v>
      </c>
      <c r="K1296" t="s">
        <v>13805</v>
      </c>
      <c r="L1296">
        <v>270107</v>
      </c>
      <c r="M1296" t="s">
        <v>13588</v>
      </c>
      <c r="N1296">
        <v>270107006</v>
      </c>
      <c r="O1296" t="s">
        <v>13613</v>
      </c>
      <c r="P1296">
        <v>19314.653588310586</v>
      </c>
      <c r="Q1296">
        <v>22971.279910174548</v>
      </c>
      <c r="R1296">
        <v>28930.680518783603</v>
      </c>
    </row>
    <row r="1297" spans="1:18" x14ac:dyDescent="0.25">
      <c r="A1297">
        <v>10</v>
      </c>
      <c r="B1297">
        <v>10101</v>
      </c>
      <c r="C1297" t="s">
        <v>777</v>
      </c>
      <c r="D1297" t="s">
        <v>1673</v>
      </c>
      <c r="E1297">
        <v>2</v>
      </c>
      <c r="F1297" t="s">
        <v>13804</v>
      </c>
      <c r="G1297">
        <v>3</v>
      </c>
      <c r="H1297" t="s">
        <v>13770</v>
      </c>
      <c r="I1297">
        <v>1</v>
      </c>
      <c r="J1297" t="s">
        <v>13801</v>
      </c>
      <c r="K1297" t="s">
        <v>13806</v>
      </c>
      <c r="L1297">
        <v>270107</v>
      </c>
      <c r="M1297" t="s">
        <v>13588</v>
      </c>
      <c r="N1297">
        <v>270107006</v>
      </c>
      <c r="O1297" t="s">
        <v>13613</v>
      </c>
      <c r="P1297">
        <v>3195.6642039142134</v>
      </c>
      <c r="Q1297">
        <v>882.59743523428006</v>
      </c>
      <c r="R1297">
        <v>2238.5595828098053</v>
      </c>
    </row>
    <row r="1298" spans="1:18" x14ac:dyDescent="0.25">
      <c r="A1298">
        <v>10</v>
      </c>
      <c r="B1298">
        <v>10101</v>
      </c>
      <c r="C1298" t="s">
        <v>777</v>
      </c>
      <c r="D1298" t="s">
        <v>1673</v>
      </c>
      <c r="E1298">
        <v>3</v>
      </c>
      <c r="F1298" t="s">
        <v>13807</v>
      </c>
      <c r="G1298">
        <v>1</v>
      </c>
      <c r="H1298" t="s">
        <v>8278</v>
      </c>
      <c r="I1298">
        <v>1</v>
      </c>
      <c r="J1298" t="s">
        <v>13801</v>
      </c>
      <c r="K1298" t="s">
        <v>13808</v>
      </c>
      <c r="L1298">
        <v>270107</v>
      </c>
      <c r="M1298" t="s">
        <v>13588</v>
      </c>
      <c r="N1298">
        <v>270107006</v>
      </c>
      <c r="O1298" t="s">
        <v>13613</v>
      </c>
      <c r="P1298">
        <v>22326.561820155708</v>
      </c>
      <c r="Q1298">
        <v>23681.80372900566</v>
      </c>
      <c r="R1298">
        <v>31169.240101593412</v>
      </c>
    </row>
    <row r="1299" spans="1:18" x14ac:dyDescent="0.25">
      <c r="A1299">
        <v>10</v>
      </c>
      <c r="B1299">
        <v>10101</v>
      </c>
      <c r="C1299" t="s">
        <v>777</v>
      </c>
      <c r="D1299" t="s">
        <v>1673</v>
      </c>
      <c r="E1299">
        <v>3</v>
      </c>
      <c r="F1299" t="s">
        <v>13807</v>
      </c>
      <c r="G1299">
        <v>1</v>
      </c>
      <c r="H1299" t="s">
        <v>8278</v>
      </c>
      <c r="I1299">
        <v>1</v>
      </c>
      <c r="J1299" t="s">
        <v>13801</v>
      </c>
      <c r="K1299" t="s">
        <v>13809</v>
      </c>
      <c r="L1299">
        <v>270107</v>
      </c>
      <c r="M1299" t="s">
        <v>13588</v>
      </c>
      <c r="N1299">
        <v>270107006</v>
      </c>
      <c r="O1299" t="s">
        <v>13613</v>
      </c>
      <c r="P1299">
        <v>183.75597206909225</v>
      </c>
      <c r="Q1299">
        <v>172.073616403165</v>
      </c>
      <c r="R1299">
        <v>0</v>
      </c>
    </row>
    <row r="1300" spans="1:18" x14ac:dyDescent="0.25">
      <c r="A1300">
        <v>10</v>
      </c>
      <c r="B1300">
        <v>10101</v>
      </c>
      <c r="C1300" t="s">
        <v>777</v>
      </c>
      <c r="D1300" t="s">
        <v>1673</v>
      </c>
      <c r="E1300">
        <v>4</v>
      </c>
      <c r="F1300" t="s">
        <v>13810</v>
      </c>
      <c r="G1300">
        <v>1</v>
      </c>
      <c r="H1300" t="s">
        <v>8278</v>
      </c>
      <c r="I1300">
        <v>1</v>
      </c>
      <c r="J1300" t="s">
        <v>13801</v>
      </c>
      <c r="K1300" t="s">
        <v>13811</v>
      </c>
      <c r="L1300">
        <v>270107</v>
      </c>
      <c r="M1300" t="s">
        <v>13588</v>
      </c>
      <c r="N1300">
        <v>270107006</v>
      </c>
      <c r="O1300" t="s">
        <v>13613</v>
      </c>
      <c r="P1300">
        <v>21919.34168894972</v>
      </c>
      <c r="Q1300">
        <v>23509.730112602498</v>
      </c>
      <c r="R1300">
        <v>30716.857381602909</v>
      </c>
    </row>
    <row r="1301" spans="1:18" x14ac:dyDescent="0.25">
      <c r="A1301">
        <v>10</v>
      </c>
      <c r="B1301">
        <v>10101</v>
      </c>
      <c r="C1301" t="s">
        <v>777</v>
      </c>
      <c r="D1301" t="s">
        <v>1673</v>
      </c>
      <c r="E1301">
        <v>4</v>
      </c>
      <c r="F1301" t="s">
        <v>13810</v>
      </c>
      <c r="G1301">
        <v>1</v>
      </c>
      <c r="H1301" t="s">
        <v>8278</v>
      </c>
      <c r="I1301">
        <v>1</v>
      </c>
      <c r="J1301" t="s">
        <v>13801</v>
      </c>
      <c r="K1301" t="s">
        <v>13812</v>
      </c>
      <c r="L1301">
        <v>270107</v>
      </c>
      <c r="M1301" t="s">
        <v>13588</v>
      </c>
      <c r="N1301">
        <v>270107006</v>
      </c>
      <c r="O1301" t="s">
        <v>13613</v>
      </c>
      <c r="P1301">
        <v>590.97610327508062</v>
      </c>
      <c r="Q1301">
        <v>344.14723280633001</v>
      </c>
      <c r="R1301">
        <v>452.38271999049732</v>
      </c>
    </row>
    <row r="1302" spans="1:18" x14ac:dyDescent="0.25">
      <c r="A1302">
        <v>10</v>
      </c>
      <c r="B1302">
        <v>10101</v>
      </c>
      <c r="C1302" t="s">
        <v>777</v>
      </c>
      <c r="D1302" t="s">
        <v>1673</v>
      </c>
      <c r="E1302">
        <v>7</v>
      </c>
      <c r="F1302" t="s">
        <v>13813</v>
      </c>
      <c r="G1302">
        <v>2</v>
      </c>
      <c r="H1302" t="s">
        <v>13771</v>
      </c>
      <c r="I1302">
        <v>3</v>
      </c>
      <c r="J1302" t="s">
        <v>13814</v>
      </c>
      <c r="K1302" t="s">
        <v>13771</v>
      </c>
      <c r="L1302">
        <v>270107</v>
      </c>
      <c r="M1302" t="s">
        <v>13588</v>
      </c>
      <c r="N1302">
        <v>270107005</v>
      </c>
      <c r="O1302" t="s">
        <v>13608</v>
      </c>
      <c r="P1302">
        <v>3530.6492288585587</v>
      </c>
      <c r="Q1302">
        <v>8341.2687946260994</v>
      </c>
      <c r="R1302">
        <v>682.23443601137569</v>
      </c>
    </row>
    <row r="1303" spans="1:18" x14ac:dyDescent="0.25">
      <c r="A1303">
        <v>10</v>
      </c>
      <c r="B1303">
        <v>10101</v>
      </c>
      <c r="C1303" t="s">
        <v>777</v>
      </c>
      <c r="D1303" t="s">
        <v>1673</v>
      </c>
      <c r="E1303">
        <v>7</v>
      </c>
      <c r="F1303" t="s">
        <v>13813</v>
      </c>
      <c r="G1303">
        <v>3</v>
      </c>
      <c r="H1303" t="s">
        <v>13770</v>
      </c>
      <c r="I1303">
        <v>3</v>
      </c>
      <c r="J1303" t="s">
        <v>13814</v>
      </c>
      <c r="K1303" t="s">
        <v>13815</v>
      </c>
      <c r="L1303">
        <v>270107</v>
      </c>
      <c r="M1303" t="s">
        <v>13588</v>
      </c>
      <c r="N1303">
        <v>270107005</v>
      </c>
      <c r="O1303" t="s">
        <v>13608</v>
      </c>
      <c r="P1303">
        <v>17458.084629129757</v>
      </c>
      <c r="Q1303">
        <v>15330.617950740108</v>
      </c>
      <c r="R1303">
        <v>29327.207631498291</v>
      </c>
    </row>
    <row r="1304" spans="1:18" x14ac:dyDescent="0.25">
      <c r="A1304">
        <v>10</v>
      </c>
      <c r="B1304">
        <v>10101</v>
      </c>
      <c r="C1304" t="s">
        <v>777</v>
      </c>
      <c r="D1304" t="s">
        <v>1673</v>
      </c>
      <c r="E1304">
        <v>7</v>
      </c>
      <c r="F1304" t="s">
        <v>13813</v>
      </c>
      <c r="G1304">
        <v>3</v>
      </c>
      <c r="H1304" t="s">
        <v>13770</v>
      </c>
      <c r="I1304">
        <v>3</v>
      </c>
      <c r="J1304" t="s">
        <v>13814</v>
      </c>
      <c r="K1304" t="s">
        <v>13816</v>
      </c>
      <c r="L1304">
        <v>270107</v>
      </c>
      <c r="M1304" t="s">
        <v>13588</v>
      </c>
      <c r="N1304">
        <v>270107005</v>
      </c>
      <c r="O1304" t="s">
        <v>13608</v>
      </c>
      <c r="P1304">
        <v>1521.5839342364834</v>
      </c>
      <c r="Q1304">
        <v>181.99060004262179</v>
      </c>
      <c r="R1304">
        <v>1159.798034083743</v>
      </c>
    </row>
    <row r="1305" spans="1:18" x14ac:dyDescent="0.25">
      <c r="A1305">
        <v>10</v>
      </c>
      <c r="B1305">
        <v>10102</v>
      </c>
      <c r="C1305" t="s">
        <v>777</v>
      </c>
      <c r="D1305" t="s">
        <v>1676</v>
      </c>
      <c r="E1305">
        <v>1</v>
      </c>
      <c r="F1305" t="s">
        <v>13800</v>
      </c>
      <c r="G1305">
        <v>1</v>
      </c>
      <c r="H1305" t="s">
        <v>8278</v>
      </c>
      <c r="I1305">
        <v>1</v>
      </c>
      <c r="J1305" t="s">
        <v>13801</v>
      </c>
      <c r="K1305" t="s">
        <v>13802</v>
      </c>
      <c r="L1305">
        <v>270107</v>
      </c>
      <c r="M1305" t="s">
        <v>13588</v>
      </c>
      <c r="N1305">
        <v>270107006</v>
      </c>
      <c r="O1305" t="s">
        <v>13613</v>
      </c>
      <c r="P1305">
        <v>0</v>
      </c>
      <c r="Q1305">
        <v>15554.47105256352</v>
      </c>
      <c r="R1305">
        <v>0</v>
      </c>
    </row>
    <row r="1306" spans="1:18" x14ac:dyDescent="0.25">
      <c r="A1306">
        <v>10</v>
      </c>
      <c r="B1306">
        <v>10102</v>
      </c>
      <c r="C1306" t="s">
        <v>777</v>
      </c>
      <c r="D1306" t="s">
        <v>1676</v>
      </c>
      <c r="E1306">
        <v>2</v>
      </c>
      <c r="F1306" t="s">
        <v>13804</v>
      </c>
      <c r="G1306">
        <v>3</v>
      </c>
      <c r="H1306" t="s">
        <v>13770</v>
      </c>
      <c r="I1306">
        <v>1</v>
      </c>
      <c r="J1306" t="s">
        <v>13801</v>
      </c>
      <c r="K1306" t="s">
        <v>13805</v>
      </c>
      <c r="L1306">
        <v>270107</v>
      </c>
      <c r="M1306" t="s">
        <v>13588</v>
      </c>
      <c r="N1306">
        <v>270107006</v>
      </c>
      <c r="O1306" t="s">
        <v>13613</v>
      </c>
      <c r="P1306">
        <v>0</v>
      </c>
      <c r="Q1306">
        <v>15554.47105256352</v>
      </c>
      <c r="R1306">
        <v>0</v>
      </c>
    </row>
    <row r="1307" spans="1:18" x14ac:dyDescent="0.25">
      <c r="A1307">
        <v>10</v>
      </c>
      <c r="B1307">
        <v>10102</v>
      </c>
      <c r="C1307" t="s">
        <v>777</v>
      </c>
      <c r="D1307" t="s">
        <v>1676</v>
      </c>
      <c r="E1307">
        <v>3</v>
      </c>
      <c r="F1307" t="s">
        <v>13807</v>
      </c>
      <c r="G1307">
        <v>1</v>
      </c>
      <c r="H1307" t="s">
        <v>8278</v>
      </c>
      <c r="I1307">
        <v>1</v>
      </c>
      <c r="J1307" t="s">
        <v>13801</v>
      </c>
      <c r="K1307" t="s">
        <v>13808</v>
      </c>
      <c r="L1307">
        <v>270107</v>
      </c>
      <c r="M1307" t="s">
        <v>13588</v>
      </c>
      <c r="N1307">
        <v>270107006</v>
      </c>
      <c r="O1307" t="s">
        <v>13613</v>
      </c>
      <c r="P1307">
        <v>0</v>
      </c>
      <c r="Q1307">
        <v>15554.47105256352</v>
      </c>
      <c r="R1307">
        <v>0</v>
      </c>
    </row>
    <row r="1308" spans="1:18" x14ac:dyDescent="0.25">
      <c r="A1308">
        <v>10</v>
      </c>
      <c r="B1308">
        <v>10102</v>
      </c>
      <c r="C1308" t="s">
        <v>777</v>
      </c>
      <c r="D1308" t="s">
        <v>1676</v>
      </c>
      <c r="E1308">
        <v>4</v>
      </c>
      <c r="F1308" t="s">
        <v>13810</v>
      </c>
      <c r="G1308">
        <v>1</v>
      </c>
      <c r="H1308" t="s">
        <v>8278</v>
      </c>
      <c r="I1308">
        <v>1</v>
      </c>
      <c r="J1308" t="s">
        <v>13801</v>
      </c>
      <c r="K1308" t="s">
        <v>13811</v>
      </c>
      <c r="L1308">
        <v>270107</v>
      </c>
      <c r="M1308" t="s">
        <v>13588</v>
      </c>
      <c r="N1308">
        <v>270107006</v>
      </c>
      <c r="O1308" t="s">
        <v>13613</v>
      </c>
      <c r="P1308">
        <v>0</v>
      </c>
      <c r="Q1308">
        <v>15554.47105256352</v>
      </c>
      <c r="R1308">
        <v>0</v>
      </c>
    </row>
    <row r="1309" spans="1:18" x14ac:dyDescent="0.25">
      <c r="A1309">
        <v>10</v>
      </c>
      <c r="B1309">
        <v>10102</v>
      </c>
      <c r="C1309" t="s">
        <v>777</v>
      </c>
      <c r="D1309" t="s">
        <v>1676</v>
      </c>
      <c r="E1309">
        <v>7</v>
      </c>
      <c r="F1309" t="s">
        <v>13813</v>
      </c>
      <c r="G1309">
        <v>2</v>
      </c>
      <c r="H1309" t="s">
        <v>13771</v>
      </c>
      <c r="I1309">
        <v>3</v>
      </c>
      <c r="J1309" t="s">
        <v>13814</v>
      </c>
      <c r="K1309" t="s">
        <v>13771</v>
      </c>
      <c r="L1309">
        <v>270107</v>
      </c>
      <c r="M1309" t="s">
        <v>13588</v>
      </c>
      <c r="N1309">
        <v>270107005</v>
      </c>
      <c r="O1309" t="s">
        <v>13608</v>
      </c>
      <c r="P1309">
        <v>0</v>
      </c>
      <c r="Q1309">
        <v>5885.2382991526565</v>
      </c>
      <c r="R1309">
        <v>0</v>
      </c>
    </row>
    <row r="1310" spans="1:18" x14ac:dyDescent="0.25">
      <c r="A1310">
        <v>10</v>
      </c>
      <c r="B1310">
        <v>10102</v>
      </c>
      <c r="C1310" t="s">
        <v>777</v>
      </c>
      <c r="D1310" t="s">
        <v>1676</v>
      </c>
      <c r="E1310">
        <v>7</v>
      </c>
      <c r="F1310" t="s">
        <v>13813</v>
      </c>
      <c r="G1310">
        <v>3</v>
      </c>
      <c r="H1310" t="s">
        <v>13770</v>
      </c>
      <c r="I1310">
        <v>3</v>
      </c>
      <c r="J1310" t="s">
        <v>13814</v>
      </c>
      <c r="K1310" t="s">
        <v>13815</v>
      </c>
      <c r="L1310">
        <v>270107</v>
      </c>
      <c r="M1310" t="s">
        <v>13588</v>
      </c>
      <c r="N1310">
        <v>270107005</v>
      </c>
      <c r="O1310" t="s">
        <v>13608</v>
      </c>
      <c r="P1310">
        <v>0</v>
      </c>
      <c r="Q1310">
        <v>9669.2327534108626</v>
      </c>
      <c r="R1310">
        <v>0</v>
      </c>
    </row>
    <row r="1311" spans="1:18" x14ac:dyDescent="0.25">
      <c r="A1311">
        <v>10</v>
      </c>
      <c r="B1311">
        <v>10104</v>
      </c>
      <c r="C1311" t="s">
        <v>777</v>
      </c>
      <c r="D1311" t="s">
        <v>1682</v>
      </c>
      <c r="E1311">
        <v>1</v>
      </c>
      <c r="F1311" t="s">
        <v>13800</v>
      </c>
      <c r="G1311">
        <v>1</v>
      </c>
      <c r="H1311" t="s">
        <v>8278</v>
      </c>
      <c r="I1311">
        <v>1</v>
      </c>
      <c r="J1311" t="s">
        <v>13801</v>
      </c>
      <c r="K1311" t="s">
        <v>13802</v>
      </c>
      <c r="L1311">
        <v>270107</v>
      </c>
      <c r="M1311" t="s">
        <v>13588</v>
      </c>
      <c r="N1311">
        <v>270107006</v>
      </c>
      <c r="O1311" t="s">
        <v>13613</v>
      </c>
      <c r="P1311">
        <v>0</v>
      </c>
      <c r="Q1311">
        <v>12965.00756564501</v>
      </c>
      <c r="R1311">
        <v>0</v>
      </c>
    </row>
    <row r="1312" spans="1:18" x14ac:dyDescent="0.25">
      <c r="A1312">
        <v>10</v>
      </c>
      <c r="B1312">
        <v>10104</v>
      </c>
      <c r="C1312" t="s">
        <v>777</v>
      </c>
      <c r="D1312" t="s">
        <v>1682</v>
      </c>
      <c r="E1312">
        <v>2</v>
      </c>
      <c r="F1312" t="s">
        <v>13804</v>
      </c>
      <c r="G1312">
        <v>3</v>
      </c>
      <c r="H1312" t="s">
        <v>13770</v>
      </c>
      <c r="I1312">
        <v>1</v>
      </c>
      <c r="J1312" t="s">
        <v>13801</v>
      </c>
      <c r="K1312" t="s">
        <v>13805</v>
      </c>
      <c r="L1312">
        <v>270107</v>
      </c>
      <c r="M1312" t="s">
        <v>13588</v>
      </c>
      <c r="N1312">
        <v>270107006</v>
      </c>
      <c r="O1312" t="s">
        <v>13613</v>
      </c>
      <c r="P1312">
        <v>0</v>
      </c>
      <c r="Q1312">
        <v>12965.00756564501</v>
      </c>
      <c r="R1312">
        <v>0</v>
      </c>
    </row>
    <row r="1313" spans="1:18" x14ac:dyDescent="0.25">
      <c r="A1313">
        <v>10</v>
      </c>
      <c r="B1313">
        <v>10104</v>
      </c>
      <c r="C1313" t="s">
        <v>777</v>
      </c>
      <c r="D1313" t="s">
        <v>1682</v>
      </c>
      <c r="E1313">
        <v>3</v>
      </c>
      <c r="F1313" t="s">
        <v>13807</v>
      </c>
      <c r="G1313">
        <v>1</v>
      </c>
      <c r="H1313" t="s">
        <v>8278</v>
      </c>
      <c r="I1313">
        <v>1</v>
      </c>
      <c r="J1313" t="s">
        <v>13801</v>
      </c>
      <c r="K1313" t="s">
        <v>13808</v>
      </c>
      <c r="L1313">
        <v>270107</v>
      </c>
      <c r="M1313" t="s">
        <v>13588</v>
      </c>
      <c r="N1313">
        <v>270107006</v>
      </c>
      <c r="O1313" t="s">
        <v>13613</v>
      </c>
      <c r="P1313">
        <v>0</v>
      </c>
      <c r="Q1313">
        <v>12965.00756564501</v>
      </c>
      <c r="R1313">
        <v>0</v>
      </c>
    </row>
    <row r="1314" spans="1:18" x14ac:dyDescent="0.25">
      <c r="A1314">
        <v>10</v>
      </c>
      <c r="B1314">
        <v>10104</v>
      </c>
      <c r="C1314" t="s">
        <v>777</v>
      </c>
      <c r="D1314" t="s">
        <v>1682</v>
      </c>
      <c r="E1314">
        <v>4</v>
      </c>
      <c r="F1314" t="s">
        <v>13810</v>
      </c>
      <c r="G1314">
        <v>1</v>
      </c>
      <c r="H1314" t="s">
        <v>8278</v>
      </c>
      <c r="I1314">
        <v>1</v>
      </c>
      <c r="J1314" t="s">
        <v>13801</v>
      </c>
      <c r="K1314" t="s">
        <v>13811</v>
      </c>
      <c r="L1314">
        <v>270107</v>
      </c>
      <c r="M1314" t="s">
        <v>13588</v>
      </c>
      <c r="N1314">
        <v>270107006</v>
      </c>
      <c r="O1314" t="s">
        <v>13613</v>
      </c>
      <c r="P1314">
        <v>0</v>
      </c>
      <c r="Q1314">
        <v>12965.00756564501</v>
      </c>
      <c r="R1314">
        <v>0</v>
      </c>
    </row>
    <row r="1315" spans="1:18" x14ac:dyDescent="0.25">
      <c r="A1315">
        <v>10</v>
      </c>
      <c r="B1315">
        <v>10104</v>
      </c>
      <c r="C1315" t="s">
        <v>777</v>
      </c>
      <c r="D1315" t="s">
        <v>1682</v>
      </c>
      <c r="E1315">
        <v>7</v>
      </c>
      <c r="F1315" t="s">
        <v>13813</v>
      </c>
      <c r="G1315">
        <v>3</v>
      </c>
      <c r="H1315" t="s">
        <v>13770</v>
      </c>
      <c r="I1315">
        <v>3</v>
      </c>
      <c r="J1315" t="s">
        <v>13814</v>
      </c>
      <c r="K1315" t="s">
        <v>13815</v>
      </c>
      <c r="L1315">
        <v>270107</v>
      </c>
      <c r="M1315" t="s">
        <v>13588</v>
      </c>
      <c r="N1315">
        <v>270107005</v>
      </c>
      <c r="O1315" t="s">
        <v>13608</v>
      </c>
      <c r="P1315">
        <v>0</v>
      </c>
      <c r="Q1315">
        <v>12965.00756564501</v>
      </c>
      <c r="R1315">
        <v>0</v>
      </c>
    </row>
    <row r="1316" spans="1:18" x14ac:dyDescent="0.25">
      <c r="A1316">
        <v>10</v>
      </c>
      <c r="B1316">
        <v>10105</v>
      </c>
      <c r="C1316" t="s">
        <v>777</v>
      </c>
      <c r="D1316" t="s">
        <v>1685</v>
      </c>
      <c r="E1316">
        <v>1</v>
      </c>
      <c r="F1316" t="s">
        <v>13800</v>
      </c>
      <c r="G1316">
        <v>1</v>
      </c>
      <c r="H1316" t="s">
        <v>8278</v>
      </c>
      <c r="I1316">
        <v>1</v>
      </c>
      <c r="J1316" t="s">
        <v>13801</v>
      </c>
      <c r="K1316" t="s">
        <v>13802</v>
      </c>
      <c r="L1316">
        <v>270107</v>
      </c>
      <c r="M1316" t="s">
        <v>13588</v>
      </c>
      <c r="N1316">
        <v>270107006</v>
      </c>
      <c r="O1316" t="s">
        <v>13613</v>
      </c>
      <c r="P1316">
        <v>0</v>
      </c>
      <c r="Q1316">
        <v>9546.9225102109831</v>
      </c>
      <c r="R1316">
        <v>28270.355991655204</v>
      </c>
    </row>
    <row r="1317" spans="1:18" x14ac:dyDescent="0.25">
      <c r="A1317">
        <v>10</v>
      </c>
      <c r="B1317">
        <v>10105</v>
      </c>
      <c r="C1317" t="s">
        <v>777</v>
      </c>
      <c r="D1317" t="s">
        <v>1685</v>
      </c>
      <c r="E1317">
        <v>1</v>
      </c>
      <c r="F1317" t="s">
        <v>13800</v>
      </c>
      <c r="G1317">
        <v>1</v>
      </c>
      <c r="H1317" t="s">
        <v>8278</v>
      </c>
      <c r="I1317">
        <v>1</v>
      </c>
      <c r="J1317" t="s">
        <v>13801</v>
      </c>
      <c r="K1317" t="s">
        <v>13803</v>
      </c>
      <c r="L1317">
        <v>270107</v>
      </c>
      <c r="M1317" t="s">
        <v>13588</v>
      </c>
      <c r="N1317">
        <v>270107006</v>
      </c>
      <c r="O1317" t="s">
        <v>13613</v>
      </c>
      <c r="P1317">
        <v>0</v>
      </c>
      <c r="Q1317">
        <v>0</v>
      </c>
      <c r="R1317">
        <v>2601.9260248232213</v>
      </c>
    </row>
    <row r="1318" spans="1:18" x14ac:dyDescent="0.25">
      <c r="A1318">
        <v>10</v>
      </c>
      <c r="B1318">
        <v>10105</v>
      </c>
      <c r="C1318" t="s">
        <v>777</v>
      </c>
      <c r="D1318" t="s">
        <v>1685</v>
      </c>
      <c r="E1318">
        <v>2</v>
      </c>
      <c r="F1318" t="s">
        <v>13804</v>
      </c>
      <c r="G1318">
        <v>3</v>
      </c>
      <c r="H1318" t="s">
        <v>13770</v>
      </c>
      <c r="I1318">
        <v>1</v>
      </c>
      <c r="J1318" t="s">
        <v>13801</v>
      </c>
      <c r="K1318" t="s">
        <v>13805</v>
      </c>
      <c r="L1318">
        <v>270107</v>
      </c>
      <c r="M1318" t="s">
        <v>13588</v>
      </c>
      <c r="N1318">
        <v>270107006</v>
      </c>
      <c r="O1318" t="s">
        <v>13613</v>
      </c>
      <c r="P1318">
        <v>0</v>
      </c>
      <c r="Q1318">
        <v>9546.9225102109831</v>
      </c>
      <c r="R1318">
        <v>21113.099453080722</v>
      </c>
    </row>
    <row r="1319" spans="1:18" x14ac:dyDescent="0.25">
      <c r="A1319">
        <v>10</v>
      </c>
      <c r="B1319">
        <v>10105</v>
      </c>
      <c r="C1319" t="s">
        <v>777</v>
      </c>
      <c r="D1319" t="s">
        <v>1685</v>
      </c>
      <c r="E1319">
        <v>2</v>
      </c>
      <c r="F1319" t="s">
        <v>13804</v>
      </c>
      <c r="G1319">
        <v>3</v>
      </c>
      <c r="H1319" t="s">
        <v>13770</v>
      </c>
      <c r="I1319">
        <v>1</v>
      </c>
      <c r="J1319" t="s">
        <v>13801</v>
      </c>
      <c r="K1319" t="s">
        <v>13806</v>
      </c>
      <c r="L1319">
        <v>270107</v>
      </c>
      <c r="M1319" t="s">
        <v>13588</v>
      </c>
      <c r="N1319">
        <v>270107006</v>
      </c>
      <c r="O1319" t="s">
        <v>13613</v>
      </c>
      <c r="P1319">
        <v>0</v>
      </c>
      <c r="Q1319">
        <v>0</v>
      </c>
      <c r="R1319">
        <v>9759.1825633977078</v>
      </c>
    </row>
    <row r="1320" spans="1:18" x14ac:dyDescent="0.25">
      <c r="A1320">
        <v>10</v>
      </c>
      <c r="B1320">
        <v>10105</v>
      </c>
      <c r="C1320" t="s">
        <v>777</v>
      </c>
      <c r="D1320" t="s">
        <v>1685</v>
      </c>
      <c r="E1320">
        <v>3</v>
      </c>
      <c r="F1320" t="s">
        <v>13807</v>
      </c>
      <c r="G1320">
        <v>1</v>
      </c>
      <c r="H1320" t="s">
        <v>8278</v>
      </c>
      <c r="I1320">
        <v>1</v>
      </c>
      <c r="J1320" t="s">
        <v>13801</v>
      </c>
      <c r="K1320" t="s">
        <v>13808</v>
      </c>
      <c r="L1320">
        <v>270107</v>
      </c>
      <c r="M1320" t="s">
        <v>13588</v>
      </c>
      <c r="N1320">
        <v>270107006</v>
      </c>
      <c r="O1320" t="s">
        <v>13613</v>
      </c>
      <c r="P1320">
        <v>0</v>
      </c>
      <c r="Q1320">
        <v>9546.9225102109831</v>
      </c>
      <c r="R1320">
        <v>28270.355991655204</v>
      </c>
    </row>
    <row r="1321" spans="1:18" x14ac:dyDescent="0.25">
      <c r="A1321">
        <v>10</v>
      </c>
      <c r="B1321">
        <v>10105</v>
      </c>
      <c r="C1321" t="s">
        <v>777</v>
      </c>
      <c r="D1321" t="s">
        <v>1685</v>
      </c>
      <c r="E1321">
        <v>3</v>
      </c>
      <c r="F1321" t="s">
        <v>13807</v>
      </c>
      <c r="G1321">
        <v>1</v>
      </c>
      <c r="H1321" t="s">
        <v>8278</v>
      </c>
      <c r="I1321">
        <v>1</v>
      </c>
      <c r="J1321" t="s">
        <v>13801</v>
      </c>
      <c r="K1321" t="s">
        <v>13809</v>
      </c>
      <c r="L1321">
        <v>270107</v>
      </c>
      <c r="M1321" t="s">
        <v>13588</v>
      </c>
      <c r="N1321">
        <v>270107006</v>
      </c>
      <c r="O1321" t="s">
        <v>13613</v>
      </c>
      <c r="P1321">
        <v>0</v>
      </c>
      <c r="Q1321">
        <v>0</v>
      </c>
      <c r="R1321">
        <v>2601.9260248232213</v>
      </c>
    </row>
    <row r="1322" spans="1:18" x14ac:dyDescent="0.25">
      <c r="A1322">
        <v>10</v>
      </c>
      <c r="B1322">
        <v>10105</v>
      </c>
      <c r="C1322" t="s">
        <v>777</v>
      </c>
      <c r="D1322" t="s">
        <v>1685</v>
      </c>
      <c r="E1322">
        <v>4</v>
      </c>
      <c r="F1322" t="s">
        <v>13810</v>
      </c>
      <c r="G1322">
        <v>1</v>
      </c>
      <c r="H1322" t="s">
        <v>8278</v>
      </c>
      <c r="I1322">
        <v>1</v>
      </c>
      <c r="J1322" t="s">
        <v>13801</v>
      </c>
      <c r="K1322" t="s">
        <v>13811</v>
      </c>
      <c r="L1322">
        <v>270107</v>
      </c>
      <c r="M1322" t="s">
        <v>13588</v>
      </c>
      <c r="N1322">
        <v>270107006</v>
      </c>
      <c r="O1322" t="s">
        <v>13613</v>
      </c>
      <c r="P1322">
        <v>0</v>
      </c>
      <c r="Q1322">
        <v>9546.9225102109831</v>
      </c>
      <c r="R1322">
        <v>28270.355991655204</v>
      </c>
    </row>
    <row r="1323" spans="1:18" x14ac:dyDescent="0.25">
      <c r="A1323">
        <v>10</v>
      </c>
      <c r="B1323">
        <v>10105</v>
      </c>
      <c r="C1323" t="s">
        <v>777</v>
      </c>
      <c r="D1323" t="s">
        <v>1685</v>
      </c>
      <c r="E1323">
        <v>4</v>
      </c>
      <c r="F1323" t="s">
        <v>13810</v>
      </c>
      <c r="G1323">
        <v>1</v>
      </c>
      <c r="H1323" t="s">
        <v>8278</v>
      </c>
      <c r="I1323">
        <v>1</v>
      </c>
      <c r="J1323" t="s">
        <v>13801</v>
      </c>
      <c r="K1323" t="s">
        <v>13812</v>
      </c>
      <c r="L1323">
        <v>270107</v>
      </c>
      <c r="M1323" t="s">
        <v>13588</v>
      </c>
      <c r="N1323">
        <v>270107006</v>
      </c>
      <c r="O1323" t="s">
        <v>13613</v>
      </c>
      <c r="P1323">
        <v>0</v>
      </c>
      <c r="Q1323">
        <v>0</v>
      </c>
      <c r="R1323">
        <v>2601.9260248232213</v>
      </c>
    </row>
    <row r="1324" spans="1:18" x14ac:dyDescent="0.25">
      <c r="A1324">
        <v>10</v>
      </c>
      <c r="B1324">
        <v>10105</v>
      </c>
      <c r="C1324" t="s">
        <v>777</v>
      </c>
      <c r="D1324" t="s">
        <v>1685</v>
      </c>
      <c r="E1324">
        <v>7</v>
      </c>
      <c r="F1324" t="s">
        <v>13813</v>
      </c>
      <c r="G1324">
        <v>2</v>
      </c>
      <c r="H1324" t="s">
        <v>13771</v>
      </c>
      <c r="I1324">
        <v>3</v>
      </c>
      <c r="J1324" t="s">
        <v>13814</v>
      </c>
      <c r="K1324" t="s">
        <v>13771</v>
      </c>
      <c r="L1324">
        <v>270107</v>
      </c>
      <c r="M1324" t="s">
        <v>13588</v>
      </c>
      <c r="N1324">
        <v>270107005</v>
      </c>
      <c r="O1324" t="s">
        <v>13608</v>
      </c>
      <c r="P1324">
        <v>0</v>
      </c>
      <c r="Q1324">
        <v>2394.9792543346275</v>
      </c>
      <c r="R1324">
        <v>0</v>
      </c>
    </row>
    <row r="1325" spans="1:18" x14ac:dyDescent="0.25">
      <c r="A1325">
        <v>10</v>
      </c>
      <c r="B1325">
        <v>10105</v>
      </c>
      <c r="C1325" t="s">
        <v>777</v>
      </c>
      <c r="D1325" t="s">
        <v>1685</v>
      </c>
      <c r="E1325">
        <v>7</v>
      </c>
      <c r="F1325" t="s">
        <v>13813</v>
      </c>
      <c r="G1325">
        <v>3</v>
      </c>
      <c r="H1325" t="s">
        <v>13770</v>
      </c>
      <c r="I1325">
        <v>3</v>
      </c>
      <c r="J1325" t="s">
        <v>13814</v>
      </c>
      <c r="K1325" t="s">
        <v>13815</v>
      </c>
      <c r="L1325">
        <v>270107</v>
      </c>
      <c r="M1325" t="s">
        <v>13588</v>
      </c>
      <c r="N1325">
        <v>270107005</v>
      </c>
      <c r="O1325" t="s">
        <v>13608</v>
      </c>
      <c r="P1325">
        <v>0</v>
      </c>
      <c r="Q1325">
        <v>7151.9432558763547</v>
      </c>
      <c r="R1325">
        <v>21449.403727052584</v>
      </c>
    </row>
    <row r="1326" spans="1:18" x14ac:dyDescent="0.25">
      <c r="A1326">
        <v>10</v>
      </c>
      <c r="B1326">
        <v>10105</v>
      </c>
      <c r="C1326" t="s">
        <v>777</v>
      </c>
      <c r="D1326" t="s">
        <v>1685</v>
      </c>
      <c r="E1326">
        <v>7</v>
      </c>
      <c r="F1326" t="s">
        <v>13813</v>
      </c>
      <c r="G1326">
        <v>3</v>
      </c>
      <c r="H1326" t="s">
        <v>13770</v>
      </c>
      <c r="I1326">
        <v>3</v>
      </c>
      <c r="J1326" t="s">
        <v>13814</v>
      </c>
      <c r="K1326" t="s">
        <v>13816</v>
      </c>
      <c r="L1326">
        <v>270107</v>
      </c>
      <c r="M1326" t="s">
        <v>13588</v>
      </c>
      <c r="N1326">
        <v>270107005</v>
      </c>
      <c r="O1326" t="s">
        <v>13608</v>
      </c>
      <c r="P1326">
        <v>0</v>
      </c>
      <c r="Q1326">
        <v>0</v>
      </c>
      <c r="R1326">
        <v>9422.878289425842</v>
      </c>
    </row>
    <row r="1327" spans="1:18" x14ac:dyDescent="0.25">
      <c r="A1327">
        <v>10</v>
      </c>
      <c r="B1327">
        <v>10107</v>
      </c>
      <c r="C1327" t="s">
        <v>777</v>
      </c>
      <c r="D1327" t="s">
        <v>1691</v>
      </c>
      <c r="E1327">
        <v>1</v>
      </c>
      <c r="F1327" t="s">
        <v>13800</v>
      </c>
      <c r="G1327">
        <v>1</v>
      </c>
      <c r="H1327" t="s">
        <v>8278</v>
      </c>
      <c r="I1327">
        <v>1</v>
      </c>
      <c r="J1327" t="s">
        <v>13801</v>
      </c>
      <c r="K1327" t="s">
        <v>13802</v>
      </c>
      <c r="L1327">
        <v>270107</v>
      </c>
      <c r="M1327" t="s">
        <v>13588</v>
      </c>
      <c r="N1327">
        <v>270107006</v>
      </c>
      <c r="O1327" t="s">
        <v>13613</v>
      </c>
      <c r="P1327">
        <v>0</v>
      </c>
      <c r="Q1327">
        <v>39636.533567914776</v>
      </c>
      <c r="R1327">
        <v>38594.841138933058</v>
      </c>
    </row>
    <row r="1328" spans="1:18" x14ac:dyDescent="0.25">
      <c r="A1328">
        <v>10</v>
      </c>
      <c r="B1328">
        <v>10107</v>
      </c>
      <c r="C1328" t="s">
        <v>777</v>
      </c>
      <c r="D1328" t="s">
        <v>1691</v>
      </c>
      <c r="E1328">
        <v>1</v>
      </c>
      <c r="F1328" t="s">
        <v>13800</v>
      </c>
      <c r="G1328">
        <v>1</v>
      </c>
      <c r="H1328" t="s">
        <v>8278</v>
      </c>
      <c r="I1328">
        <v>1</v>
      </c>
      <c r="J1328" t="s">
        <v>13801</v>
      </c>
      <c r="K1328" t="s">
        <v>13803</v>
      </c>
      <c r="L1328">
        <v>270107</v>
      </c>
      <c r="M1328" t="s">
        <v>13588</v>
      </c>
      <c r="N1328">
        <v>270107006</v>
      </c>
      <c r="O1328" t="s">
        <v>13613</v>
      </c>
      <c r="P1328">
        <v>0</v>
      </c>
      <c r="Q1328">
        <v>2427.6857079830861</v>
      </c>
      <c r="R1328">
        <v>0</v>
      </c>
    </row>
    <row r="1329" spans="1:18" x14ac:dyDescent="0.25">
      <c r="A1329">
        <v>10</v>
      </c>
      <c r="B1329">
        <v>10107</v>
      </c>
      <c r="C1329" t="s">
        <v>777</v>
      </c>
      <c r="D1329" t="s">
        <v>1691</v>
      </c>
      <c r="E1329">
        <v>2</v>
      </c>
      <c r="F1329" t="s">
        <v>13804</v>
      </c>
      <c r="G1329">
        <v>3</v>
      </c>
      <c r="H1329" t="s">
        <v>13770</v>
      </c>
      <c r="I1329">
        <v>1</v>
      </c>
      <c r="J1329" t="s">
        <v>13801</v>
      </c>
      <c r="K1329" t="s">
        <v>13805</v>
      </c>
      <c r="L1329">
        <v>270107</v>
      </c>
      <c r="M1329" t="s">
        <v>13588</v>
      </c>
      <c r="N1329">
        <v>270107006</v>
      </c>
      <c r="O1329" t="s">
        <v>13613</v>
      </c>
      <c r="P1329">
        <v>0</v>
      </c>
      <c r="Q1329">
        <v>39636.533567914776</v>
      </c>
      <c r="R1329">
        <v>28023.468989956516</v>
      </c>
    </row>
    <row r="1330" spans="1:18" x14ac:dyDescent="0.25">
      <c r="A1330">
        <v>10</v>
      </c>
      <c r="B1330">
        <v>10107</v>
      </c>
      <c r="C1330" t="s">
        <v>777</v>
      </c>
      <c r="D1330" t="s">
        <v>1691</v>
      </c>
      <c r="E1330">
        <v>2</v>
      </c>
      <c r="F1330" t="s">
        <v>13804</v>
      </c>
      <c r="G1330">
        <v>3</v>
      </c>
      <c r="H1330" t="s">
        <v>13770</v>
      </c>
      <c r="I1330">
        <v>1</v>
      </c>
      <c r="J1330" t="s">
        <v>13801</v>
      </c>
      <c r="K1330" t="s">
        <v>13806</v>
      </c>
      <c r="L1330">
        <v>270107</v>
      </c>
      <c r="M1330" t="s">
        <v>13588</v>
      </c>
      <c r="N1330">
        <v>270107006</v>
      </c>
      <c r="O1330" t="s">
        <v>13613</v>
      </c>
      <c r="P1330">
        <v>0</v>
      </c>
      <c r="Q1330">
        <v>2427.6857079830861</v>
      </c>
      <c r="R1330">
        <v>10571.372148976543</v>
      </c>
    </row>
    <row r="1331" spans="1:18" x14ac:dyDescent="0.25">
      <c r="A1331">
        <v>10</v>
      </c>
      <c r="B1331">
        <v>10107</v>
      </c>
      <c r="C1331" t="s">
        <v>777</v>
      </c>
      <c r="D1331" t="s">
        <v>1691</v>
      </c>
      <c r="E1331">
        <v>3</v>
      </c>
      <c r="F1331" t="s">
        <v>13807</v>
      </c>
      <c r="G1331">
        <v>1</v>
      </c>
      <c r="H1331" t="s">
        <v>8278</v>
      </c>
      <c r="I1331">
        <v>1</v>
      </c>
      <c r="J1331" t="s">
        <v>13801</v>
      </c>
      <c r="K1331" t="s">
        <v>13808</v>
      </c>
      <c r="L1331">
        <v>270107</v>
      </c>
      <c r="M1331" t="s">
        <v>13588</v>
      </c>
      <c r="N1331">
        <v>270107006</v>
      </c>
      <c r="O1331" t="s">
        <v>13613</v>
      </c>
      <c r="P1331">
        <v>0</v>
      </c>
      <c r="Q1331">
        <v>39636.533567914776</v>
      </c>
      <c r="R1331">
        <v>38594.841138933058</v>
      </c>
    </row>
    <row r="1332" spans="1:18" x14ac:dyDescent="0.25">
      <c r="A1332">
        <v>10</v>
      </c>
      <c r="B1332">
        <v>10107</v>
      </c>
      <c r="C1332" t="s">
        <v>777</v>
      </c>
      <c r="D1332" t="s">
        <v>1691</v>
      </c>
      <c r="E1332">
        <v>3</v>
      </c>
      <c r="F1332" t="s">
        <v>13807</v>
      </c>
      <c r="G1332">
        <v>1</v>
      </c>
      <c r="H1332" t="s">
        <v>8278</v>
      </c>
      <c r="I1332">
        <v>1</v>
      </c>
      <c r="J1332" t="s">
        <v>13801</v>
      </c>
      <c r="K1332" t="s">
        <v>13809</v>
      </c>
      <c r="L1332">
        <v>270107</v>
      </c>
      <c r="M1332" t="s">
        <v>13588</v>
      </c>
      <c r="N1332">
        <v>270107006</v>
      </c>
      <c r="O1332" t="s">
        <v>13613</v>
      </c>
      <c r="P1332">
        <v>0</v>
      </c>
      <c r="Q1332">
        <v>2427.6857079830861</v>
      </c>
      <c r="R1332">
        <v>0</v>
      </c>
    </row>
    <row r="1333" spans="1:18" x14ac:dyDescent="0.25">
      <c r="A1333">
        <v>10</v>
      </c>
      <c r="B1333">
        <v>10107</v>
      </c>
      <c r="C1333" t="s">
        <v>777</v>
      </c>
      <c r="D1333" t="s">
        <v>1691</v>
      </c>
      <c r="E1333">
        <v>4</v>
      </c>
      <c r="F1333" t="s">
        <v>13810</v>
      </c>
      <c r="G1333">
        <v>1</v>
      </c>
      <c r="H1333" t="s">
        <v>8278</v>
      </c>
      <c r="I1333">
        <v>1</v>
      </c>
      <c r="J1333" t="s">
        <v>13801</v>
      </c>
      <c r="K1333" t="s">
        <v>13811</v>
      </c>
      <c r="L1333">
        <v>270107</v>
      </c>
      <c r="M1333" t="s">
        <v>13588</v>
      </c>
      <c r="N1333">
        <v>270107006</v>
      </c>
      <c r="O1333" t="s">
        <v>13613</v>
      </c>
      <c r="P1333">
        <v>0</v>
      </c>
      <c r="Q1333">
        <v>39636.533567914776</v>
      </c>
      <c r="R1333">
        <v>38594.841138933058</v>
      </c>
    </row>
    <row r="1334" spans="1:18" x14ac:dyDescent="0.25">
      <c r="A1334">
        <v>10</v>
      </c>
      <c r="B1334">
        <v>10107</v>
      </c>
      <c r="C1334" t="s">
        <v>777</v>
      </c>
      <c r="D1334" t="s">
        <v>1691</v>
      </c>
      <c r="E1334">
        <v>4</v>
      </c>
      <c r="F1334" t="s">
        <v>13810</v>
      </c>
      <c r="G1334">
        <v>1</v>
      </c>
      <c r="H1334" t="s">
        <v>8278</v>
      </c>
      <c r="I1334">
        <v>1</v>
      </c>
      <c r="J1334" t="s">
        <v>13801</v>
      </c>
      <c r="K1334" t="s">
        <v>13812</v>
      </c>
      <c r="L1334">
        <v>270107</v>
      </c>
      <c r="M1334" t="s">
        <v>13588</v>
      </c>
      <c r="N1334">
        <v>270107006</v>
      </c>
      <c r="O1334" t="s">
        <v>13613</v>
      </c>
      <c r="P1334">
        <v>0</v>
      </c>
      <c r="Q1334">
        <v>2427.6857079830861</v>
      </c>
      <c r="R1334">
        <v>0</v>
      </c>
    </row>
    <row r="1335" spans="1:18" x14ac:dyDescent="0.25">
      <c r="A1335">
        <v>10</v>
      </c>
      <c r="B1335">
        <v>10107</v>
      </c>
      <c r="C1335" t="s">
        <v>777</v>
      </c>
      <c r="D1335" t="s">
        <v>1691</v>
      </c>
      <c r="E1335">
        <v>7</v>
      </c>
      <c r="F1335" t="s">
        <v>13813</v>
      </c>
      <c r="G1335">
        <v>2</v>
      </c>
      <c r="H1335" t="s">
        <v>13771</v>
      </c>
      <c r="I1335">
        <v>3</v>
      </c>
      <c r="J1335" t="s">
        <v>13814</v>
      </c>
      <c r="K1335" t="s">
        <v>13771</v>
      </c>
      <c r="L1335">
        <v>270107</v>
      </c>
      <c r="M1335" t="s">
        <v>13588</v>
      </c>
      <c r="N1335">
        <v>270107005</v>
      </c>
      <c r="O1335" t="s">
        <v>13608</v>
      </c>
      <c r="P1335">
        <v>0</v>
      </c>
      <c r="Q1335">
        <v>8182.5726045298015</v>
      </c>
      <c r="R1335">
        <v>1581.3329037108638</v>
      </c>
    </row>
    <row r="1336" spans="1:18" x14ac:dyDescent="0.25">
      <c r="A1336">
        <v>10</v>
      </c>
      <c r="B1336">
        <v>10107</v>
      </c>
      <c r="C1336" t="s">
        <v>777</v>
      </c>
      <c r="D1336" t="s">
        <v>1691</v>
      </c>
      <c r="E1336">
        <v>7</v>
      </c>
      <c r="F1336" t="s">
        <v>13813</v>
      </c>
      <c r="G1336">
        <v>3</v>
      </c>
      <c r="H1336" t="s">
        <v>13770</v>
      </c>
      <c r="I1336">
        <v>3</v>
      </c>
      <c r="J1336" t="s">
        <v>13814</v>
      </c>
      <c r="K1336" t="s">
        <v>13815</v>
      </c>
      <c r="L1336">
        <v>270107</v>
      </c>
      <c r="M1336" t="s">
        <v>13588</v>
      </c>
      <c r="N1336">
        <v>270107005</v>
      </c>
      <c r="O1336" t="s">
        <v>13608</v>
      </c>
      <c r="P1336">
        <v>0</v>
      </c>
      <c r="Q1336">
        <v>33881.646671368057</v>
      </c>
      <c r="R1336">
        <v>34539.891109944503</v>
      </c>
    </row>
    <row r="1337" spans="1:18" x14ac:dyDescent="0.25">
      <c r="A1337">
        <v>10</v>
      </c>
      <c r="B1337">
        <v>10107</v>
      </c>
      <c r="C1337" t="s">
        <v>777</v>
      </c>
      <c r="D1337" t="s">
        <v>1691</v>
      </c>
      <c r="E1337">
        <v>7</v>
      </c>
      <c r="F1337" t="s">
        <v>13813</v>
      </c>
      <c r="G1337">
        <v>3</v>
      </c>
      <c r="H1337" t="s">
        <v>13770</v>
      </c>
      <c r="I1337">
        <v>3</v>
      </c>
      <c r="J1337" t="s">
        <v>13814</v>
      </c>
      <c r="K1337" t="s">
        <v>13816</v>
      </c>
      <c r="L1337">
        <v>270107</v>
      </c>
      <c r="M1337" t="s">
        <v>13588</v>
      </c>
      <c r="N1337">
        <v>270107005</v>
      </c>
      <c r="O1337" t="s">
        <v>13608</v>
      </c>
      <c r="P1337">
        <v>0</v>
      </c>
      <c r="Q1337">
        <v>0</v>
      </c>
      <c r="R1337">
        <v>2473.617125277693</v>
      </c>
    </row>
    <row r="1338" spans="1:18" x14ac:dyDescent="0.25">
      <c r="A1338">
        <v>10</v>
      </c>
      <c r="B1338">
        <v>10108</v>
      </c>
      <c r="C1338" t="s">
        <v>777</v>
      </c>
      <c r="D1338" t="s">
        <v>1694</v>
      </c>
      <c r="E1338">
        <v>1</v>
      </c>
      <c r="F1338" t="s">
        <v>13800</v>
      </c>
      <c r="G1338">
        <v>1</v>
      </c>
      <c r="H1338" t="s">
        <v>8278</v>
      </c>
      <c r="I1338">
        <v>1</v>
      </c>
      <c r="J1338" t="s">
        <v>13801</v>
      </c>
      <c r="K1338" t="s">
        <v>13802</v>
      </c>
      <c r="L1338">
        <v>270107</v>
      </c>
      <c r="M1338" t="s">
        <v>13588</v>
      </c>
      <c r="N1338">
        <v>270107006</v>
      </c>
      <c r="O1338" t="s">
        <v>13613</v>
      </c>
      <c r="P1338">
        <v>0</v>
      </c>
      <c r="Q1338">
        <v>11687.703002109498</v>
      </c>
      <c r="R1338">
        <v>0</v>
      </c>
    </row>
    <row r="1339" spans="1:18" x14ac:dyDescent="0.25">
      <c r="A1339">
        <v>10</v>
      </c>
      <c r="B1339">
        <v>10108</v>
      </c>
      <c r="C1339" t="s">
        <v>777</v>
      </c>
      <c r="D1339" t="s">
        <v>1694</v>
      </c>
      <c r="E1339">
        <v>2</v>
      </c>
      <c r="F1339" t="s">
        <v>13804</v>
      </c>
      <c r="G1339">
        <v>3</v>
      </c>
      <c r="H1339" t="s">
        <v>13770</v>
      </c>
      <c r="I1339">
        <v>1</v>
      </c>
      <c r="J1339" t="s">
        <v>13801</v>
      </c>
      <c r="K1339" t="s">
        <v>13805</v>
      </c>
      <c r="L1339">
        <v>270107</v>
      </c>
      <c r="M1339" t="s">
        <v>13588</v>
      </c>
      <c r="N1339">
        <v>270107006</v>
      </c>
      <c r="O1339" t="s">
        <v>13613</v>
      </c>
      <c r="P1339">
        <v>0</v>
      </c>
      <c r="Q1339">
        <v>11687.703002109498</v>
      </c>
      <c r="R1339">
        <v>0</v>
      </c>
    </row>
    <row r="1340" spans="1:18" x14ac:dyDescent="0.25">
      <c r="A1340">
        <v>10</v>
      </c>
      <c r="B1340">
        <v>10108</v>
      </c>
      <c r="C1340" t="s">
        <v>777</v>
      </c>
      <c r="D1340" t="s">
        <v>1694</v>
      </c>
      <c r="E1340">
        <v>3</v>
      </c>
      <c r="F1340" t="s">
        <v>13807</v>
      </c>
      <c r="G1340">
        <v>1</v>
      </c>
      <c r="H1340" t="s">
        <v>8278</v>
      </c>
      <c r="I1340">
        <v>1</v>
      </c>
      <c r="J1340" t="s">
        <v>13801</v>
      </c>
      <c r="K1340" t="s">
        <v>13808</v>
      </c>
      <c r="L1340">
        <v>270107</v>
      </c>
      <c r="M1340" t="s">
        <v>13588</v>
      </c>
      <c r="N1340">
        <v>270107006</v>
      </c>
      <c r="O1340" t="s">
        <v>13613</v>
      </c>
      <c r="P1340">
        <v>0</v>
      </c>
      <c r="Q1340">
        <v>11687.703002109498</v>
      </c>
      <c r="R1340">
        <v>0</v>
      </c>
    </row>
    <row r="1341" spans="1:18" x14ac:dyDescent="0.25">
      <c r="A1341">
        <v>10</v>
      </c>
      <c r="B1341">
        <v>10108</v>
      </c>
      <c r="C1341" t="s">
        <v>777</v>
      </c>
      <c r="D1341" t="s">
        <v>1694</v>
      </c>
      <c r="E1341">
        <v>4</v>
      </c>
      <c r="F1341" t="s">
        <v>13810</v>
      </c>
      <c r="G1341">
        <v>1</v>
      </c>
      <c r="H1341" t="s">
        <v>8278</v>
      </c>
      <c r="I1341">
        <v>1</v>
      </c>
      <c r="J1341" t="s">
        <v>13801</v>
      </c>
      <c r="K1341" t="s">
        <v>13811</v>
      </c>
      <c r="L1341">
        <v>270107</v>
      </c>
      <c r="M1341" t="s">
        <v>13588</v>
      </c>
      <c r="N1341">
        <v>270107006</v>
      </c>
      <c r="O1341" t="s">
        <v>13613</v>
      </c>
      <c r="P1341">
        <v>0</v>
      </c>
      <c r="Q1341">
        <v>11687.703002109498</v>
      </c>
      <c r="R1341">
        <v>0</v>
      </c>
    </row>
    <row r="1342" spans="1:18" x14ac:dyDescent="0.25">
      <c r="A1342">
        <v>10</v>
      </c>
      <c r="B1342">
        <v>10108</v>
      </c>
      <c r="C1342" t="s">
        <v>777</v>
      </c>
      <c r="D1342" t="s">
        <v>1694</v>
      </c>
      <c r="E1342">
        <v>7</v>
      </c>
      <c r="F1342" t="s">
        <v>13813</v>
      </c>
      <c r="G1342">
        <v>2</v>
      </c>
      <c r="H1342" t="s">
        <v>13771</v>
      </c>
      <c r="I1342">
        <v>3</v>
      </c>
      <c r="J1342" t="s">
        <v>13814</v>
      </c>
      <c r="K1342" t="s">
        <v>13771</v>
      </c>
      <c r="L1342">
        <v>270107</v>
      </c>
      <c r="M1342" t="s">
        <v>13588</v>
      </c>
      <c r="N1342">
        <v>270107005</v>
      </c>
      <c r="O1342" t="s">
        <v>13608</v>
      </c>
      <c r="P1342">
        <v>0</v>
      </c>
      <c r="Q1342">
        <v>5445.1607149063047</v>
      </c>
      <c r="R1342">
        <v>0</v>
      </c>
    </row>
    <row r="1343" spans="1:18" x14ac:dyDescent="0.25">
      <c r="A1343">
        <v>10</v>
      </c>
      <c r="B1343">
        <v>10108</v>
      </c>
      <c r="C1343" t="s">
        <v>777</v>
      </c>
      <c r="D1343" t="s">
        <v>1694</v>
      </c>
      <c r="E1343">
        <v>7</v>
      </c>
      <c r="F1343" t="s">
        <v>13813</v>
      </c>
      <c r="G1343">
        <v>3</v>
      </c>
      <c r="H1343" t="s">
        <v>13770</v>
      </c>
      <c r="I1343">
        <v>3</v>
      </c>
      <c r="J1343" t="s">
        <v>13814</v>
      </c>
      <c r="K1343" t="s">
        <v>13815</v>
      </c>
      <c r="L1343">
        <v>270107</v>
      </c>
      <c r="M1343" t="s">
        <v>13588</v>
      </c>
      <c r="N1343">
        <v>270107005</v>
      </c>
      <c r="O1343" t="s">
        <v>13608</v>
      </c>
      <c r="P1343">
        <v>0</v>
      </c>
      <c r="Q1343">
        <v>6242.5422872031922</v>
      </c>
      <c r="R1343">
        <v>0</v>
      </c>
    </row>
    <row r="1344" spans="1:18" x14ac:dyDescent="0.25">
      <c r="A1344">
        <v>10</v>
      </c>
      <c r="B1344">
        <v>10109</v>
      </c>
      <c r="C1344" t="s">
        <v>777</v>
      </c>
      <c r="D1344" t="s">
        <v>1697</v>
      </c>
      <c r="E1344">
        <v>1</v>
      </c>
      <c r="F1344" t="s">
        <v>13800</v>
      </c>
      <c r="G1344">
        <v>1</v>
      </c>
      <c r="H1344" t="s">
        <v>8278</v>
      </c>
      <c r="I1344">
        <v>1</v>
      </c>
      <c r="J1344" t="s">
        <v>13801</v>
      </c>
      <c r="K1344" t="s">
        <v>13802</v>
      </c>
      <c r="L1344">
        <v>270107</v>
      </c>
      <c r="M1344" t="s">
        <v>13588</v>
      </c>
      <c r="N1344">
        <v>270107006</v>
      </c>
      <c r="O1344" t="s">
        <v>13613</v>
      </c>
      <c r="P1344">
        <v>17425.672487022181</v>
      </c>
      <c r="Q1344">
        <v>16927.894197644768</v>
      </c>
      <c r="R1344">
        <v>46133.500286626819</v>
      </c>
    </row>
    <row r="1345" spans="1:18" x14ac:dyDescent="0.25">
      <c r="A1345">
        <v>10</v>
      </c>
      <c r="B1345">
        <v>10109</v>
      </c>
      <c r="C1345" t="s">
        <v>777</v>
      </c>
      <c r="D1345" t="s">
        <v>1697</v>
      </c>
      <c r="E1345">
        <v>1</v>
      </c>
      <c r="F1345" t="s">
        <v>13800</v>
      </c>
      <c r="G1345">
        <v>1</v>
      </c>
      <c r="H1345" t="s">
        <v>8278</v>
      </c>
      <c r="I1345">
        <v>1</v>
      </c>
      <c r="J1345" t="s">
        <v>13801</v>
      </c>
      <c r="K1345" t="s">
        <v>13803</v>
      </c>
      <c r="L1345">
        <v>270107</v>
      </c>
      <c r="M1345" t="s">
        <v>13588</v>
      </c>
      <c r="N1345">
        <v>270107006</v>
      </c>
      <c r="O1345" t="s">
        <v>13613</v>
      </c>
      <c r="P1345">
        <v>1885.3232656913638</v>
      </c>
      <c r="Q1345">
        <v>0</v>
      </c>
      <c r="R1345">
        <v>3588.8471822295351</v>
      </c>
    </row>
    <row r="1346" spans="1:18" x14ac:dyDescent="0.25">
      <c r="A1346">
        <v>10</v>
      </c>
      <c r="B1346">
        <v>10109</v>
      </c>
      <c r="C1346" t="s">
        <v>777</v>
      </c>
      <c r="D1346" t="s">
        <v>1697</v>
      </c>
      <c r="E1346">
        <v>2</v>
      </c>
      <c r="F1346" t="s">
        <v>13804</v>
      </c>
      <c r="G1346">
        <v>3</v>
      </c>
      <c r="H1346" t="s">
        <v>13770</v>
      </c>
      <c r="I1346">
        <v>1</v>
      </c>
      <c r="J1346" t="s">
        <v>13801</v>
      </c>
      <c r="K1346" t="s">
        <v>13805</v>
      </c>
      <c r="L1346">
        <v>270107</v>
      </c>
      <c r="M1346" t="s">
        <v>13588</v>
      </c>
      <c r="N1346">
        <v>270107006</v>
      </c>
      <c r="O1346" t="s">
        <v>13613</v>
      </c>
      <c r="P1346">
        <v>17425.672487022181</v>
      </c>
      <c r="Q1346">
        <v>16927.894197644768</v>
      </c>
      <c r="R1346">
        <v>44316.593663837848</v>
      </c>
    </row>
    <row r="1347" spans="1:18" x14ac:dyDescent="0.25">
      <c r="A1347">
        <v>10</v>
      </c>
      <c r="B1347">
        <v>10109</v>
      </c>
      <c r="C1347" t="s">
        <v>777</v>
      </c>
      <c r="D1347" t="s">
        <v>1697</v>
      </c>
      <c r="E1347">
        <v>2</v>
      </c>
      <c r="F1347" t="s">
        <v>13804</v>
      </c>
      <c r="G1347">
        <v>3</v>
      </c>
      <c r="H1347" t="s">
        <v>13770</v>
      </c>
      <c r="I1347">
        <v>1</v>
      </c>
      <c r="J1347" t="s">
        <v>13801</v>
      </c>
      <c r="K1347" t="s">
        <v>13806</v>
      </c>
      <c r="L1347">
        <v>270107</v>
      </c>
      <c r="M1347" t="s">
        <v>13588</v>
      </c>
      <c r="N1347">
        <v>270107006</v>
      </c>
      <c r="O1347" t="s">
        <v>13613</v>
      </c>
      <c r="P1347">
        <v>1885.3232656913638</v>
      </c>
      <c r="Q1347">
        <v>0</v>
      </c>
      <c r="R1347">
        <v>5405.7538050185112</v>
      </c>
    </row>
    <row r="1348" spans="1:18" x14ac:dyDescent="0.25">
      <c r="A1348">
        <v>10</v>
      </c>
      <c r="B1348">
        <v>10109</v>
      </c>
      <c r="C1348" t="s">
        <v>777</v>
      </c>
      <c r="D1348" t="s">
        <v>1697</v>
      </c>
      <c r="E1348">
        <v>3</v>
      </c>
      <c r="F1348" t="s">
        <v>13807</v>
      </c>
      <c r="G1348">
        <v>1</v>
      </c>
      <c r="H1348" t="s">
        <v>8278</v>
      </c>
      <c r="I1348">
        <v>1</v>
      </c>
      <c r="J1348" t="s">
        <v>13801</v>
      </c>
      <c r="K1348" t="s">
        <v>13808</v>
      </c>
      <c r="L1348">
        <v>270107</v>
      </c>
      <c r="M1348" t="s">
        <v>13588</v>
      </c>
      <c r="N1348">
        <v>270107006</v>
      </c>
      <c r="O1348" t="s">
        <v>13613</v>
      </c>
      <c r="P1348">
        <v>18220.858895705522</v>
      </c>
      <c r="Q1348">
        <v>16927.894197644768</v>
      </c>
      <c r="R1348">
        <v>46739.135827556471</v>
      </c>
    </row>
    <row r="1349" spans="1:18" x14ac:dyDescent="0.25">
      <c r="A1349">
        <v>10</v>
      </c>
      <c r="B1349">
        <v>10109</v>
      </c>
      <c r="C1349" t="s">
        <v>777</v>
      </c>
      <c r="D1349" t="s">
        <v>1697</v>
      </c>
      <c r="E1349">
        <v>3</v>
      </c>
      <c r="F1349" t="s">
        <v>13807</v>
      </c>
      <c r="G1349">
        <v>1</v>
      </c>
      <c r="H1349" t="s">
        <v>8278</v>
      </c>
      <c r="I1349">
        <v>1</v>
      </c>
      <c r="J1349" t="s">
        <v>13801</v>
      </c>
      <c r="K1349" t="s">
        <v>13809</v>
      </c>
      <c r="L1349">
        <v>270107</v>
      </c>
      <c r="M1349" t="s">
        <v>13588</v>
      </c>
      <c r="N1349">
        <v>270107006</v>
      </c>
      <c r="O1349" t="s">
        <v>13613</v>
      </c>
      <c r="P1349">
        <v>1090.1368570080226</v>
      </c>
      <c r="Q1349">
        <v>0</v>
      </c>
      <c r="R1349">
        <v>2983.2116412998766</v>
      </c>
    </row>
    <row r="1350" spans="1:18" x14ac:dyDescent="0.25">
      <c r="A1350">
        <v>10</v>
      </c>
      <c r="B1350">
        <v>10109</v>
      </c>
      <c r="C1350" t="s">
        <v>777</v>
      </c>
      <c r="D1350" t="s">
        <v>1697</v>
      </c>
      <c r="E1350">
        <v>4</v>
      </c>
      <c r="F1350" t="s">
        <v>13810</v>
      </c>
      <c r="G1350">
        <v>1</v>
      </c>
      <c r="H1350" t="s">
        <v>8278</v>
      </c>
      <c r="I1350">
        <v>1</v>
      </c>
      <c r="J1350" t="s">
        <v>13801</v>
      </c>
      <c r="K1350" t="s">
        <v>13811</v>
      </c>
      <c r="L1350">
        <v>270107</v>
      </c>
      <c r="M1350" t="s">
        <v>13588</v>
      </c>
      <c r="N1350">
        <v>270107006</v>
      </c>
      <c r="O1350" t="s">
        <v>13613</v>
      </c>
      <c r="P1350">
        <v>17425.672487022181</v>
      </c>
      <c r="Q1350">
        <v>16927.894197644768</v>
      </c>
      <c r="R1350">
        <v>48034.466967005261</v>
      </c>
    </row>
    <row r="1351" spans="1:18" x14ac:dyDescent="0.25">
      <c r="A1351">
        <v>10</v>
      </c>
      <c r="B1351">
        <v>10109</v>
      </c>
      <c r="C1351" t="s">
        <v>777</v>
      </c>
      <c r="D1351" t="s">
        <v>1697</v>
      </c>
      <c r="E1351">
        <v>4</v>
      </c>
      <c r="F1351" t="s">
        <v>13810</v>
      </c>
      <c r="G1351">
        <v>1</v>
      </c>
      <c r="H1351" t="s">
        <v>8278</v>
      </c>
      <c r="I1351">
        <v>1</v>
      </c>
      <c r="J1351" t="s">
        <v>13801</v>
      </c>
      <c r="K1351" t="s">
        <v>13812</v>
      </c>
      <c r="L1351">
        <v>270107</v>
      </c>
      <c r="M1351" t="s">
        <v>13588</v>
      </c>
      <c r="N1351">
        <v>270107006</v>
      </c>
      <c r="O1351" t="s">
        <v>13613</v>
      </c>
      <c r="P1351">
        <v>1885.3232656913638</v>
      </c>
      <c r="Q1351">
        <v>0</v>
      </c>
      <c r="R1351">
        <v>1687.88050185109</v>
      </c>
    </row>
    <row r="1352" spans="1:18" x14ac:dyDescent="0.25">
      <c r="A1352">
        <v>10</v>
      </c>
      <c r="B1352">
        <v>10109</v>
      </c>
      <c r="C1352" t="s">
        <v>777</v>
      </c>
      <c r="D1352" t="s">
        <v>1697</v>
      </c>
      <c r="E1352">
        <v>7</v>
      </c>
      <c r="F1352" t="s">
        <v>13813</v>
      </c>
      <c r="G1352">
        <v>2</v>
      </c>
      <c r="H1352" t="s">
        <v>13771</v>
      </c>
      <c r="I1352">
        <v>3</v>
      </c>
      <c r="J1352" t="s">
        <v>13814</v>
      </c>
      <c r="K1352" t="s">
        <v>13771</v>
      </c>
      <c r="L1352">
        <v>270107</v>
      </c>
      <c r="M1352" t="s">
        <v>13588</v>
      </c>
      <c r="N1352">
        <v>270107005</v>
      </c>
      <c r="O1352" t="s">
        <v>13608</v>
      </c>
      <c r="P1352">
        <v>3983.0108541764985</v>
      </c>
      <c r="Q1352">
        <v>1964.1177528203941</v>
      </c>
      <c r="R1352">
        <v>0</v>
      </c>
    </row>
    <row r="1353" spans="1:18" x14ac:dyDescent="0.25">
      <c r="A1353">
        <v>10</v>
      </c>
      <c r="B1353">
        <v>10109</v>
      </c>
      <c r="C1353" t="s">
        <v>777</v>
      </c>
      <c r="D1353" t="s">
        <v>1697</v>
      </c>
      <c r="E1353">
        <v>7</v>
      </c>
      <c r="F1353" t="s">
        <v>13813</v>
      </c>
      <c r="G1353">
        <v>3</v>
      </c>
      <c r="H1353" t="s">
        <v>13770</v>
      </c>
      <c r="I1353">
        <v>3</v>
      </c>
      <c r="J1353" t="s">
        <v>13814</v>
      </c>
      <c r="K1353" t="s">
        <v>13815</v>
      </c>
      <c r="L1353">
        <v>270107</v>
      </c>
      <c r="M1353" t="s">
        <v>13588</v>
      </c>
      <c r="N1353">
        <v>270107005</v>
      </c>
      <c r="O1353" t="s">
        <v>13608</v>
      </c>
      <c r="P1353">
        <v>15101.462954223691</v>
      </c>
      <c r="Q1353">
        <v>14002.416471272227</v>
      </c>
      <c r="R1353">
        <v>48034.466967005261</v>
      </c>
    </row>
    <row r="1354" spans="1:18" x14ac:dyDescent="0.25">
      <c r="A1354">
        <v>10</v>
      </c>
      <c r="B1354">
        <v>10109</v>
      </c>
      <c r="C1354" t="s">
        <v>777</v>
      </c>
      <c r="D1354" t="s">
        <v>1697</v>
      </c>
      <c r="E1354">
        <v>7</v>
      </c>
      <c r="F1354" t="s">
        <v>13813</v>
      </c>
      <c r="G1354">
        <v>3</v>
      </c>
      <c r="H1354" t="s">
        <v>13770</v>
      </c>
      <c r="I1354">
        <v>3</v>
      </c>
      <c r="J1354" t="s">
        <v>13814</v>
      </c>
      <c r="K1354" t="s">
        <v>13816</v>
      </c>
      <c r="L1354">
        <v>270107</v>
      </c>
      <c r="M1354" t="s">
        <v>13588</v>
      </c>
      <c r="N1354">
        <v>270107005</v>
      </c>
      <c r="O1354" t="s">
        <v>13608</v>
      </c>
      <c r="P1354">
        <v>226.52194431335536</v>
      </c>
      <c r="Q1354">
        <v>961.35997355214658</v>
      </c>
      <c r="R1354">
        <v>1687.88050185109</v>
      </c>
    </row>
    <row r="1355" spans="1:18" x14ac:dyDescent="0.25">
      <c r="A1355">
        <v>10</v>
      </c>
      <c r="B1355">
        <v>10201</v>
      </c>
      <c r="C1355" t="s">
        <v>777</v>
      </c>
      <c r="D1355" t="s">
        <v>1700</v>
      </c>
      <c r="E1355">
        <v>1</v>
      </c>
      <c r="F1355" t="s">
        <v>13800</v>
      </c>
      <c r="G1355">
        <v>1</v>
      </c>
      <c r="H1355" t="s">
        <v>8278</v>
      </c>
      <c r="I1355">
        <v>1</v>
      </c>
      <c r="J1355" t="s">
        <v>13801</v>
      </c>
      <c r="K1355" t="s">
        <v>13802</v>
      </c>
      <c r="L1355">
        <v>270107</v>
      </c>
      <c r="M1355" t="s">
        <v>13588</v>
      </c>
      <c r="N1355">
        <v>270107006</v>
      </c>
      <c r="O1355" t="s">
        <v>13613</v>
      </c>
      <c r="P1355">
        <v>20887.40987243483</v>
      </c>
      <c r="Q1355">
        <v>35586.084639025117</v>
      </c>
      <c r="R1355">
        <v>38209.118982499378</v>
      </c>
    </row>
    <row r="1356" spans="1:18" x14ac:dyDescent="0.25">
      <c r="A1356">
        <v>10</v>
      </c>
      <c r="B1356">
        <v>10201</v>
      </c>
      <c r="C1356" t="s">
        <v>777</v>
      </c>
      <c r="D1356" t="s">
        <v>1700</v>
      </c>
      <c r="E1356">
        <v>1</v>
      </c>
      <c r="F1356" t="s">
        <v>13800</v>
      </c>
      <c r="G1356">
        <v>1</v>
      </c>
      <c r="H1356" t="s">
        <v>8278</v>
      </c>
      <c r="I1356">
        <v>1</v>
      </c>
      <c r="J1356" t="s">
        <v>13801</v>
      </c>
      <c r="K1356" t="s">
        <v>13803</v>
      </c>
      <c r="L1356">
        <v>270107</v>
      </c>
      <c r="M1356" t="s">
        <v>13588</v>
      </c>
      <c r="N1356">
        <v>270107006</v>
      </c>
      <c r="O1356" t="s">
        <v>13613</v>
      </c>
      <c r="P1356">
        <v>1249.0293954520243</v>
      </c>
      <c r="Q1356">
        <v>0</v>
      </c>
      <c r="R1356">
        <v>4209.2636365104936</v>
      </c>
    </row>
    <row r="1357" spans="1:18" x14ac:dyDescent="0.25">
      <c r="A1357">
        <v>10</v>
      </c>
      <c r="B1357">
        <v>10201</v>
      </c>
      <c r="C1357" t="s">
        <v>777</v>
      </c>
      <c r="D1357" t="s">
        <v>1700</v>
      </c>
      <c r="E1357">
        <v>2</v>
      </c>
      <c r="F1357" t="s">
        <v>13804</v>
      </c>
      <c r="G1357">
        <v>3</v>
      </c>
      <c r="H1357" t="s">
        <v>13770</v>
      </c>
      <c r="I1357">
        <v>1</v>
      </c>
      <c r="J1357" t="s">
        <v>13801</v>
      </c>
      <c r="K1357" t="s">
        <v>13805</v>
      </c>
      <c r="L1357">
        <v>270107</v>
      </c>
      <c r="M1357" t="s">
        <v>13588</v>
      </c>
      <c r="N1357">
        <v>270107006</v>
      </c>
      <c r="O1357" t="s">
        <v>13613</v>
      </c>
      <c r="P1357">
        <v>20457.016084303938</v>
      </c>
      <c r="Q1357">
        <v>35586.084639025117</v>
      </c>
      <c r="R1357">
        <v>30694.391339739101</v>
      </c>
    </row>
    <row r="1358" spans="1:18" x14ac:dyDescent="0.25">
      <c r="A1358">
        <v>10</v>
      </c>
      <c r="B1358">
        <v>10201</v>
      </c>
      <c r="C1358" t="s">
        <v>777</v>
      </c>
      <c r="D1358" t="s">
        <v>1700</v>
      </c>
      <c r="E1358">
        <v>2</v>
      </c>
      <c r="F1358" t="s">
        <v>13804</v>
      </c>
      <c r="G1358">
        <v>3</v>
      </c>
      <c r="H1358" t="s">
        <v>13770</v>
      </c>
      <c r="I1358">
        <v>1</v>
      </c>
      <c r="J1358" t="s">
        <v>13801</v>
      </c>
      <c r="K1358" t="s">
        <v>13806</v>
      </c>
      <c r="L1358">
        <v>270107</v>
      </c>
      <c r="M1358" t="s">
        <v>13588</v>
      </c>
      <c r="N1358">
        <v>270107006</v>
      </c>
      <c r="O1358" t="s">
        <v>13613</v>
      </c>
      <c r="P1358">
        <v>1679.4231835829173</v>
      </c>
      <c r="Q1358">
        <v>0</v>
      </c>
      <c r="R1358">
        <v>11723.991279270778</v>
      </c>
    </row>
    <row r="1359" spans="1:18" x14ac:dyDescent="0.25">
      <c r="A1359">
        <v>10</v>
      </c>
      <c r="B1359">
        <v>10201</v>
      </c>
      <c r="C1359" t="s">
        <v>777</v>
      </c>
      <c r="D1359" t="s">
        <v>1700</v>
      </c>
      <c r="E1359">
        <v>3</v>
      </c>
      <c r="F1359" t="s">
        <v>13807</v>
      </c>
      <c r="G1359">
        <v>1</v>
      </c>
      <c r="H1359" t="s">
        <v>8278</v>
      </c>
      <c r="I1359">
        <v>1</v>
      </c>
      <c r="J1359" t="s">
        <v>13801</v>
      </c>
      <c r="K1359" t="s">
        <v>13808</v>
      </c>
      <c r="L1359">
        <v>270107</v>
      </c>
      <c r="M1359" t="s">
        <v>13588</v>
      </c>
      <c r="N1359">
        <v>270107006</v>
      </c>
      <c r="O1359" t="s">
        <v>13613</v>
      </c>
      <c r="P1359">
        <v>21362.174154187465</v>
      </c>
      <c r="Q1359">
        <v>35586.084639025117</v>
      </c>
      <c r="R1359">
        <v>40488.072028208175</v>
      </c>
    </row>
    <row r="1360" spans="1:18" x14ac:dyDescent="0.25">
      <c r="A1360">
        <v>10</v>
      </c>
      <c r="B1360">
        <v>10201</v>
      </c>
      <c r="C1360" t="s">
        <v>777</v>
      </c>
      <c r="D1360" t="s">
        <v>1700</v>
      </c>
      <c r="E1360">
        <v>3</v>
      </c>
      <c r="F1360" t="s">
        <v>13807</v>
      </c>
      <c r="G1360">
        <v>1</v>
      </c>
      <c r="H1360" t="s">
        <v>8278</v>
      </c>
      <c r="I1360">
        <v>1</v>
      </c>
      <c r="J1360" t="s">
        <v>13801</v>
      </c>
      <c r="K1360" t="s">
        <v>13809</v>
      </c>
      <c r="L1360">
        <v>270107</v>
      </c>
      <c r="M1360" t="s">
        <v>13588</v>
      </c>
      <c r="N1360">
        <v>270107006</v>
      </c>
      <c r="O1360" t="s">
        <v>13613</v>
      </c>
      <c r="P1360">
        <v>774.26511369938987</v>
      </c>
      <c r="Q1360">
        <v>0</v>
      </c>
      <c r="R1360">
        <v>1930.3105908016951</v>
      </c>
    </row>
    <row r="1361" spans="1:18" x14ac:dyDescent="0.25">
      <c r="A1361">
        <v>10</v>
      </c>
      <c r="B1361">
        <v>10201</v>
      </c>
      <c r="C1361" t="s">
        <v>777</v>
      </c>
      <c r="D1361" t="s">
        <v>1700</v>
      </c>
      <c r="E1361">
        <v>4</v>
      </c>
      <c r="F1361" t="s">
        <v>13810</v>
      </c>
      <c r="G1361">
        <v>1</v>
      </c>
      <c r="H1361" t="s">
        <v>8278</v>
      </c>
      <c r="I1361">
        <v>1</v>
      </c>
      <c r="J1361" t="s">
        <v>13801</v>
      </c>
      <c r="K1361" t="s">
        <v>13811</v>
      </c>
      <c r="L1361">
        <v>270107</v>
      </c>
      <c r="M1361" t="s">
        <v>13588</v>
      </c>
      <c r="N1361">
        <v>270107006</v>
      </c>
      <c r="O1361" t="s">
        <v>13613</v>
      </c>
      <c r="P1361">
        <v>21362.174154187465</v>
      </c>
      <c r="Q1361">
        <v>35586.084639025117</v>
      </c>
      <c r="R1361">
        <v>38209.118982499378</v>
      </c>
    </row>
    <row r="1362" spans="1:18" x14ac:dyDescent="0.25">
      <c r="A1362">
        <v>10</v>
      </c>
      <c r="B1362">
        <v>10201</v>
      </c>
      <c r="C1362" t="s">
        <v>777</v>
      </c>
      <c r="D1362" t="s">
        <v>1700</v>
      </c>
      <c r="E1362">
        <v>4</v>
      </c>
      <c r="F1362" t="s">
        <v>13810</v>
      </c>
      <c r="G1362">
        <v>1</v>
      </c>
      <c r="H1362" t="s">
        <v>8278</v>
      </c>
      <c r="I1362">
        <v>1</v>
      </c>
      <c r="J1362" t="s">
        <v>13801</v>
      </c>
      <c r="K1362" t="s">
        <v>13812</v>
      </c>
      <c r="L1362">
        <v>270107</v>
      </c>
      <c r="M1362" t="s">
        <v>13588</v>
      </c>
      <c r="N1362">
        <v>270107006</v>
      </c>
      <c r="O1362" t="s">
        <v>13613</v>
      </c>
      <c r="P1362">
        <v>774.26511369938987</v>
      </c>
      <c r="Q1362">
        <v>0</v>
      </c>
      <c r="R1362">
        <v>4209.2636365104936</v>
      </c>
    </row>
    <row r="1363" spans="1:18" x14ac:dyDescent="0.25">
      <c r="A1363">
        <v>10</v>
      </c>
      <c r="B1363">
        <v>10201</v>
      </c>
      <c r="C1363" t="s">
        <v>777</v>
      </c>
      <c r="D1363" t="s">
        <v>1700</v>
      </c>
      <c r="E1363">
        <v>7</v>
      </c>
      <c r="F1363" t="s">
        <v>13813</v>
      </c>
      <c r="G1363">
        <v>2</v>
      </c>
      <c r="H1363" t="s">
        <v>13771</v>
      </c>
      <c r="I1363">
        <v>3</v>
      </c>
      <c r="J1363" t="s">
        <v>13814</v>
      </c>
      <c r="K1363" t="s">
        <v>13771</v>
      </c>
      <c r="L1363">
        <v>270107</v>
      </c>
      <c r="M1363" t="s">
        <v>13588</v>
      </c>
      <c r="N1363">
        <v>270107005</v>
      </c>
      <c r="O1363" t="s">
        <v>13608</v>
      </c>
      <c r="P1363">
        <v>2722.1297836938438</v>
      </c>
      <c r="Q1363">
        <v>11209.668119790456</v>
      </c>
      <c r="R1363">
        <v>618.52248618900569</v>
      </c>
    </row>
    <row r="1364" spans="1:18" x14ac:dyDescent="0.25">
      <c r="A1364">
        <v>10</v>
      </c>
      <c r="B1364">
        <v>10201</v>
      </c>
      <c r="C1364" t="s">
        <v>777</v>
      </c>
      <c r="D1364" t="s">
        <v>1700</v>
      </c>
      <c r="E1364">
        <v>7</v>
      </c>
      <c r="F1364" t="s">
        <v>13813</v>
      </c>
      <c r="G1364">
        <v>3</v>
      </c>
      <c r="H1364" t="s">
        <v>13770</v>
      </c>
      <c r="I1364">
        <v>3</v>
      </c>
      <c r="J1364" t="s">
        <v>13814</v>
      </c>
      <c r="K1364" t="s">
        <v>13815</v>
      </c>
      <c r="L1364">
        <v>270107</v>
      </c>
      <c r="M1364" t="s">
        <v>13588</v>
      </c>
      <c r="N1364">
        <v>270107005</v>
      </c>
      <c r="O1364" t="s">
        <v>13608</v>
      </c>
      <c r="P1364">
        <v>18755.407653910152</v>
      </c>
      <c r="Q1364">
        <v>24376.416519234652</v>
      </c>
      <c r="R1364">
        <v>41799.860132820861</v>
      </c>
    </row>
    <row r="1365" spans="1:18" x14ac:dyDescent="0.25">
      <c r="A1365">
        <v>10</v>
      </c>
      <c r="B1365">
        <v>10201</v>
      </c>
      <c r="C1365" t="s">
        <v>777</v>
      </c>
      <c r="D1365" t="s">
        <v>1700</v>
      </c>
      <c r="E1365">
        <v>7</v>
      </c>
      <c r="F1365" t="s">
        <v>13813</v>
      </c>
      <c r="G1365">
        <v>3</v>
      </c>
      <c r="H1365" t="s">
        <v>13770</v>
      </c>
      <c r="I1365">
        <v>3</v>
      </c>
      <c r="J1365" t="s">
        <v>13814</v>
      </c>
      <c r="K1365" t="s">
        <v>13816</v>
      </c>
      <c r="L1365">
        <v>270107</v>
      </c>
      <c r="M1365" t="s">
        <v>13588</v>
      </c>
      <c r="N1365">
        <v>270107005</v>
      </c>
      <c r="O1365" t="s">
        <v>13608</v>
      </c>
      <c r="P1365">
        <v>658.90183028286185</v>
      </c>
      <c r="Q1365">
        <v>0</v>
      </c>
      <c r="R1365">
        <v>0</v>
      </c>
    </row>
    <row r="1366" spans="1:18" x14ac:dyDescent="0.25">
      <c r="A1366">
        <v>10</v>
      </c>
      <c r="B1366">
        <v>10202</v>
      </c>
      <c r="C1366" t="s">
        <v>777</v>
      </c>
      <c r="D1366" t="s">
        <v>1703</v>
      </c>
      <c r="E1366">
        <v>1</v>
      </c>
      <c r="F1366" t="s">
        <v>13800</v>
      </c>
      <c r="G1366">
        <v>1</v>
      </c>
      <c r="H1366" t="s">
        <v>8278</v>
      </c>
      <c r="I1366">
        <v>1</v>
      </c>
      <c r="J1366" t="s">
        <v>13801</v>
      </c>
      <c r="K1366" t="s">
        <v>13802</v>
      </c>
      <c r="L1366">
        <v>270107</v>
      </c>
      <c r="M1366" t="s">
        <v>13588</v>
      </c>
      <c r="N1366">
        <v>270107006</v>
      </c>
      <c r="O1366" t="s">
        <v>13613</v>
      </c>
      <c r="P1366">
        <v>20853.56564791012</v>
      </c>
      <c r="Q1366">
        <v>21979.090304272966</v>
      </c>
      <c r="R1366">
        <v>47131.571988319236</v>
      </c>
    </row>
    <row r="1367" spans="1:18" x14ac:dyDescent="0.25">
      <c r="A1367">
        <v>10</v>
      </c>
      <c r="B1367">
        <v>10202</v>
      </c>
      <c r="C1367" t="s">
        <v>777</v>
      </c>
      <c r="D1367" t="s">
        <v>1703</v>
      </c>
      <c r="E1367">
        <v>1</v>
      </c>
      <c r="F1367" t="s">
        <v>13800</v>
      </c>
      <c r="G1367">
        <v>1</v>
      </c>
      <c r="H1367" t="s">
        <v>8278</v>
      </c>
      <c r="I1367">
        <v>1</v>
      </c>
      <c r="J1367" t="s">
        <v>13801</v>
      </c>
      <c r="K1367" t="s">
        <v>13803</v>
      </c>
      <c r="L1367">
        <v>270107</v>
      </c>
      <c r="M1367" t="s">
        <v>13588</v>
      </c>
      <c r="N1367">
        <v>270107006</v>
      </c>
      <c r="O1367" t="s">
        <v>13613</v>
      </c>
      <c r="P1367">
        <v>1351.994668190041</v>
      </c>
      <c r="Q1367">
        <v>0</v>
      </c>
      <c r="R1367">
        <v>0</v>
      </c>
    </row>
    <row r="1368" spans="1:18" x14ac:dyDescent="0.25">
      <c r="A1368">
        <v>10</v>
      </c>
      <c r="B1368">
        <v>10202</v>
      </c>
      <c r="C1368" t="s">
        <v>777</v>
      </c>
      <c r="D1368" t="s">
        <v>1703</v>
      </c>
      <c r="E1368">
        <v>2</v>
      </c>
      <c r="F1368" t="s">
        <v>13804</v>
      </c>
      <c r="G1368">
        <v>3</v>
      </c>
      <c r="H1368" t="s">
        <v>13770</v>
      </c>
      <c r="I1368">
        <v>1</v>
      </c>
      <c r="J1368" t="s">
        <v>13801</v>
      </c>
      <c r="K1368" t="s">
        <v>13805</v>
      </c>
      <c r="L1368">
        <v>270107</v>
      </c>
      <c r="M1368" t="s">
        <v>13588</v>
      </c>
      <c r="N1368">
        <v>270107006</v>
      </c>
      <c r="O1368" t="s">
        <v>13613</v>
      </c>
      <c r="P1368">
        <v>20853.56564791012</v>
      </c>
      <c r="Q1368">
        <v>21979.090304272966</v>
      </c>
      <c r="R1368">
        <v>47131.571988319236</v>
      </c>
    </row>
    <row r="1369" spans="1:18" x14ac:dyDescent="0.25">
      <c r="A1369">
        <v>10</v>
      </c>
      <c r="B1369">
        <v>10202</v>
      </c>
      <c r="C1369" t="s">
        <v>777</v>
      </c>
      <c r="D1369" t="s">
        <v>1703</v>
      </c>
      <c r="E1369">
        <v>2</v>
      </c>
      <c r="F1369" t="s">
        <v>13804</v>
      </c>
      <c r="G1369">
        <v>3</v>
      </c>
      <c r="H1369" t="s">
        <v>13770</v>
      </c>
      <c r="I1369">
        <v>1</v>
      </c>
      <c r="J1369" t="s">
        <v>13801</v>
      </c>
      <c r="K1369" t="s">
        <v>13806</v>
      </c>
      <c r="L1369">
        <v>270107</v>
      </c>
      <c r="M1369" t="s">
        <v>13588</v>
      </c>
      <c r="N1369">
        <v>270107006</v>
      </c>
      <c r="O1369" t="s">
        <v>13613</v>
      </c>
      <c r="P1369">
        <v>1351.994668190041</v>
      </c>
      <c r="Q1369">
        <v>0</v>
      </c>
      <c r="R1369">
        <v>0</v>
      </c>
    </row>
    <row r="1370" spans="1:18" x14ac:dyDescent="0.25">
      <c r="A1370">
        <v>10</v>
      </c>
      <c r="B1370">
        <v>10202</v>
      </c>
      <c r="C1370" t="s">
        <v>777</v>
      </c>
      <c r="D1370" t="s">
        <v>1703</v>
      </c>
      <c r="E1370">
        <v>3</v>
      </c>
      <c r="F1370" t="s">
        <v>13807</v>
      </c>
      <c r="G1370">
        <v>1</v>
      </c>
      <c r="H1370" t="s">
        <v>8278</v>
      </c>
      <c r="I1370">
        <v>1</v>
      </c>
      <c r="J1370" t="s">
        <v>13801</v>
      </c>
      <c r="K1370" t="s">
        <v>13808</v>
      </c>
      <c r="L1370">
        <v>270107</v>
      </c>
      <c r="M1370" t="s">
        <v>13588</v>
      </c>
      <c r="N1370">
        <v>270107006</v>
      </c>
      <c r="O1370" t="s">
        <v>13613</v>
      </c>
      <c r="P1370">
        <v>20853.56564791012</v>
      </c>
      <c r="Q1370">
        <v>21979.090304272966</v>
      </c>
      <c r="R1370">
        <v>47131.571988319236</v>
      </c>
    </row>
    <row r="1371" spans="1:18" x14ac:dyDescent="0.25">
      <c r="A1371">
        <v>10</v>
      </c>
      <c r="B1371">
        <v>10202</v>
      </c>
      <c r="C1371" t="s">
        <v>777</v>
      </c>
      <c r="D1371" t="s">
        <v>1703</v>
      </c>
      <c r="E1371">
        <v>3</v>
      </c>
      <c r="F1371" t="s">
        <v>13807</v>
      </c>
      <c r="G1371">
        <v>1</v>
      </c>
      <c r="H1371" t="s">
        <v>8278</v>
      </c>
      <c r="I1371">
        <v>1</v>
      </c>
      <c r="J1371" t="s">
        <v>13801</v>
      </c>
      <c r="K1371" t="s">
        <v>13809</v>
      </c>
      <c r="L1371">
        <v>270107</v>
      </c>
      <c r="M1371" t="s">
        <v>13588</v>
      </c>
      <c r="N1371">
        <v>270107006</v>
      </c>
      <c r="O1371" t="s">
        <v>13613</v>
      </c>
      <c r="P1371">
        <v>1351.994668190041</v>
      </c>
      <c r="Q1371">
        <v>0</v>
      </c>
      <c r="R1371">
        <v>0</v>
      </c>
    </row>
    <row r="1372" spans="1:18" x14ac:dyDescent="0.25">
      <c r="A1372">
        <v>10</v>
      </c>
      <c r="B1372">
        <v>10202</v>
      </c>
      <c r="C1372" t="s">
        <v>777</v>
      </c>
      <c r="D1372" t="s">
        <v>1703</v>
      </c>
      <c r="E1372">
        <v>4</v>
      </c>
      <c r="F1372" t="s">
        <v>13810</v>
      </c>
      <c r="G1372">
        <v>1</v>
      </c>
      <c r="H1372" t="s">
        <v>8278</v>
      </c>
      <c r="I1372">
        <v>1</v>
      </c>
      <c r="J1372" t="s">
        <v>13801</v>
      </c>
      <c r="K1372" t="s">
        <v>13811</v>
      </c>
      <c r="L1372">
        <v>270107</v>
      </c>
      <c r="M1372" t="s">
        <v>13588</v>
      </c>
      <c r="N1372">
        <v>270107006</v>
      </c>
      <c r="O1372" t="s">
        <v>13613</v>
      </c>
      <c r="P1372">
        <v>20853.56564791012</v>
      </c>
      <c r="Q1372">
        <v>21979.090304272966</v>
      </c>
      <c r="R1372">
        <v>47131.571988319236</v>
      </c>
    </row>
    <row r="1373" spans="1:18" x14ac:dyDescent="0.25">
      <c r="A1373">
        <v>10</v>
      </c>
      <c r="B1373">
        <v>10202</v>
      </c>
      <c r="C1373" t="s">
        <v>777</v>
      </c>
      <c r="D1373" t="s">
        <v>1703</v>
      </c>
      <c r="E1373">
        <v>4</v>
      </c>
      <c r="F1373" t="s">
        <v>13810</v>
      </c>
      <c r="G1373">
        <v>1</v>
      </c>
      <c r="H1373" t="s">
        <v>8278</v>
      </c>
      <c r="I1373">
        <v>1</v>
      </c>
      <c r="J1373" t="s">
        <v>13801</v>
      </c>
      <c r="K1373" t="s">
        <v>13812</v>
      </c>
      <c r="L1373">
        <v>270107</v>
      </c>
      <c r="M1373" t="s">
        <v>13588</v>
      </c>
      <c r="N1373">
        <v>270107006</v>
      </c>
      <c r="O1373" t="s">
        <v>13613</v>
      </c>
      <c r="P1373">
        <v>1351.994668190041</v>
      </c>
      <c r="Q1373">
        <v>0</v>
      </c>
      <c r="R1373">
        <v>0</v>
      </c>
    </row>
    <row r="1374" spans="1:18" x14ac:dyDescent="0.25">
      <c r="A1374">
        <v>10</v>
      </c>
      <c r="B1374">
        <v>10202</v>
      </c>
      <c r="C1374" t="s">
        <v>777</v>
      </c>
      <c r="D1374" t="s">
        <v>1703</v>
      </c>
      <c r="E1374">
        <v>7</v>
      </c>
      <c r="F1374" t="s">
        <v>13813</v>
      </c>
      <c r="G1374">
        <v>2</v>
      </c>
      <c r="H1374" t="s">
        <v>13771</v>
      </c>
      <c r="I1374">
        <v>3</v>
      </c>
      <c r="J1374" t="s">
        <v>13814</v>
      </c>
      <c r="K1374" t="s">
        <v>13771</v>
      </c>
      <c r="L1374">
        <v>270107</v>
      </c>
      <c r="M1374" t="s">
        <v>13588</v>
      </c>
      <c r="N1374">
        <v>270107005</v>
      </c>
      <c r="O1374" t="s">
        <v>13608</v>
      </c>
      <c r="P1374">
        <v>6540.9882890602685</v>
      </c>
      <c r="Q1374">
        <v>8748.6631006209118</v>
      </c>
      <c r="R1374">
        <v>0</v>
      </c>
    </row>
    <row r="1375" spans="1:18" x14ac:dyDescent="0.25">
      <c r="A1375">
        <v>10</v>
      </c>
      <c r="B1375">
        <v>10202</v>
      </c>
      <c r="C1375" t="s">
        <v>777</v>
      </c>
      <c r="D1375" t="s">
        <v>1703</v>
      </c>
      <c r="E1375">
        <v>7</v>
      </c>
      <c r="F1375" t="s">
        <v>13813</v>
      </c>
      <c r="G1375">
        <v>3</v>
      </c>
      <c r="H1375" t="s">
        <v>13770</v>
      </c>
      <c r="I1375">
        <v>3</v>
      </c>
      <c r="J1375" t="s">
        <v>13814</v>
      </c>
      <c r="K1375" t="s">
        <v>13815</v>
      </c>
      <c r="L1375">
        <v>270107</v>
      </c>
      <c r="M1375" t="s">
        <v>13588</v>
      </c>
      <c r="N1375">
        <v>270107005</v>
      </c>
      <c r="O1375" t="s">
        <v>13608</v>
      </c>
      <c r="P1375">
        <v>14472.055603161001</v>
      </c>
      <c r="Q1375">
        <v>13230.427203652062</v>
      </c>
      <c r="R1375">
        <v>46438.039556268748</v>
      </c>
    </row>
    <row r="1376" spans="1:18" x14ac:dyDescent="0.25">
      <c r="A1376">
        <v>10</v>
      </c>
      <c r="B1376">
        <v>10202</v>
      </c>
      <c r="C1376" t="s">
        <v>777</v>
      </c>
      <c r="D1376" t="s">
        <v>1703</v>
      </c>
      <c r="E1376">
        <v>7</v>
      </c>
      <c r="F1376" t="s">
        <v>13813</v>
      </c>
      <c r="G1376">
        <v>3</v>
      </c>
      <c r="H1376" t="s">
        <v>13770</v>
      </c>
      <c r="I1376">
        <v>3</v>
      </c>
      <c r="J1376" t="s">
        <v>13814</v>
      </c>
      <c r="K1376" t="s">
        <v>13816</v>
      </c>
      <c r="L1376">
        <v>270107</v>
      </c>
      <c r="M1376" t="s">
        <v>13588</v>
      </c>
      <c r="N1376">
        <v>270107005</v>
      </c>
      <c r="O1376" t="s">
        <v>13608</v>
      </c>
      <c r="P1376">
        <v>1192.5164238788918</v>
      </c>
      <c r="Q1376">
        <v>0</v>
      </c>
      <c r="R1376">
        <v>693.53243205049682</v>
      </c>
    </row>
    <row r="1377" spans="1:18" x14ac:dyDescent="0.25">
      <c r="A1377">
        <v>10</v>
      </c>
      <c r="B1377">
        <v>10203</v>
      </c>
      <c r="C1377" t="s">
        <v>777</v>
      </c>
      <c r="D1377" t="s">
        <v>1706</v>
      </c>
      <c r="E1377">
        <v>1</v>
      </c>
      <c r="F1377" t="s">
        <v>13800</v>
      </c>
      <c r="G1377">
        <v>1</v>
      </c>
      <c r="H1377" t="s">
        <v>8278</v>
      </c>
      <c r="I1377">
        <v>1</v>
      </c>
      <c r="J1377" t="s">
        <v>13801</v>
      </c>
      <c r="K1377" t="s">
        <v>13802</v>
      </c>
      <c r="L1377">
        <v>270107</v>
      </c>
      <c r="M1377" t="s">
        <v>13588</v>
      </c>
      <c r="N1377">
        <v>270107006</v>
      </c>
      <c r="O1377" t="s">
        <v>13613</v>
      </c>
      <c r="P1377">
        <v>0</v>
      </c>
      <c r="Q1377">
        <v>36924.149258376267</v>
      </c>
      <c r="R1377">
        <v>0</v>
      </c>
    </row>
    <row r="1378" spans="1:18" x14ac:dyDescent="0.25">
      <c r="A1378">
        <v>10</v>
      </c>
      <c r="B1378">
        <v>10203</v>
      </c>
      <c r="C1378" t="s">
        <v>777</v>
      </c>
      <c r="D1378" t="s">
        <v>1706</v>
      </c>
      <c r="E1378">
        <v>2</v>
      </c>
      <c r="F1378" t="s">
        <v>13804</v>
      </c>
      <c r="G1378">
        <v>3</v>
      </c>
      <c r="H1378" t="s">
        <v>13770</v>
      </c>
      <c r="I1378">
        <v>1</v>
      </c>
      <c r="J1378" t="s">
        <v>13801</v>
      </c>
      <c r="K1378" t="s">
        <v>13805</v>
      </c>
      <c r="L1378">
        <v>270107</v>
      </c>
      <c r="M1378" t="s">
        <v>13588</v>
      </c>
      <c r="N1378">
        <v>270107006</v>
      </c>
      <c r="O1378" t="s">
        <v>13613</v>
      </c>
      <c r="P1378">
        <v>0</v>
      </c>
      <c r="Q1378">
        <v>36924.149258376267</v>
      </c>
      <c r="R1378">
        <v>0</v>
      </c>
    </row>
    <row r="1379" spans="1:18" x14ac:dyDescent="0.25">
      <c r="A1379">
        <v>10</v>
      </c>
      <c r="B1379">
        <v>10203</v>
      </c>
      <c r="C1379" t="s">
        <v>777</v>
      </c>
      <c r="D1379" t="s">
        <v>1706</v>
      </c>
      <c r="E1379">
        <v>3</v>
      </c>
      <c r="F1379" t="s">
        <v>13807</v>
      </c>
      <c r="G1379">
        <v>1</v>
      </c>
      <c r="H1379" t="s">
        <v>8278</v>
      </c>
      <c r="I1379">
        <v>1</v>
      </c>
      <c r="J1379" t="s">
        <v>13801</v>
      </c>
      <c r="K1379" t="s">
        <v>13808</v>
      </c>
      <c r="L1379">
        <v>270107</v>
      </c>
      <c r="M1379" t="s">
        <v>13588</v>
      </c>
      <c r="N1379">
        <v>270107006</v>
      </c>
      <c r="O1379" t="s">
        <v>13613</v>
      </c>
      <c r="P1379">
        <v>0</v>
      </c>
      <c r="Q1379">
        <v>36924.149258376267</v>
      </c>
      <c r="R1379">
        <v>0</v>
      </c>
    </row>
    <row r="1380" spans="1:18" x14ac:dyDescent="0.25">
      <c r="A1380">
        <v>10</v>
      </c>
      <c r="B1380">
        <v>10203</v>
      </c>
      <c r="C1380" t="s">
        <v>777</v>
      </c>
      <c r="D1380" t="s">
        <v>1706</v>
      </c>
      <c r="E1380">
        <v>4</v>
      </c>
      <c r="F1380" t="s">
        <v>13810</v>
      </c>
      <c r="G1380">
        <v>1</v>
      </c>
      <c r="H1380" t="s">
        <v>8278</v>
      </c>
      <c r="I1380">
        <v>1</v>
      </c>
      <c r="J1380" t="s">
        <v>13801</v>
      </c>
      <c r="K1380" t="s">
        <v>13811</v>
      </c>
      <c r="L1380">
        <v>270107</v>
      </c>
      <c r="M1380" t="s">
        <v>13588</v>
      </c>
      <c r="N1380">
        <v>270107006</v>
      </c>
      <c r="O1380" t="s">
        <v>13613</v>
      </c>
      <c r="P1380">
        <v>0</v>
      </c>
      <c r="Q1380">
        <v>36924.149258376267</v>
      </c>
      <c r="R1380">
        <v>0</v>
      </c>
    </row>
    <row r="1381" spans="1:18" x14ac:dyDescent="0.25">
      <c r="A1381">
        <v>10</v>
      </c>
      <c r="B1381">
        <v>10203</v>
      </c>
      <c r="C1381" t="s">
        <v>777</v>
      </c>
      <c r="D1381" t="s">
        <v>1706</v>
      </c>
      <c r="E1381">
        <v>7</v>
      </c>
      <c r="F1381" t="s">
        <v>13813</v>
      </c>
      <c r="G1381">
        <v>2</v>
      </c>
      <c r="H1381" t="s">
        <v>13771</v>
      </c>
      <c r="I1381">
        <v>3</v>
      </c>
      <c r="J1381" t="s">
        <v>13814</v>
      </c>
      <c r="K1381" t="s">
        <v>13771</v>
      </c>
      <c r="L1381">
        <v>270107</v>
      </c>
      <c r="M1381" t="s">
        <v>13588</v>
      </c>
      <c r="N1381">
        <v>270107005</v>
      </c>
      <c r="O1381" t="s">
        <v>13608</v>
      </c>
      <c r="P1381">
        <v>0</v>
      </c>
      <c r="Q1381">
        <v>10152.95246347431</v>
      </c>
      <c r="R1381">
        <v>0</v>
      </c>
    </row>
    <row r="1382" spans="1:18" x14ac:dyDescent="0.25">
      <c r="A1382">
        <v>10</v>
      </c>
      <c r="B1382">
        <v>10203</v>
      </c>
      <c r="C1382" t="s">
        <v>777</v>
      </c>
      <c r="D1382" t="s">
        <v>1706</v>
      </c>
      <c r="E1382">
        <v>7</v>
      </c>
      <c r="F1382" t="s">
        <v>13813</v>
      </c>
      <c r="G1382">
        <v>3</v>
      </c>
      <c r="H1382" t="s">
        <v>13770</v>
      </c>
      <c r="I1382">
        <v>3</v>
      </c>
      <c r="J1382" t="s">
        <v>13814</v>
      </c>
      <c r="K1382" t="s">
        <v>13815</v>
      </c>
      <c r="L1382">
        <v>270107</v>
      </c>
      <c r="M1382" t="s">
        <v>13588</v>
      </c>
      <c r="N1382">
        <v>270107005</v>
      </c>
      <c r="O1382" t="s">
        <v>13608</v>
      </c>
      <c r="P1382">
        <v>0</v>
      </c>
      <c r="Q1382">
        <v>23811.900850384187</v>
      </c>
      <c r="R1382">
        <v>0</v>
      </c>
    </row>
    <row r="1383" spans="1:18" x14ac:dyDescent="0.25">
      <c r="A1383">
        <v>10</v>
      </c>
      <c r="B1383">
        <v>10203</v>
      </c>
      <c r="C1383" t="s">
        <v>777</v>
      </c>
      <c r="D1383" t="s">
        <v>1706</v>
      </c>
      <c r="E1383">
        <v>7</v>
      </c>
      <c r="F1383" t="s">
        <v>13813</v>
      </c>
      <c r="G1383">
        <v>3</v>
      </c>
      <c r="H1383" t="s">
        <v>13770</v>
      </c>
      <c r="I1383">
        <v>3</v>
      </c>
      <c r="J1383" t="s">
        <v>13814</v>
      </c>
      <c r="K1383" t="s">
        <v>13816</v>
      </c>
      <c r="L1383">
        <v>270107</v>
      </c>
      <c r="M1383" t="s">
        <v>13588</v>
      </c>
      <c r="N1383">
        <v>270107005</v>
      </c>
      <c r="O1383" t="s">
        <v>13608</v>
      </c>
      <c r="P1383">
        <v>0</v>
      </c>
      <c r="Q1383">
        <v>2959.2959445177771</v>
      </c>
      <c r="R1383">
        <v>0</v>
      </c>
    </row>
    <row r="1384" spans="1:18" x14ac:dyDescent="0.25">
      <c r="A1384">
        <v>10</v>
      </c>
      <c r="B1384">
        <v>10205</v>
      </c>
      <c r="C1384" t="s">
        <v>777</v>
      </c>
      <c r="D1384" t="s">
        <v>1712</v>
      </c>
      <c r="E1384">
        <v>1</v>
      </c>
      <c r="F1384" t="s">
        <v>13800</v>
      </c>
      <c r="G1384">
        <v>1</v>
      </c>
      <c r="H1384" t="s">
        <v>8278</v>
      </c>
      <c r="I1384">
        <v>1</v>
      </c>
      <c r="J1384" t="s">
        <v>13801</v>
      </c>
      <c r="K1384" t="s">
        <v>13802</v>
      </c>
      <c r="L1384">
        <v>270107</v>
      </c>
      <c r="M1384" t="s">
        <v>13588</v>
      </c>
      <c r="N1384">
        <v>270107006</v>
      </c>
      <c r="O1384" t="s">
        <v>13613</v>
      </c>
      <c r="P1384">
        <v>0</v>
      </c>
      <c r="Q1384">
        <v>26782.62421253576</v>
      </c>
      <c r="R1384">
        <v>0</v>
      </c>
    </row>
    <row r="1385" spans="1:18" x14ac:dyDescent="0.25">
      <c r="A1385">
        <v>10</v>
      </c>
      <c r="B1385">
        <v>10205</v>
      </c>
      <c r="C1385" t="s">
        <v>777</v>
      </c>
      <c r="D1385" t="s">
        <v>1712</v>
      </c>
      <c r="E1385">
        <v>2</v>
      </c>
      <c r="F1385" t="s">
        <v>13804</v>
      </c>
      <c r="G1385">
        <v>3</v>
      </c>
      <c r="H1385" t="s">
        <v>13770</v>
      </c>
      <c r="I1385">
        <v>1</v>
      </c>
      <c r="J1385" t="s">
        <v>13801</v>
      </c>
      <c r="K1385" t="s">
        <v>13805</v>
      </c>
      <c r="L1385">
        <v>270107</v>
      </c>
      <c r="M1385" t="s">
        <v>13588</v>
      </c>
      <c r="N1385">
        <v>270107006</v>
      </c>
      <c r="O1385" t="s">
        <v>13613</v>
      </c>
      <c r="P1385">
        <v>0</v>
      </c>
      <c r="Q1385">
        <v>26782.62421253576</v>
      </c>
      <c r="R1385">
        <v>0</v>
      </c>
    </row>
    <row r="1386" spans="1:18" x14ac:dyDescent="0.25">
      <c r="A1386">
        <v>10</v>
      </c>
      <c r="B1386">
        <v>10205</v>
      </c>
      <c r="C1386" t="s">
        <v>777</v>
      </c>
      <c r="D1386" t="s">
        <v>1712</v>
      </c>
      <c r="E1386">
        <v>3</v>
      </c>
      <c r="F1386" t="s">
        <v>13807</v>
      </c>
      <c r="G1386">
        <v>1</v>
      </c>
      <c r="H1386" t="s">
        <v>8278</v>
      </c>
      <c r="I1386">
        <v>1</v>
      </c>
      <c r="J1386" t="s">
        <v>13801</v>
      </c>
      <c r="K1386" t="s">
        <v>13808</v>
      </c>
      <c r="L1386">
        <v>270107</v>
      </c>
      <c r="M1386" t="s">
        <v>13588</v>
      </c>
      <c r="N1386">
        <v>270107006</v>
      </c>
      <c r="O1386" t="s">
        <v>13613</v>
      </c>
      <c r="P1386">
        <v>0</v>
      </c>
      <c r="Q1386">
        <v>26782.62421253576</v>
      </c>
      <c r="R1386">
        <v>0</v>
      </c>
    </row>
    <row r="1387" spans="1:18" x14ac:dyDescent="0.25">
      <c r="A1387">
        <v>10</v>
      </c>
      <c r="B1387">
        <v>10205</v>
      </c>
      <c r="C1387" t="s">
        <v>777</v>
      </c>
      <c r="D1387" t="s">
        <v>1712</v>
      </c>
      <c r="E1387">
        <v>4</v>
      </c>
      <c r="F1387" t="s">
        <v>13810</v>
      </c>
      <c r="G1387">
        <v>1</v>
      </c>
      <c r="H1387" t="s">
        <v>8278</v>
      </c>
      <c r="I1387">
        <v>1</v>
      </c>
      <c r="J1387" t="s">
        <v>13801</v>
      </c>
      <c r="K1387" t="s">
        <v>13811</v>
      </c>
      <c r="L1387">
        <v>270107</v>
      </c>
      <c r="M1387" t="s">
        <v>13588</v>
      </c>
      <c r="N1387">
        <v>270107006</v>
      </c>
      <c r="O1387" t="s">
        <v>13613</v>
      </c>
      <c r="P1387">
        <v>0</v>
      </c>
      <c r="Q1387">
        <v>26782.62421253576</v>
      </c>
      <c r="R1387">
        <v>0</v>
      </c>
    </row>
    <row r="1388" spans="1:18" x14ac:dyDescent="0.25">
      <c r="A1388">
        <v>10</v>
      </c>
      <c r="B1388">
        <v>10205</v>
      </c>
      <c r="C1388" t="s">
        <v>777</v>
      </c>
      <c r="D1388" t="s">
        <v>1712</v>
      </c>
      <c r="E1388">
        <v>7</v>
      </c>
      <c r="F1388" t="s">
        <v>13813</v>
      </c>
      <c r="G1388">
        <v>2</v>
      </c>
      <c r="H1388" t="s">
        <v>13771</v>
      </c>
      <c r="I1388">
        <v>3</v>
      </c>
      <c r="J1388" t="s">
        <v>13814</v>
      </c>
      <c r="K1388" t="s">
        <v>13771</v>
      </c>
      <c r="L1388">
        <v>270107</v>
      </c>
      <c r="M1388" t="s">
        <v>13588</v>
      </c>
      <c r="N1388">
        <v>270107005</v>
      </c>
      <c r="O1388" t="s">
        <v>13608</v>
      </c>
      <c r="P1388">
        <v>0</v>
      </c>
      <c r="Q1388">
        <v>7818.8057464362737</v>
      </c>
      <c r="R1388">
        <v>0</v>
      </c>
    </row>
    <row r="1389" spans="1:18" x14ac:dyDescent="0.25">
      <c r="A1389">
        <v>10</v>
      </c>
      <c r="B1389">
        <v>10205</v>
      </c>
      <c r="C1389" t="s">
        <v>777</v>
      </c>
      <c r="D1389" t="s">
        <v>1712</v>
      </c>
      <c r="E1389">
        <v>7</v>
      </c>
      <c r="F1389" t="s">
        <v>13813</v>
      </c>
      <c r="G1389">
        <v>3</v>
      </c>
      <c r="H1389" t="s">
        <v>13770</v>
      </c>
      <c r="I1389">
        <v>3</v>
      </c>
      <c r="J1389" t="s">
        <v>13814</v>
      </c>
      <c r="K1389" t="s">
        <v>13815</v>
      </c>
      <c r="L1389">
        <v>270107</v>
      </c>
      <c r="M1389" t="s">
        <v>13588</v>
      </c>
      <c r="N1389">
        <v>270107005</v>
      </c>
      <c r="O1389" t="s">
        <v>13608</v>
      </c>
      <c r="P1389">
        <v>0</v>
      </c>
      <c r="Q1389">
        <v>18963.818466099488</v>
      </c>
      <c r="R1389">
        <v>0</v>
      </c>
    </row>
    <row r="1390" spans="1:18" x14ac:dyDescent="0.25">
      <c r="A1390">
        <v>10</v>
      </c>
      <c r="B1390">
        <v>10208</v>
      </c>
      <c r="C1390" t="s">
        <v>777</v>
      </c>
      <c r="D1390" t="s">
        <v>10709</v>
      </c>
      <c r="E1390">
        <v>1</v>
      </c>
      <c r="F1390" t="s">
        <v>13800</v>
      </c>
      <c r="G1390">
        <v>1</v>
      </c>
      <c r="H1390" t="s">
        <v>8278</v>
      </c>
      <c r="I1390">
        <v>1</v>
      </c>
      <c r="J1390" t="s">
        <v>13801</v>
      </c>
      <c r="K1390" t="s">
        <v>13802</v>
      </c>
      <c r="L1390">
        <v>270107</v>
      </c>
      <c r="M1390" t="s">
        <v>13588</v>
      </c>
      <c r="N1390">
        <v>270107006</v>
      </c>
      <c r="O1390" t="s">
        <v>13613</v>
      </c>
      <c r="P1390">
        <v>0</v>
      </c>
      <c r="Q1390">
        <v>34547.619644419741</v>
      </c>
      <c r="R1390">
        <v>0</v>
      </c>
    </row>
    <row r="1391" spans="1:18" x14ac:dyDescent="0.25">
      <c r="A1391">
        <v>10</v>
      </c>
      <c r="B1391">
        <v>10208</v>
      </c>
      <c r="C1391" t="s">
        <v>777</v>
      </c>
      <c r="D1391" t="s">
        <v>10709</v>
      </c>
      <c r="E1391">
        <v>2</v>
      </c>
      <c r="F1391" t="s">
        <v>13804</v>
      </c>
      <c r="G1391">
        <v>3</v>
      </c>
      <c r="H1391" t="s">
        <v>13770</v>
      </c>
      <c r="I1391">
        <v>1</v>
      </c>
      <c r="J1391" t="s">
        <v>13801</v>
      </c>
      <c r="K1391" t="s">
        <v>13805</v>
      </c>
      <c r="L1391">
        <v>270107</v>
      </c>
      <c r="M1391" t="s">
        <v>13588</v>
      </c>
      <c r="N1391">
        <v>270107006</v>
      </c>
      <c r="O1391" t="s">
        <v>13613</v>
      </c>
      <c r="P1391">
        <v>0</v>
      </c>
      <c r="Q1391">
        <v>34547.619644419741</v>
      </c>
      <c r="R1391">
        <v>0</v>
      </c>
    </row>
    <row r="1392" spans="1:18" x14ac:dyDescent="0.25">
      <c r="A1392">
        <v>10</v>
      </c>
      <c r="B1392">
        <v>10208</v>
      </c>
      <c r="C1392" t="s">
        <v>777</v>
      </c>
      <c r="D1392" t="s">
        <v>10709</v>
      </c>
      <c r="E1392">
        <v>3</v>
      </c>
      <c r="F1392" t="s">
        <v>13807</v>
      </c>
      <c r="G1392">
        <v>1</v>
      </c>
      <c r="H1392" t="s">
        <v>8278</v>
      </c>
      <c r="I1392">
        <v>1</v>
      </c>
      <c r="J1392" t="s">
        <v>13801</v>
      </c>
      <c r="K1392" t="s">
        <v>13808</v>
      </c>
      <c r="L1392">
        <v>270107</v>
      </c>
      <c r="M1392" t="s">
        <v>13588</v>
      </c>
      <c r="N1392">
        <v>270107006</v>
      </c>
      <c r="O1392" t="s">
        <v>13613</v>
      </c>
      <c r="P1392">
        <v>0</v>
      </c>
      <c r="Q1392">
        <v>34547.619644419741</v>
      </c>
      <c r="R1392">
        <v>0</v>
      </c>
    </row>
    <row r="1393" spans="1:18" x14ac:dyDescent="0.25">
      <c r="A1393">
        <v>10</v>
      </c>
      <c r="B1393">
        <v>10208</v>
      </c>
      <c r="C1393" t="s">
        <v>777</v>
      </c>
      <c r="D1393" t="s">
        <v>10709</v>
      </c>
      <c r="E1393">
        <v>4</v>
      </c>
      <c r="F1393" t="s">
        <v>13810</v>
      </c>
      <c r="G1393">
        <v>1</v>
      </c>
      <c r="H1393" t="s">
        <v>8278</v>
      </c>
      <c r="I1393">
        <v>1</v>
      </c>
      <c r="J1393" t="s">
        <v>13801</v>
      </c>
      <c r="K1393" t="s">
        <v>13811</v>
      </c>
      <c r="L1393">
        <v>270107</v>
      </c>
      <c r="M1393" t="s">
        <v>13588</v>
      </c>
      <c r="N1393">
        <v>270107006</v>
      </c>
      <c r="O1393" t="s">
        <v>13613</v>
      </c>
      <c r="P1393">
        <v>0</v>
      </c>
      <c r="Q1393">
        <v>34547.619644419741</v>
      </c>
      <c r="R1393">
        <v>0</v>
      </c>
    </row>
    <row r="1394" spans="1:18" x14ac:dyDescent="0.25">
      <c r="A1394">
        <v>10</v>
      </c>
      <c r="B1394">
        <v>10208</v>
      </c>
      <c r="C1394" t="s">
        <v>777</v>
      </c>
      <c r="D1394" t="s">
        <v>10709</v>
      </c>
      <c r="E1394">
        <v>7</v>
      </c>
      <c r="F1394" t="s">
        <v>13813</v>
      </c>
      <c r="G1394">
        <v>2</v>
      </c>
      <c r="H1394" t="s">
        <v>13771</v>
      </c>
      <c r="I1394">
        <v>3</v>
      </c>
      <c r="J1394" t="s">
        <v>13814</v>
      </c>
      <c r="K1394" t="s">
        <v>13771</v>
      </c>
      <c r="L1394">
        <v>270107</v>
      </c>
      <c r="M1394" t="s">
        <v>13588</v>
      </c>
      <c r="N1394">
        <v>270107005</v>
      </c>
      <c r="O1394" t="s">
        <v>13608</v>
      </c>
      <c r="P1394">
        <v>0</v>
      </c>
      <c r="Q1394">
        <v>5767.1287031012243</v>
      </c>
      <c r="R1394">
        <v>0</v>
      </c>
    </row>
    <row r="1395" spans="1:18" x14ac:dyDescent="0.25">
      <c r="A1395">
        <v>10</v>
      </c>
      <c r="B1395">
        <v>10208</v>
      </c>
      <c r="C1395" t="s">
        <v>777</v>
      </c>
      <c r="D1395" t="s">
        <v>10709</v>
      </c>
      <c r="E1395">
        <v>7</v>
      </c>
      <c r="F1395" t="s">
        <v>13813</v>
      </c>
      <c r="G1395">
        <v>3</v>
      </c>
      <c r="H1395" t="s">
        <v>13770</v>
      </c>
      <c r="I1395">
        <v>3</v>
      </c>
      <c r="J1395" t="s">
        <v>13814</v>
      </c>
      <c r="K1395" t="s">
        <v>13815</v>
      </c>
      <c r="L1395">
        <v>270107</v>
      </c>
      <c r="M1395" t="s">
        <v>13588</v>
      </c>
      <c r="N1395">
        <v>270107005</v>
      </c>
      <c r="O1395" t="s">
        <v>13608</v>
      </c>
      <c r="P1395">
        <v>0</v>
      </c>
      <c r="Q1395">
        <v>28780.490941318516</v>
      </c>
      <c r="R1395">
        <v>0</v>
      </c>
    </row>
    <row r="1396" spans="1:18" x14ac:dyDescent="0.25">
      <c r="A1396">
        <v>10</v>
      </c>
      <c r="B1396">
        <v>10209</v>
      </c>
      <c r="C1396" t="s">
        <v>777</v>
      </c>
      <c r="D1396" t="s">
        <v>1724</v>
      </c>
      <c r="E1396">
        <v>1</v>
      </c>
      <c r="F1396" t="s">
        <v>13800</v>
      </c>
      <c r="G1396">
        <v>1</v>
      </c>
      <c r="H1396" t="s">
        <v>8278</v>
      </c>
      <c r="I1396">
        <v>1</v>
      </c>
      <c r="J1396" t="s">
        <v>13801</v>
      </c>
      <c r="K1396" t="s">
        <v>13802</v>
      </c>
      <c r="L1396">
        <v>270107</v>
      </c>
      <c r="M1396" t="s">
        <v>13588</v>
      </c>
      <c r="N1396">
        <v>270107006</v>
      </c>
      <c r="O1396" t="s">
        <v>13613</v>
      </c>
      <c r="P1396">
        <v>0</v>
      </c>
      <c r="Q1396">
        <v>28928.378345942099</v>
      </c>
      <c r="R1396">
        <v>0</v>
      </c>
    </row>
    <row r="1397" spans="1:18" x14ac:dyDescent="0.25">
      <c r="A1397">
        <v>10</v>
      </c>
      <c r="B1397">
        <v>10209</v>
      </c>
      <c r="C1397" t="s">
        <v>777</v>
      </c>
      <c r="D1397" t="s">
        <v>1724</v>
      </c>
      <c r="E1397">
        <v>1</v>
      </c>
      <c r="F1397" t="s">
        <v>13800</v>
      </c>
      <c r="G1397">
        <v>1</v>
      </c>
      <c r="H1397" t="s">
        <v>8278</v>
      </c>
      <c r="I1397">
        <v>1</v>
      </c>
      <c r="J1397" t="s">
        <v>13801</v>
      </c>
      <c r="K1397" t="s">
        <v>13803</v>
      </c>
      <c r="L1397">
        <v>270107</v>
      </c>
      <c r="M1397" t="s">
        <v>13588</v>
      </c>
      <c r="N1397">
        <v>270107006</v>
      </c>
      <c r="O1397" t="s">
        <v>13613</v>
      </c>
      <c r="P1397">
        <v>0</v>
      </c>
      <c r="Q1397">
        <v>4001.3390778648513</v>
      </c>
      <c r="R1397">
        <v>0</v>
      </c>
    </row>
    <row r="1398" spans="1:18" x14ac:dyDescent="0.25">
      <c r="A1398">
        <v>10</v>
      </c>
      <c r="B1398">
        <v>10209</v>
      </c>
      <c r="C1398" t="s">
        <v>777</v>
      </c>
      <c r="D1398" t="s">
        <v>1724</v>
      </c>
      <c r="E1398">
        <v>2</v>
      </c>
      <c r="F1398" t="s">
        <v>13804</v>
      </c>
      <c r="G1398">
        <v>3</v>
      </c>
      <c r="H1398" t="s">
        <v>13770</v>
      </c>
      <c r="I1398">
        <v>1</v>
      </c>
      <c r="J1398" t="s">
        <v>13801</v>
      </c>
      <c r="K1398" t="s">
        <v>13805</v>
      </c>
      <c r="L1398">
        <v>270107</v>
      </c>
      <c r="M1398" t="s">
        <v>13588</v>
      </c>
      <c r="N1398">
        <v>270107006</v>
      </c>
      <c r="O1398" t="s">
        <v>13613</v>
      </c>
      <c r="P1398">
        <v>0</v>
      </c>
      <c r="Q1398">
        <v>28928.378345942099</v>
      </c>
      <c r="R1398">
        <v>0</v>
      </c>
    </row>
    <row r="1399" spans="1:18" x14ac:dyDescent="0.25">
      <c r="A1399">
        <v>10</v>
      </c>
      <c r="B1399">
        <v>10209</v>
      </c>
      <c r="C1399" t="s">
        <v>777</v>
      </c>
      <c r="D1399" t="s">
        <v>1724</v>
      </c>
      <c r="E1399">
        <v>2</v>
      </c>
      <c r="F1399" t="s">
        <v>13804</v>
      </c>
      <c r="G1399">
        <v>3</v>
      </c>
      <c r="H1399" t="s">
        <v>13770</v>
      </c>
      <c r="I1399">
        <v>1</v>
      </c>
      <c r="J1399" t="s">
        <v>13801</v>
      </c>
      <c r="K1399" t="s">
        <v>13806</v>
      </c>
      <c r="L1399">
        <v>270107</v>
      </c>
      <c r="M1399" t="s">
        <v>13588</v>
      </c>
      <c r="N1399">
        <v>270107006</v>
      </c>
      <c r="O1399" t="s">
        <v>13613</v>
      </c>
      <c r="P1399">
        <v>0</v>
      </c>
      <c r="Q1399">
        <v>4001.3390778648513</v>
      </c>
      <c r="R1399">
        <v>0</v>
      </c>
    </row>
    <row r="1400" spans="1:18" x14ac:dyDescent="0.25">
      <c r="A1400">
        <v>10</v>
      </c>
      <c r="B1400">
        <v>10209</v>
      </c>
      <c r="C1400" t="s">
        <v>777</v>
      </c>
      <c r="D1400" t="s">
        <v>1724</v>
      </c>
      <c r="E1400">
        <v>3</v>
      </c>
      <c r="F1400" t="s">
        <v>13807</v>
      </c>
      <c r="G1400">
        <v>1</v>
      </c>
      <c r="H1400" t="s">
        <v>8278</v>
      </c>
      <c r="I1400">
        <v>1</v>
      </c>
      <c r="J1400" t="s">
        <v>13801</v>
      </c>
      <c r="K1400" t="s">
        <v>13808</v>
      </c>
      <c r="L1400">
        <v>270107</v>
      </c>
      <c r="M1400" t="s">
        <v>13588</v>
      </c>
      <c r="N1400">
        <v>270107006</v>
      </c>
      <c r="O1400" t="s">
        <v>13613</v>
      </c>
      <c r="P1400">
        <v>0</v>
      </c>
      <c r="Q1400">
        <v>32929.717423806949</v>
      </c>
      <c r="R1400">
        <v>0</v>
      </c>
    </row>
    <row r="1401" spans="1:18" x14ac:dyDescent="0.25">
      <c r="A1401">
        <v>10</v>
      </c>
      <c r="B1401">
        <v>10209</v>
      </c>
      <c r="C1401" t="s">
        <v>777</v>
      </c>
      <c r="D1401" t="s">
        <v>1724</v>
      </c>
      <c r="E1401">
        <v>4</v>
      </c>
      <c r="F1401" t="s">
        <v>13810</v>
      </c>
      <c r="G1401">
        <v>1</v>
      </c>
      <c r="H1401" t="s">
        <v>8278</v>
      </c>
      <c r="I1401">
        <v>1</v>
      </c>
      <c r="J1401" t="s">
        <v>13801</v>
      </c>
      <c r="K1401" t="s">
        <v>13811</v>
      </c>
      <c r="L1401">
        <v>270107</v>
      </c>
      <c r="M1401" t="s">
        <v>13588</v>
      </c>
      <c r="N1401">
        <v>270107006</v>
      </c>
      <c r="O1401" t="s">
        <v>13613</v>
      </c>
      <c r="P1401">
        <v>0</v>
      </c>
      <c r="Q1401">
        <v>28928.378345942099</v>
      </c>
      <c r="R1401">
        <v>0</v>
      </c>
    </row>
    <row r="1402" spans="1:18" x14ac:dyDescent="0.25">
      <c r="A1402">
        <v>10</v>
      </c>
      <c r="B1402">
        <v>10209</v>
      </c>
      <c r="C1402" t="s">
        <v>777</v>
      </c>
      <c r="D1402" t="s">
        <v>1724</v>
      </c>
      <c r="E1402">
        <v>4</v>
      </c>
      <c r="F1402" t="s">
        <v>13810</v>
      </c>
      <c r="G1402">
        <v>1</v>
      </c>
      <c r="H1402" t="s">
        <v>8278</v>
      </c>
      <c r="I1402">
        <v>1</v>
      </c>
      <c r="J1402" t="s">
        <v>13801</v>
      </c>
      <c r="K1402" t="s">
        <v>13812</v>
      </c>
      <c r="L1402">
        <v>270107</v>
      </c>
      <c r="M1402" t="s">
        <v>13588</v>
      </c>
      <c r="N1402">
        <v>270107006</v>
      </c>
      <c r="O1402" t="s">
        <v>13613</v>
      </c>
      <c r="P1402">
        <v>0</v>
      </c>
      <c r="Q1402">
        <v>4001.3390778648513</v>
      </c>
      <c r="R1402">
        <v>0</v>
      </c>
    </row>
    <row r="1403" spans="1:18" x14ac:dyDescent="0.25">
      <c r="A1403">
        <v>10</v>
      </c>
      <c r="B1403">
        <v>10209</v>
      </c>
      <c r="C1403" t="s">
        <v>777</v>
      </c>
      <c r="D1403" t="s">
        <v>1724</v>
      </c>
      <c r="E1403">
        <v>7</v>
      </c>
      <c r="F1403" t="s">
        <v>13813</v>
      </c>
      <c r="G1403">
        <v>2</v>
      </c>
      <c r="H1403" t="s">
        <v>13771</v>
      </c>
      <c r="I1403">
        <v>3</v>
      </c>
      <c r="J1403" t="s">
        <v>13814</v>
      </c>
      <c r="K1403" t="s">
        <v>13771</v>
      </c>
      <c r="L1403">
        <v>270107</v>
      </c>
      <c r="M1403" t="s">
        <v>13588</v>
      </c>
      <c r="N1403">
        <v>270107005</v>
      </c>
      <c r="O1403" t="s">
        <v>13608</v>
      </c>
      <c r="P1403">
        <v>0</v>
      </c>
      <c r="Q1403">
        <v>19857.582317420532</v>
      </c>
      <c r="R1403">
        <v>0</v>
      </c>
    </row>
    <row r="1404" spans="1:18" x14ac:dyDescent="0.25">
      <c r="A1404">
        <v>10</v>
      </c>
      <c r="B1404">
        <v>10209</v>
      </c>
      <c r="C1404" t="s">
        <v>777</v>
      </c>
      <c r="D1404" t="s">
        <v>1724</v>
      </c>
      <c r="E1404">
        <v>7</v>
      </c>
      <c r="F1404" t="s">
        <v>13813</v>
      </c>
      <c r="G1404">
        <v>3</v>
      </c>
      <c r="H1404" t="s">
        <v>13770</v>
      </c>
      <c r="I1404">
        <v>3</v>
      </c>
      <c r="J1404" t="s">
        <v>13814</v>
      </c>
      <c r="K1404" t="s">
        <v>13815</v>
      </c>
      <c r="L1404">
        <v>270107</v>
      </c>
      <c r="M1404" t="s">
        <v>13588</v>
      </c>
      <c r="N1404">
        <v>270107005</v>
      </c>
      <c r="O1404" t="s">
        <v>13608</v>
      </c>
      <c r="P1404">
        <v>0</v>
      </c>
      <c r="Q1404">
        <v>9070.7960285215686</v>
      </c>
      <c r="R1404">
        <v>0</v>
      </c>
    </row>
    <row r="1405" spans="1:18" x14ac:dyDescent="0.25">
      <c r="A1405">
        <v>10</v>
      </c>
      <c r="B1405">
        <v>10209</v>
      </c>
      <c r="C1405" t="s">
        <v>777</v>
      </c>
      <c r="D1405" t="s">
        <v>1724</v>
      </c>
      <c r="E1405">
        <v>7</v>
      </c>
      <c r="F1405" t="s">
        <v>13813</v>
      </c>
      <c r="G1405">
        <v>3</v>
      </c>
      <c r="H1405" t="s">
        <v>13770</v>
      </c>
      <c r="I1405">
        <v>3</v>
      </c>
      <c r="J1405" t="s">
        <v>13814</v>
      </c>
      <c r="K1405" t="s">
        <v>13816</v>
      </c>
      <c r="L1405">
        <v>270107</v>
      </c>
      <c r="M1405" t="s">
        <v>13588</v>
      </c>
      <c r="N1405">
        <v>270107005</v>
      </c>
      <c r="O1405" t="s">
        <v>13608</v>
      </c>
      <c r="P1405">
        <v>0</v>
      </c>
      <c r="Q1405">
        <v>4001.3390778648513</v>
      </c>
      <c r="R1405">
        <v>0</v>
      </c>
    </row>
    <row r="1406" spans="1:18" x14ac:dyDescent="0.25">
      <c r="A1406">
        <v>10</v>
      </c>
      <c r="B1406">
        <v>10210</v>
      </c>
      <c r="C1406" t="s">
        <v>777</v>
      </c>
      <c r="D1406" t="s">
        <v>1727</v>
      </c>
      <c r="E1406">
        <v>1</v>
      </c>
      <c r="F1406" t="s">
        <v>13800</v>
      </c>
      <c r="G1406">
        <v>1</v>
      </c>
      <c r="H1406" t="s">
        <v>8278</v>
      </c>
      <c r="I1406">
        <v>1</v>
      </c>
      <c r="J1406" t="s">
        <v>13801</v>
      </c>
      <c r="K1406" t="s">
        <v>13802</v>
      </c>
      <c r="L1406">
        <v>270107</v>
      </c>
      <c r="M1406" t="s">
        <v>13588</v>
      </c>
      <c r="N1406">
        <v>270107006</v>
      </c>
      <c r="O1406" t="s">
        <v>13613</v>
      </c>
      <c r="P1406">
        <v>0</v>
      </c>
      <c r="Q1406">
        <v>19332.426478333695</v>
      </c>
      <c r="R1406">
        <v>0</v>
      </c>
    </row>
    <row r="1407" spans="1:18" x14ac:dyDescent="0.25">
      <c r="A1407">
        <v>10</v>
      </c>
      <c r="B1407">
        <v>10210</v>
      </c>
      <c r="C1407" t="s">
        <v>777</v>
      </c>
      <c r="D1407" t="s">
        <v>1727</v>
      </c>
      <c r="E1407">
        <v>2</v>
      </c>
      <c r="F1407" t="s">
        <v>13804</v>
      </c>
      <c r="G1407">
        <v>3</v>
      </c>
      <c r="H1407" t="s">
        <v>13770</v>
      </c>
      <c r="I1407">
        <v>1</v>
      </c>
      <c r="J1407" t="s">
        <v>13801</v>
      </c>
      <c r="K1407" t="s">
        <v>13805</v>
      </c>
      <c r="L1407">
        <v>270107</v>
      </c>
      <c r="M1407" t="s">
        <v>13588</v>
      </c>
      <c r="N1407">
        <v>270107006</v>
      </c>
      <c r="O1407" t="s">
        <v>13613</v>
      </c>
      <c r="P1407">
        <v>0</v>
      </c>
      <c r="Q1407">
        <v>19332.426478333695</v>
      </c>
      <c r="R1407">
        <v>0</v>
      </c>
    </row>
    <row r="1408" spans="1:18" x14ac:dyDescent="0.25">
      <c r="A1408">
        <v>10</v>
      </c>
      <c r="B1408">
        <v>10210</v>
      </c>
      <c r="C1408" t="s">
        <v>777</v>
      </c>
      <c r="D1408" t="s">
        <v>1727</v>
      </c>
      <c r="E1408">
        <v>3</v>
      </c>
      <c r="F1408" t="s">
        <v>13807</v>
      </c>
      <c r="G1408">
        <v>1</v>
      </c>
      <c r="H1408" t="s">
        <v>8278</v>
      </c>
      <c r="I1408">
        <v>1</v>
      </c>
      <c r="J1408" t="s">
        <v>13801</v>
      </c>
      <c r="K1408" t="s">
        <v>13808</v>
      </c>
      <c r="L1408">
        <v>270107</v>
      </c>
      <c r="M1408" t="s">
        <v>13588</v>
      </c>
      <c r="N1408">
        <v>270107006</v>
      </c>
      <c r="O1408" t="s">
        <v>13613</v>
      </c>
      <c r="P1408">
        <v>0</v>
      </c>
      <c r="Q1408">
        <v>19332.426478333695</v>
      </c>
      <c r="R1408">
        <v>0</v>
      </c>
    </row>
    <row r="1409" spans="1:18" x14ac:dyDescent="0.25">
      <c r="A1409">
        <v>10</v>
      </c>
      <c r="B1409">
        <v>10210</v>
      </c>
      <c r="C1409" t="s">
        <v>777</v>
      </c>
      <c r="D1409" t="s">
        <v>1727</v>
      </c>
      <c r="E1409">
        <v>4</v>
      </c>
      <c r="F1409" t="s">
        <v>13810</v>
      </c>
      <c r="G1409">
        <v>1</v>
      </c>
      <c r="H1409" t="s">
        <v>8278</v>
      </c>
      <c r="I1409">
        <v>1</v>
      </c>
      <c r="J1409" t="s">
        <v>13801</v>
      </c>
      <c r="K1409" t="s">
        <v>13811</v>
      </c>
      <c r="L1409">
        <v>270107</v>
      </c>
      <c r="M1409" t="s">
        <v>13588</v>
      </c>
      <c r="N1409">
        <v>270107006</v>
      </c>
      <c r="O1409" t="s">
        <v>13613</v>
      </c>
      <c r="P1409">
        <v>0</v>
      </c>
      <c r="Q1409">
        <v>19332.426478333695</v>
      </c>
      <c r="R1409">
        <v>0</v>
      </c>
    </row>
    <row r="1410" spans="1:18" x14ac:dyDescent="0.25">
      <c r="A1410">
        <v>10</v>
      </c>
      <c r="B1410">
        <v>10210</v>
      </c>
      <c r="C1410" t="s">
        <v>777</v>
      </c>
      <c r="D1410" t="s">
        <v>1727</v>
      </c>
      <c r="E1410">
        <v>7</v>
      </c>
      <c r="F1410" t="s">
        <v>13813</v>
      </c>
      <c r="G1410">
        <v>2</v>
      </c>
      <c r="H1410" t="s">
        <v>13771</v>
      </c>
      <c r="I1410">
        <v>3</v>
      </c>
      <c r="J1410" t="s">
        <v>13814</v>
      </c>
      <c r="K1410" t="s">
        <v>13771</v>
      </c>
      <c r="L1410">
        <v>270107</v>
      </c>
      <c r="M1410" t="s">
        <v>13588</v>
      </c>
      <c r="N1410">
        <v>270107005</v>
      </c>
      <c r="O1410" t="s">
        <v>13608</v>
      </c>
      <c r="P1410">
        <v>0</v>
      </c>
      <c r="Q1410">
        <v>14015.826686732069</v>
      </c>
      <c r="R1410">
        <v>0</v>
      </c>
    </row>
    <row r="1411" spans="1:18" x14ac:dyDescent="0.25">
      <c r="A1411">
        <v>10</v>
      </c>
      <c r="B1411">
        <v>10210</v>
      </c>
      <c r="C1411" t="s">
        <v>777</v>
      </c>
      <c r="D1411" t="s">
        <v>1727</v>
      </c>
      <c r="E1411">
        <v>7</v>
      </c>
      <c r="F1411" t="s">
        <v>13813</v>
      </c>
      <c r="G1411">
        <v>3</v>
      </c>
      <c r="H1411" t="s">
        <v>13770</v>
      </c>
      <c r="I1411">
        <v>3</v>
      </c>
      <c r="J1411" t="s">
        <v>13814</v>
      </c>
      <c r="K1411" t="s">
        <v>13815</v>
      </c>
      <c r="L1411">
        <v>270107</v>
      </c>
      <c r="M1411" t="s">
        <v>13588</v>
      </c>
      <c r="N1411">
        <v>270107005</v>
      </c>
      <c r="O1411" t="s">
        <v>13608</v>
      </c>
      <c r="P1411">
        <v>0</v>
      </c>
      <c r="Q1411">
        <v>5316.5997916016249</v>
      </c>
      <c r="R1411">
        <v>0</v>
      </c>
    </row>
    <row r="1412" spans="1:18" x14ac:dyDescent="0.25">
      <c r="A1412">
        <v>10</v>
      </c>
      <c r="B1412">
        <v>10301</v>
      </c>
      <c r="C1412" t="s">
        <v>777</v>
      </c>
      <c r="D1412" t="s">
        <v>1730</v>
      </c>
      <c r="E1412">
        <v>1</v>
      </c>
      <c r="F1412" t="s">
        <v>13800</v>
      </c>
      <c r="G1412">
        <v>1</v>
      </c>
      <c r="H1412" t="s">
        <v>8278</v>
      </c>
      <c r="I1412">
        <v>1</v>
      </c>
      <c r="J1412" t="s">
        <v>13801</v>
      </c>
      <c r="K1412" t="s">
        <v>13802</v>
      </c>
      <c r="L1412">
        <v>270107</v>
      </c>
      <c r="M1412" t="s">
        <v>13588</v>
      </c>
      <c r="N1412">
        <v>270107006</v>
      </c>
      <c r="O1412" t="s">
        <v>13613</v>
      </c>
      <c r="P1412">
        <v>25975.849650455468</v>
      </c>
      <c r="Q1412">
        <v>31328.374687684322</v>
      </c>
      <c r="R1412">
        <v>27576.371568817303</v>
      </c>
    </row>
    <row r="1413" spans="1:18" x14ac:dyDescent="0.25">
      <c r="A1413">
        <v>10</v>
      </c>
      <c r="B1413">
        <v>10301</v>
      </c>
      <c r="C1413" t="s">
        <v>777</v>
      </c>
      <c r="D1413" t="s">
        <v>1730</v>
      </c>
      <c r="E1413">
        <v>1</v>
      </c>
      <c r="F1413" t="s">
        <v>13800</v>
      </c>
      <c r="G1413">
        <v>1</v>
      </c>
      <c r="H1413" t="s">
        <v>8278</v>
      </c>
      <c r="I1413">
        <v>1</v>
      </c>
      <c r="J1413" t="s">
        <v>13801</v>
      </c>
      <c r="K1413" t="s">
        <v>13803</v>
      </c>
      <c r="L1413">
        <v>270107</v>
      </c>
      <c r="M1413" t="s">
        <v>13588</v>
      </c>
      <c r="N1413">
        <v>270107006</v>
      </c>
      <c r="O1413" t="s">
        <v>13613</v>
      </c>
      <c r="P1413">
        <v>1853.3426141694156</v>
      </c>
      <c r="Q1413">
        <v>534.33137180484391</v>
      </c>
      <c r="R1413">
        <v>3284.4801928357724</v>
      </c>
    </row>
    <row r="1414" spans="1:18" x14ac:dyDescent="0.25">
      <c r="A1414">
        <v>10</v>
      </c>
      <c r="B1414">
        <v>10301</v>
      </c>
      <c r="C1414" t="s">
        <v>777</v>
      </c>
      <c r="D1414" t="s">
        <v>1730</v>
      </c>
      <c r="E1414">
        <v>2</v>
      </c>
      <c r="F1414" t="s">
        <v>13804</v>
      </c>
      <c r="G1414">
        <v>2</v>
      </c>
      <c r="H1414" t="s">
        <v>13771</v>
      </c>
      <c r="I1414">
        <v>1</v>
      </c>
      <c r="J1414" t="s">
        <v>13801</v>
      </c>
      <c r="K1414" t="s">
        <v>13771</v>
      </c>
      <c r="L1414">
        <v>270107</v>
      </c>
      <c r="M1414" t="s">
        <v>13588</v>
      </c>
      <c r="N1414">
        <v>270107006</v>
      </c>
      <c r="O1414" t="s">
        <v>13613</v>
      </c>
      <c r="P1414">
        <v>0</v>
      </c>
      <c r="Q1414">
        <v>0</v>
      </c>
      <c r="R1414">
        <v>529.93654516058075</v>
      </c>
    </row>
    <row r="1415" spans="1:18" x14ac:dyDescent="0.25">
      <c r="A1415">
        <v>10</v>
      </c>
      <c r="B1415">
        <v>10301</v>
      </c>
      <c r="C1415" t="s">
        <v>777</v>
      </c>
      <c r="D1415" t="s">
        <v>1730</v>
      </c>
      <c r="E1415">
        <v>2</v>
      </c>
      <c r="F1415" t="s">
        <v>13804</v>
      </c>
      <c r="G1415">
        <v>3</v>
      </c>
      <c r="H1415" t="s">
        <v>13770</v>
      </c>
      <c r="I1415">
        <v>1</v>
      </c>
      <c r="J1415" t="s">
        <v>13801</v>
      </c>
      <c r="K1415" t="s">
        <v>13805</v>
      </c>
      <c r="L1415">
        <v>270107</v>
      </c>
      <c r="M1415" t="s">
        <v>13588</v>
      </c>
      <c r="N1415">
        <v>270107006</v>
      </c>
      <c r="O1415" t="s">
        <v>13613</v>
      </c>
      <c r="P1415">
        <v>24146.717913022425</v>
      </c>
      <c r="Q1415">
        <v>30528.698003049431</v>
      </c>
      <c r="R1415">
        <v>23922.487470021479</v>
      </c>
    </row>
    <row r="1416" spans="1:18" x14ac:dyDescent="0.25">
      <c r="A1416">
        <v>10</v>
      </c>
      <c r="B1416">
        <v>10301</v>
      </c>
      <c r="C1416" t="s">
        <v>777</v>
      </c>
      <c r="D1416" t="s">
        <v>1730</v>
      </c>
      <c r="E1416">
        <v>2</v>
      </c>
      <c r="F1416" t="s">
        <v>13804</v>
      </c>
      <c r="G1416">
        <v>3</v>
      </c>
      <c r="H1416" t="s">
        <v>13770</v>
      </c>
      <c r="I1416">
        <v>1</v>
      </c>
      <c r="J1416" t="s">
        <v>13801</v>
      </c>
      <c r="K1416" t="s">
        <v>13806</v>
      </c>
      <c r="L1416">
        <v>270107</v>
      </c>
      <c r="M1416" t="s">
        <v>13588</v>
      </c>
      <c r="N1416">
        <v>270107006</v>
      </c>
      <c r="O1416" t="s">
        <v>13613</v>
      </c>
      <c r="P1416">
        <v>3682.4743516024573</v>
      </c>
      <c r="Q1416">
        <v>1334.0080564397335</v>
      </c>
      <c r="R1416">
        <v>6408.4277464710176</v>
      </c>
    </row>
    <row r="1417" spans="1:18" x14ac:dyDescent="0.25">
      <c r="A1417">
        <v>10</v>
      </c>
      <c r="B1417">
        <v>10301</v>
      </c>
      <c r="C1417" t="s">
        <v>777</v>
      </c>
      <c r="D1417" t="s">
        <v>1730</v>
      </c>
      <c r="E1417">
        <v>3</v>
      </c>
      <c r="F1417" t="s">
        <v>13807</v>
      </c>
      <c r="G1417">
        <v>1</v>
      </c>
      <c r="H1417" t="s">
        <v>8278</v>
      </c>
      <c r="I1417">
        <v>1</v>
      </c>
      <c r="J1417" t="s">
        <v>13801</v>
      </c>
      <c r="K1417" t="s">
        <v>13808</v>
      </c>
      <c r="L1417">
        <v>270107</v>
      </c>
      <c r="M1417" t="s">
        <v>13588</v>
      </c>
      <c r="N1417">
        <v>270107006</v>
      </c>
      <c r="O1417" t="s">
        <v>13613</v>
      </c>
      <c r="P1417">
        <v>27406.10719365675</v>
      </c>
      <c r="Q1417">
        <v>31328.374687684322</v>
      </c>
      <c r="R1417">
        <v>29264.944395893915</v>
      </c>
    </row>
    <row r="1418" spans="1:18" x14ac:dyDescent="0.25">
      <c r="A1418">
        <v>10</v>
      </c>
      <c r="B1418">
        <v>10301</v>
      </c>
      <c r="C1418" t="s">
        <v>777</v>
      </c>
      <c r="D1418" t="s">
        <v>1730</v>
      </c>
      <c r="E1418">
        <v>3</v>
      </c>
      <c r="F1418" t="s">
        <v>13807</v>
      </c>
      <c r="G1418">
        <v>1</v>
      </c>
      <c r="H1418" t="s">
        <v>8278</v>
      </c>
      <c r="I1418">
        <v>1</v>
      </c>
      <c r="J1418" t="s">
        <v>13801</v>
      </c>
      <c r="K1418" t="s">
        <v>13809</v>
      </c>
      <c r="L1418">
        <v>270107</v>
      </c>
      <c r="M1418" t="s">
        <v>13588</v>
      </c>
      <c r="N1418">
        <v>270107006</v>
      </c>
      <c r="O1418" t="s">
        <v>13613</v>
      </c>
      <c r="P1418">
        <v>423.08507096813241</v>
      </c>
      <c r="Q1418">
        <v>534.33137180484391</v>
      </c>
      <c r="R1418">
        <v>1595.9073657591621</v>
      </c>
    </row>
    <row r="1419" spans="1:18" x14ac:dyDescent="0.25">
      <c r="A1419">
        <v>10</v>
      </c>
      <c r="B1419">
        <v>10301</v>
      </c>
      <c r="C1419" t="s">
        <v>777</v>
      </c>
      <c r="D1419" t="s">
        <v>1730</v>
      </c>
      <c r="E1419">
        <v>4</v>
      </c>
      <c r="F1419" t="s">
        <v>13810</v>
      </c>
      <c r="G1419">
        <v>1</v>
      </c>
      <c r="H1419" t="s">
        <v>8278</v>
      </c>
      <c r="I1419">
        <v>1</v>
      </c>
      <c r="J1419" t="s">
        <v>13801</v>
      </c>
      <c r="K1419" t="s">
        <v>13811</v>
      </c>
      <c r="L1419">
        <v>270107</v>
      </c>
      <c r="M1419" t="s">
        <v>13588</v>
      </c>
      <c r="N1419">
        <v>270107006</v>
      </c>
      <c r="O1419" t="s">
        <v>13613</v>
      </c>
      <c r="P1419">
        <v>26136.851980752352</v>
      </c>
      <c r="Q1419">
        <v>31589.90930938852</v>
      </c>
      <c r="R1419">
        <v>27576.371568817303</v>
      </c>
    </row>
    <row r="1420" spans="1:18" x14ac:dyDescent="0.25">
      <c r="A1420">
        <v>10</v>
      </c>
      <c r="B1420">
        <v>10301</v>
      </c>
      <c r="C1420" t="s">
        <v>777</v>
      </c>
      <c r="D1420" t="s">
        <v>1730</v>
      </c>
      <c r="E1420">
        <v>4</v>
      </c>
      <c r="F1420" t="s">
        <v>13810</v>
      </c>
      <c r="G1420">
        <v>1</v>
      </c>
      <c r="H1420" t="s">
        <v>8278</v>
      </c>
      <c r="I1420">
        <v>1</v>
      </c>
      <c r="J1420" t="s">
        <v>13801</v>
      </c>
      <c r="K1420" t="s">
        <v>13812</v>
      </c>
      <c r="L1420">
        <v>270107</v>
      </c>
      <c r="M1420" t="s">
        <v>13588</v>
      </c>
      <c r="N1420">
        <v>270107006</v>
      </c>
      <c r="O1420" t="s">
        <v>13613</v>
      </c>
      <c r="P1420">
        <v>1692.3402838725297</v>
      </c>
      <c r="Q1420">
        <v>272.79675010064301</v>
      </c>
      <c r="R1420">
        <v>3284.4801928357724</v>
      </c>
    </row>
    <row r="1421" spans="1:18" x14ac:dyDescent="0.25">
      <c r="A1421">
        <v>10</v>
      </c>
      <c r="B1421">
        <v>10301</v>
      </c>
      <c r="C1421" t="s">
        <v>777</v>
      </c>
      <c r="D1421" t="s">
        <v>1730</v>
      </c>
      <c r="E1421">
        <v>7</v>
      </c>
      <c r="F1421" t="s">
        <v>13813</v>
      </c>
      <c r="G1421">
        <v>2</v>
      </c>
      <c r="H1421" t="s">
        <v>13771</v>
      </c>
      <c r="I1421">
        <v>3</v>
      </c>
      <c r="J1421" t="s">
        <v>13814</v>
      </c>
      <c r="K1421" t="s">
        <v>13771</v>
      </c>
      <c r="L1421">
        <v>270107</v>
      </c>
      <c r="M1421" t="s">
        <v>13588</v>
      </c>
      <c r="N1421">
        <v>270107005</v>
      </c>
      <c r="O1421" t="s">
        <v>13608</v>
      </c>
      <c r="P1421">
        <v>8482.2806645885667</v>
      </c>
      <c r="Q1421">
        <v>11735.142518773306</v>
      </c>
      <c r="R1421">
        <v>795.45653449661961</v>
      </c>
    </row>
    <row r="1422" spans="1:18" x14ac:dyDescent="0.25">
      <c r="A1422">
        <v>10</v>
      </c>
      <c r="B1422">
        <v>10301</v>
      </c>
      <c r="C1422" t="s">
        <v>777</v>
      </c>
      <c r="D1422" t="s">
        <v>1730</v>
      </c>
      <c r="E1422">
        <v>7</v>
      </c>
      <c r="F1422" t="s">
        <v>13813</v>
      </c>
      <c r="G1422">
        <v>3</v>
      </c>
      <c r="H1422" t="s">
        <v>13770</v>
      </c>
      <c r="I1422">
        <v>3</v>
      </c>
      <c r="J1422" t="s">
        <v>13814</v>
      </c>
      <c r="K1422" t="s">
        <v>13815</v>
      </c>
      <c r="L1422">
        <v>270107</v>
      </c>
      <c r="M1422" t="s">
        <v>13588</v>
      </c>
      <c r="N1422">
        <v>270107005</v>
      </c>
      <c r="O1422" t="s">
        <v>13608</v>
      </c>
      <c r="P1422">
        <v>18332.475864782253</v>
      </c>
      <c r="Q1422">
        <v>19659.598780196862</v>
      </c>
      <c r="R1422">
        <v>27240.194982131394</v>
      </c>
    </row>
    <row r="1423" spans="1:18" x14ac:dyDescent="0.25">
      <c r="A1423">
        <v>10</v>
      </c>
      <c r="B1423">
        <v>10301</v>
      </c>
      <c r="C1423" t="s">
        <v>777</v>
      </c>
      <c r="D1423" t="s">
        <v>1730</v>
      </c>
      <c r="E1423">
        <v>7</v>
      </c>
      <c r="F1423" t="s">
        <v>13813</v>
      </c>
      <c r="G1423">
        <v>3</v>
      </c>
      <c r="H1423" t="s">
        <v>13770</v>
      </c>
      <c r="I1423">
        <v>3</v>
      </c>
      <c r="J1423" t="s">
        <v>13814</v>
      </c>
      <c r="K1423" t="s">
        <v>13816</v>
      </c>
      <c r="L1423">
        <v>270107</v>
      </c>
      <c r="M1423" t="s">
        <v>13588</v>
      </c>
      <c r="N1423">
        <v>270107005</v>
      </c>
      <c r="O1423" t="s">
        <v>13608</v>
      </c>
      <c r="P1423">
        <v>1014.4357352540629</v>
      </c>
      <c r="Q1423">
        <v>467.96476051898145</v>
      </c>
      <c r="R1423">
        <v>2825.2002450250611</v>
      </c>
    </row>
    <row r="1424" spans="1:18" x14ac:dyDescent="0.25">
      <c r="A1424">
        <v>10</v>
      </c>
      <c r="B1424">
        <v>10302</v>
      </c>
      <c r="C1424" t="s">
        <v>777</v>
      </c>
      <c r="D1424" t="s">
        <v>1733</v>
      </c>
      <c r="E1424">
        <v>1</v>
      </c>
      <c r="F1424" t="s">
        <v>13800</v>
      </c>
      <c r="G1424">
        <v>1</v>
      </c>
      <c r="H1424" t="s">
        <v>8278</v>
      </c>
      <c r="I1424">
        <v>1</v>
      </c>
      <c r="J1424" t="s">
        <v>13801</v>
      </c>
      <c r="K1424" t="s">
        <v>13802</v>
      </c>
      <c r="L1424">
        <v>270107</v>
      </c>
      <c r="M1424" t="s">
        <v>13588</v>
      </c>
      <c r="N1424">
        <v>270107006</v>
      </c>
      <c r="O1424" t="s">
        <v>13613</v>
      </c>
      <c r="P1424">
        <v>0</v>
      </c>
      <c r="Q1424">
        <v>17724.296442325223</v>
      </c>
      <c r="R1424">
        <v>0</v>
      </c>
    </row>
    <row r="1425" spans="1:18" x14ac:dyDescent="0.25">
      <c r="A1425">
        <v>10</v>
      </c>
      <c r="B1425">
        <v>10302</v>
      </c>
      <c r="C1425" t="s">
        <v>777</v>
      </c>
      <c r="D1425" t="s">
        <v>1733</v>
      </c>
      <c r="E1425">
        <v>2</v>
      </c>
      <c r="F1425" t="s">
        <v>13804</v>
      </c>
      <c r="G1425">
        <v>3</v>
      </c>
      <c r="H1425" t="s">
        <v>13770</v>
      </c>
      <c r="I1425">
        <v>1</v>
      </c>
      <c r="J1425" t="s">
        <v>13801</v>
      </c>
      <c r="K1425" t="s">
        <v>13805</v>
      </c>
      <c r="L1425">
        <v>270107</v>
      </c>
      <c r="M1425" t="s">
        <v>13588</v>
      </c>
      <c r="N1425">
        <v>270107006</v>
      </c>
      <c r="O1425" t="s">
        <v>13613</v>
      </c>
      <c r="P1425">
        <v>0</v>
      </c>
      <c r="Q1425">
        <v>17724.296442325223</v>
      </c>
      <c r="R1425">
        <v>0</v>
      </c>
    </row>
    <row r="1426" spans="1:18" x14ac:dyDescent="0.25">
      <c r="A1426">
        <v>10</v>
      </c>
      <c r="B1426">
        <v>10302</v>
      </c>
      <c r="C1426" t="s">
        <v>777</v>
      </c>
      <c r="D1426" t="s">
        <v>1733</v>
      </c>
      <c r="E1426">
        <v>3</v>
      </c>
      <c r="F1426" t="s">
        <v>13807</v>
      </c>
      <c r="G1426">
        <v>1</v>
      </c>
      <c r="H1426" t="s">
        <v>8278</v>
      </c>
      <c r="I1426">
        <v>1</v>
      </c>
      <c r="J1426" t="s">
        <v>13801</v>
      </c>
      <c r="K1426" t="s">
        <v>13808</v>
      </c>
      <c r="L1426">
        <v>270107</v>
      </c>
      <c r="M1426" t="s">
        <v>13588</v>
      </c>
      <c r="N1426">
        <v>270107006</v>
      </c>
      <c r="O1426" t="s">
        <v>13613</v>
      </c>
      <c r="P1426">
        <v>0</v>
      </c>
      <c r="Q1426">
        <v>17724.296442325223</v>
      </c>
      <c r="R1426">
        <v>0</v>
      </c>
    </row>
    <row r="1427" spans="1:18" x14ac:dyDescent="0.25">
      <c r="A1427">
        <v>10</v>
      </c>
      <c r="B1427">
        <v>10302</v>
      </c>
      <c r="C1427" t="s">
        <v>777</v>
      </c>
      <c r="D1427" t="s">
        <v>1733</v>
      </c>
      <c r="E1427">
        <v>4</v>
      </c>
      <c r="F1427" t="s">
        <v>13810</v>
      </c>
      <c r="G1427">
        <v>1</v>
      </c>
      <c r="H1427" t="s">
        <v>8278</v>
      </c>
      <c r="I1427">
        <v>1</v>
      </c>
      <c r="J1427" t="s">
        <v>13801</v>
      </c>
      <c r="K1427" t="s">
        <v>13811</v>
      </c>
      <c r="L1427">
        <v>270107</v>
      </c>
      <c r="M1427" t="s">
        <v>13588</v>
      </c>
      <c r="N1427">
        <v>270107006</v>
      </c>
      <c r="O1427" t="s">
        <v>13613</v>
      </c>
      <c r="P1427">
        <v>0</v>
      </c>
      <c r="Q1427">
        <v>17724.296442325223</v>
      </c>
      <c r="R1427">
        <v>0</v>
      </c>
    </row>
    <row r="1428" spans="1:18" x14ac:dyDescent="0.25">
      <c r="A1428">
        <v>10</v>
      </c>
      <c r="B1428">
        <v>10302</v>
      </c>
      <c r="C1428" t="s">
        <v>777</v>
      </c>
      <c r="D1428" t="s">
        <v>1733</v>
      </c>
      <c r="E1428">
        <v>7</v>
      </c>
      <c r="F1428" t="s">
        <v>13813</v>
      </c>
      <c r="G1428">
        <v>2</v>
      </c>
      <c r="H1428" t="s">
        <v>13771</v>
      </c>
      <c r="I1428">
        <v>3</v>
      </c>
      <c r="J1428" t="s">
        <v>13814</v>
      </c>
      <c r="K1428" t="s">
        <v>13771</v>
      </c>
      <c r="L1428">
        <v>270107</v>
      </c>
      <c r="M1428" t="s">
        <v>13588</v>
      </c>
      <c r="N1428">
        <v>270107005</v>
      </c>
      <c r="O1428" t="s">
        <v>13608</v>
      </c>
      <c r="P1428">
        <v>0</v>
      </c>
      <c r="Q1428">
        <v>8862.1482211626117</v>
      </c>
      <c r="R1428">
        <v>0</v>
      </c>
    </row>
    <row r="1429" spans="1:18" x14ac:dyDescent="0.25">
      <c r="A1429">
        <v>10</v>
      </c>
      <c r="B1429">
        <v>10302</v>
      </c>
      <c r="C1429" t="s">
        <v>777</v>
      </c>
      <c r="D1429" t="s">
        <v>1733</v>
      </c>
      <c r="E1429">
        <v>7</v>
      </c>
      <c r="F1429" t="s">
        <v>13813</v>
      </c>
      <c r="G1429">
        <v>3</v>
      </c>
      <c r="H1429" t="s">
        <v>13770</v>
      </c>
      <c r="I1429">
        <v>3</v>
      </c>
      <c r="J1429" t="s">
        <v>13814</v>
      </c>
      <c r="K1429" t="s">
        <v>13815</v>
      </c>
      <c r="L1429">
        <v>270107</v>
      </c>
      <c r="M1429" t="s">
        <v>13588</v>
      </c>
      <c r="N1429">
        <v>270107005</v>
      </c>
      <c r="O1429" t="s">
        <v>13608</v>
      </c>
      <c r="P1429">
        <v>0</v>
      </c>
      <c r="Q1429">
        <v>8862.1482211626117</v>
      </c>
      <c r="R1429">
        <v>0</v>
      </c>
    </row>
    <row r="1430" spans="1:18" x14ac:dyDescent="0.25">
      <c r="A1430">
        <v>10</v>
      </c>
      <c r="B1430">
        <v>10303</v>
      </c>
      <c r="C1430" t="s">
        <v>777</v>
      </c>
      <c r="D1430" t="s">
        <v>1736</v>
      </c>
      <c r="E1430">
        <v>1</v>
      </c>
      <c r="F1430" t="s">
        <v>13800</v>
      </c>
      <c r="G1430">
        <v>1</v>
      </c>
      <c r="H1430" t="s">
        <v>8278</v>
      </c>
      <c r="I1430">
        <v>1</v>
      </c>
      <c r="J1430" t="s">
        <v>13801</v>
      </c>
      <c r="K1430" t="s">
        <v>13802</v>
      </c>
      <c r="L1430">
        <v>270107</v>
      </c>
      <c r="M1430" t="s">
        <v>13588</v>
      </c>
      <c r="N1430">
        <v>270107006</v>
      </c>
      <c r="O1430" t="s">
        <v>13613</v>
      </c>
      <c r="P1430">
        <v>0</v>
      </c>
      <c r="Q1430">
        <v>7226.3515374398121</v>
      </c>
      <c r="R1430">
        <v>0</v>
      </c>
    </row>
    <row r="1431" spans="1:18" x14ac:dyDescent="0.25">
      <c r="A1431">
        <v>10</v>
      </c>
      <c r="B1431">
        <v>10303</v>
      </c>
      <c r="C1431" t="s">
        <v>777</v>
      </c>
      <c r="D1431" t="s">
        <v>1736</v>
      </c>
      <c r="E1431">
        <v>2</v>
      </c>
      <c r="F1431" t="s">
        <v>13804</v>
      </c>
      <c r="G1431">
        <v>3</v>
      </c>
      <c r="H1431" t="s">
        <v>13770</v>
      </c>
      <c r="I1431">
        <v>1</v>
      </c>
      <c r="J1431" t="s">
        <v>13801</v>
      </c>
      <c r="K1431" t="s">
        <v>13805</v>
      </c>
      <c r="L1431">
        <v>270107</v>
      </c>
      <c r="M1431" t="s">
        <v>13588</v>
      </c>
      <c r="N1431">
        <v>270107006</v>
      </c>
      <c r="O1431" t="s">
        <v>13613</v>
      </c>
      <c r="P1431">
        <v>0</v>
      </c>
      <c r="Q1431">
        <v>7226.3515374398121</v>
      </c>
      <c r="R1431">
        <v>0</v>
      </c>
    </row>
    <row r="1432" spans="1:18" x14ac:dyDescent="0.25">
      <c r="A1432">
        <v>10</v>
      </c>
      <c r="B1432">
        <v>10303</v>
      </c>
      <c r="C1432" t="s">
        <v>777</v>
      </c>
      <c r="D1432" t="s">
        <v>1736</v>
      </c>
      <c r="E1432">
        <v>3</v>
      </c>
      <c r="F1432" t="s">
        <v>13807</v>
      </c>
      <c r="G1432">
        <v>1</v>
      </c>
      <c r="H1432" t="s">
        <v>8278</v>
      </c>
      <c r="I1432">
        <v>1</v>
      </c>
      <c r="J1432" t="s">
        <v>13801</v>
      </c>
      <c r="K1432" t="s">
        <v>13808</v>
      </c>
      <c r="L1432">
        <v>270107</v>
      </c>
      <c r="M1432" t="s">
        <v>13588</v>
      </c>
      <c r="N1432">
        <v>270107006</v>
      </c>
      <c r="O1432" t="s">
        <v>13613</v>
      </c>
      <c r="P1432">
        <v>0</v>
      </c>
      <c r="Q1432">
        <v>7226.3515374398121</v>
      </c>
      <c r="R1432">
        <v>0</v>
      </c>
    </row>
    <row r="1433" spans="1:18" x14ac:dyDescent="0.25">
      <c r="A1433">
        <v>10</v>
      </c>
      <c r="B1433">
        <v>10303</v>
      </c>
      <c r="C1433" t="s">
        <v>777</v>
      </c>
      <c r="D1433" t="s">
        <v>1736</v>
      </c>
      <c r="E1433">
        <v>4</v>
      </c>
      <c r="F1433" t="s">
        <v>13810</v>
      </c>
      <c r="G1433">
        <v>1</v>
      </c>
      <c r="H1433" t="s">
        <v>8278</v>
      </c>
      <c r="I1433">
        <v>1</v>
      </c>
      <c r="J1433" t="s">
        <v>13801</v>
      </c>
      <c r="K1433" t="s">
        <v>13811</v>
      </c>
      <c r="L1433">
        <v>270107</v>
      </c>
      <c r="M1433" t="s">
        <v>13588</v>
      </c>
      <c r="N1433">
        <v>270107006</v>
      </c>
      <c r="O1433" t="s">
        <v>13613</v>
      </c>
      <c r="P1433">
        <v>0</v>
      </c>
      <c r="Q1433">
        <v>7226.3515374398121</v>
      </c>
      <c r="R1433">
        <v>0</v>
      </c>
    </row>
    <row r="1434" spans="1:18" x14ac:dyDescent="0.25">
      <c r="A1434">
        <v>10</v>
      </c>
      <c r="B1434">
        <v>10303</v>
      </c>
      <c r="C1434" t="s">
        <v>777</v>
      </c>
      <c r="D1434" t="s">
        <v>1736</v>
      </c>
      <c r="E1434">
        <v>7</v>
      </c>
      <c r="F1434" t="s">
        <v>13813</v>
      </c>
      <c r="G1434">
        <v>2</v>
      </c>
      <c r="H1434" t="s">
        <v>13771</v>
      </c>
      <c r="I1434">
        <v>3</v>
      </c>
      <c r="J1434" t="s">
        <v>13814</v>
      </c>
      <c r="K1434" t="s">
        <v>13771</v>
      </c>
      <c r="L1434">
        <v>270107</v>
      </c>
      <c r="M1434" t="s">
        <v>13588</v>
      </c>
      <c r="N1434">
        <v>270107005</v>
      </c>
      <c r="O1434" t="s">
        <v>13608</v>
      </c>
      <c r="P1434">
        <v>0</v>
      </c>
      <c r="Q1434">
        <v>4995.2237464090367</v>
      </c>
      <c r="R1434">
        <v>0</v>
      </c>
    </row>
    <row r="1435" spans="1:18" x14ac:dyDescent="0.25">
      <c r="A1435">
        <v>10</v>
      </c>
      <c r="B1435">
        <v>10303</v>
      </c>
      <c r="C1435" t="s">
        <v>777</v>
      </c>
      <c r="D1435" t="s">
        <v>1736</v>
      </c>
      <c r="E1435">
        <v>7</v>
      </c>
      <c r="F1435" t="s">
        <v>13813</v>
      </c>
      <c r="G1435">
        <v>3</v>
      </c>
      <c r="H1435" t="s">
        <v>13770</v>
      </c>
      <c r="I1435">
        <v>3</v>
      </c>
      <c r="J1435" t="s">
        <v>13814</v>
      </c>
      <c r="K1435" t="s">
        <v>13815</v>
      </c>
      <c r="L1435">
        <v>270107</v>
      </c>
      <c r="M1435" t="s">
        <v>13588</v>
      </c>
      <c r="N1435">
        <v>270107005</v>
      </c>
      <c r="O1435" t="s">
        <v>13608</v>
      </c>
      <c r="P1435">
        <v>0</v>
      </c>
      <c r="Q1435">
        <v>2231.1277910307749</v>
      </c>
      <c r="R1435">
        <v>0</v>
      </c>
    </row>
    <row r="1436" spans="1:18" x14ac:dyDescent="0.25">
      <c r="A1436">
        <v>10</v>
      </c>
      <c r="B1436">
        <v>10305</v>
      </c>
      <c r="C1436" t="s">
        <v>777</v>
      </c>
      <c r="D1436" t="s">
        <v>13774</v>
      </c>
      <c r="E1436">
        <v>1</v>
      </c>
      <c r="F1436" t="s">
        <v>13800</v>
      </c>
      <c r="G1436">
        <v>1</v>
      </c>
      <c r="H1436" t="s">
        <v>8278</v>
      </c>
      <c r="I1436">
        <v>1</v>
      </c>
      <c r="J1436" t="s">
        <v>13801</v>
      </c>
      <c r="K1436" t="s">
        <v>13802</v>
      </c>
      <c r="L1436">
        <v>270107</v>
      </c>
      <c r="M1436" t="s">
        <v>13588</v>
      </c>
      <c r="N1436">
        <v>270107006</v>
      </c>
      <c r="O1436" t="s">
        <v>13613</v>
      </c>
      <c r="P1436">
        <v>0</v>
      </c>
      <c r="Q1436">
        <v>11908.992400102199</v>
      </c>
      <c r="R1436">
        <v>0</v>
      </c>
    </row>
    <row r="1437" spans="1:18" x14ac:dyDescent="0.25">
      <c r="A1437">
        <v>10</v>
      </c>
      <c r="B1437">
        <v>10305</v>
      </c>
      <c r="C1437" t="s">
        <v>777</v>
      </c>
      <c r="D1437" t="s">
        <v>13774</v>
      </c>
      <c r="E1437">
        <v>2</v>
      </c>
      <c r="F1437" t="s">
        <v>13804</v>
      </c>
      <c r="G1437">
        <v>3</v>
      </c>
      <c r="H1437" t="s">
        <v>13770</v>
      </c>
      <c r="I1437">
        <v>1</v>
      </c>
      <c r="J1437" t="s">
        <v>13801</v>
      </c>
      <c r="K1437" t="s">
        <v>13805</v>
      </c>
      <c r="L1437">
        <v>270107</v>
      </c>
      <c r="M1437" t="s">
        <v>13588</v>
      </c>
      <c r="N1437">
        <v>270107006</v>
      </c>
      <c r="O1437" t="s">
        <v>13613</v>
      </c>
      <c r="P1437">
        <v>0</v>
      </c>
      <c r="Q1437">
        <v>11908.992400102199</v>
      </c>
      <c r="R1437">
        <v>0</v>
      </c>
    </row>
    <row r="1438" spans="1:18" x14ac:dyDescent="0.25">
      <c r="A1438">
        <v>10</v>
      </c>
      <c r="B1438">
        <v>10305</v>
      </c>
      <c r="C1438" t="s">
        <v>777</v>
      </c>
      <c r="D1438" t="s">
        <v>13774</v>
      </c>
      <c r="E1438">
        <v>3</v>
      </c>
      <c r="F1438" t="s">
        <v>13807</v>
      </c>
      <c r="G1438">
        <v>1</v>
      </c>
      <c r="H1438" t="s">
        <v>8278</v>
      </c>
      <c r="I1438">
        <v>1</v>
      </c>
      <c r="J1438" t="s">
        <v>13801</v>
      </c>
      <c r="K1438" t="s">
        <v>13808</v>
      </c>
      <c r="L1438">
        <v>270107</v>
      </c>
      <c r="M1438" t="s">
        <v>13588</v>
      </c>
      <c r="N1438">
        <v>270107006</v>
      </c>
      <c r="O1438" t="s">
        <v>13613</v>
      </c>
      <c r="P1438">
        <v>0</v>
      </c>
      <c r="Q1438">
        <v>11908.992400102199</v>
      </c>
      <c r="R1438">
        <v>0</v>
      </c>
    </row>
    <row r="1439" spans="1:18" x14ac:dyDescent="0.25">
      <c r="A1439">
        <v>10</v>
      </c>
      <c r="B1439">
        <v>10305</v>
      </c>
      <c r="C1439" t="s">
        <v>777</v>
      </c>
      <c r="D1439" t="s">
        <v>13774</v>
      </c>
      <c r="E1439">
        <v>4</v>
      </c>
      <c r="F1439" t="s">
        <v>13810</v>
      </c>
      <c r="G1439">
        <v>1</v>
      </c>
      <c r="H1439" t="s">
        <v>8278</v>
      </c>
      <c r="I1439">
        <v>1</v>
      </c>
      <c r="J1439" t="s">
        <v>13801</v>
      </c>
      <c r="K1439" t="s">
        <v>13811</v>
      </c>
      <c r="L1439">
        <v>270107</v>
      </c>
      <c r="M1439" t="s">
        <v>13588</v>
      </c>
      <c r="N1439">
        <v>270107006</v>
      </c>
      <c r="O1439" t="s">
        <v>13613</v>
      </c>
      <c r="P1439">
        <v>0</v>
      </c>
      <c r="Q1439">
        <v>11908.992400102199</v>
      </c>
      <c r="R1439">
        <v>0</v>
      </c>
    </row>
    <row r="1440" spans="1:18" x14ac:dyDescent="0.25">
      <c r="A1440">
        <v>10</v>
      </c>
      <c r="B1440">
        <v>10305</v>
      </c>
      <c r="C1440" t="s">
        <v>777</v>
      </c>
      <c r="D1440" t="s">
        <v>13774</v>
      </c>
      <c r="E1440">
        <v>7</v>
      </c>
      <c r="F1440" t="s">
        <v>13813</v>
      </c>
      <c r="G1440">
        <v>3</v>
      </c>
      <c r="H1440" t="s">
        <v>13770</v>
      </c>
      <c r="I1440">
        <v>3</v>
      </c>
      <c r="J1440" t="s">
        <v>13814</v>
      </c>
      <c r="K1440" t="s">
        <v>13815</v>
      </c>
      <c r="L1440">
        <v>270107</v>
      </c>
      <c r="M1440" t="s">
        <v>13588</v>
      </c>
      <c r="N1440">
        <v>270107005</v>
      </c>
      <c r="O1440" t="s">
        <v>13608</v>
      </c>
      <c r="P1440">
        <v>0</v>
      </c>
      <c r="Q1440">
        <v>11908.992400102199</v>
      </c>
      <c r="R1440">
        <v>0</v>
      </c>
    </row>
    <row r="1441" spans="1:18" x14ac:dyDescent="0.25">
      <c r="A1441">
        <v>10</v>
      </c>
      <c r="B1441">
        <v>10306</v>
      </c>
      <c r="C1441" t="s">
        <v>777</v>
      </c>
      <c r="D1441" t="s">
        <v>13775</v>
      </c>
      <c r="E1441">
        <v>1</v>
      </c>
      <c r="F1441" t="s">
        <v>13800</v>
      </c>
      <c r="G1441">
        <v>1</v>
      </c>
      <c r="H1441" t="s">
        <v>8278</v>
      </c>
      <c r="I1441">
        <v>1</v>
      </c>
      <c r="J1441" t="s">
        <v>13801</v>
      </c>
      <c r="K1441" t="s">
        <v>13802</v>
      </c>
      <c r="L1441">
        <v>270107</v>
      </c>
      <c r="M1441" t="s">
        <v>13588</v>
      </c>
      <c r="N1441">
        <v>270107006</v>
      </c>
      <c r="O1441" t="s">
        <v>13613</v>
      </c>
      <c r="P1441">
        <v>0</v>
      </c>
      <c r="Q1441">
        <v>38614.745202816899</v>
      </c>
      <c r="R1441">
        <v>0</v>
      </c>
    </row>
    <row r="1442" spans="1:18" x14ac:dyDescent="0.25">
      <c r="A1442">
        <v>10</v>
      </c>
      <c r="B1442">
        <v>10306</v>
      </c>
      <c r="C1442" t="s">
        <v>777</v>
      </c>
      <c r="D1442" t="s">
        <v>13775</v>
      </c>
      <c r="E1442">
        <v>2</v>
      </c>
      <c r="F1442" t="s">
        <v>13804</v>
      </c>
      <c r="G1442">
        <v>3</v>
      </c>
      <c r="H1442" t="s">
        <v>13770</v>
      </c>
      <c r="I1442">
        <v>1</v>
      </c>
      <c r="J1442" t="s">
        <v>13801</v>
      </c>
      <c r="K1442" t="s">
        <v>13805</v>
      </c>
      <c r="L1442">
        <v>270107</v>
      </c>
      <c r="M1442" t="s">
        <v>13588</v>
      </c>
      <c r="N1442">
        <v>270107006</v>
      </c>
      <c r="O1442" t="s">
        <v>13613</v>
      </c>
      <c r="P1442">
        <v>0</v>
      </c>
      <c r="Q1442">
        <v>38614.745202816899</v>
      </c>
      <c r="R1442">
        <v>0</v>
      </c>
    </row>
    <row r="1443" spans="1:18" x14ac:dyDescent="0.25">
      <c r="A1443">
        <v>10</v>
      </c>
      <c r="B1443">
        <v>10306</v>
      </c>
      <c r="C1443" t="s">
        <v>777</v>
      </c>
      <c r="D1443" t="s">
        <v>13775</v>
      </c>
      <c r="E1443">
        <v>3</v>
      </c>
      <c r="F1443" t="s">
        <v>13807</v>
      </c>
      <c r="G1443">
        <v>1</v>
      </c>
      <c r="H1443" t="s">
        <v>8278</v>
      </c>
      <c r="I1443">
        <v>1</v>
      </c>
      <c r="J1443" t="s">
        <v>13801</v>
      </c>
      <c r="K1443" t="s">
        <v>13808</v>
      </c>
      <c r="L1443">
        <v>270107</v>
      </c>
      <c r="M1443" t="s">
        <v>13588</v>
      </c>
      <c r="N1443">
        <v>270107006</v>
      </c>
      <c r="O1443" t="s">
        <v>13613</v>
      </c>
      <c r="P1443">
        <v>0</v>
      </c>
      <c r="Q1443">
        <v>38614.745202816899</v>
      </c>
      <c r="R1443">
        <v>0</v>
      </c>
    </row>
    <row r="1444" spans="1:18" x14ac:dyDescent="0.25">
      <c r="A1444">
        <v>10</v>
      </c>
      <c r="B1444">
        <v>10306</v>
      </c>
      <c r="C1444" t="s">
        <v>777</v>
      </c>
      <c r="D1444" t="s">
        <v>13775</v>
      </c>
      <c r="E1444">
        <v>4</v>
      </c>
      <c r="F1444" t="s">
        <v>13810</v>
      </c>
      <c r="G1444">
        <v>1</v>
      </c>
      <c r="H1444" t="s">
        <v>8278</v>
      </c>
      <c r="I1444">
        <v>1</v>
      </c>
      <c r="J1444" t="s">
        <v>13801</v>
      </c>
      <c r="K1444" t="s">
        <v>13811</v>
      </c>
      <c r="L1444">
        <v>270107</v>
      </c>
      <c r="M1444" t="s">
        <v>13588</v>
      </c>
      <c r="N1444">
        <v>270107006</v>
      </c>
      <c r="O1444" t="s">
        <v>13613</v>
      </c>
      <c r="P1444">
        <v>0</v>
      </c>
      <c r="Q1444">
        <v>38614.745202816899</v>
      </c>
      <c r="R1444">
        <v>0</v>
      </c>
    </row>
    <row r="1445" spans="1:18" x14ac:dyDescent="0.25">
      <c r="A1445">
        <v>10</v>
      </c>
      <c r="B1445">
        <v>10306</v>
      </c>
      <c r="C1445" t="s">
        <v>777</v>
      </c>
      <c r="D1445" t="s">
        <v>13775</v>
      </c>
      <c r="E1445">
        <v>7</v>
      </c>
      <c r="F1445" t="s">
        <v>13813</v>
      </c>
      <c r="G1445">
        <v>2</v>
      </c>
      <c r="H1445" t="s">
        <v>13771</v>
      </c>
      <c r="I1445">
        <v>3</v>
      </c>
      <c r="J1445" t="s">
        <v>13814</v>
      </c>
      <c r="K1445" t="s">
        <v>13771</v>
      </c>
      <c r="L1445">
        <v>270107</v>
      </c>
      <c r="M1445" t="s">
        <v>13588</v>
      </c>
      <c r="N1445">
        <v>270107005</v>
      </c>
      <c r="O1445" t="s">
        <v>13608</v>
      </c>
      <c r="P1445">
        <v>0</v>
      </c>
      <c r="Q1445">
        <v>22362.073389787016</v>
      </c>
      <c r="R1445">
        <v>0</v>
      </c>
    </row>
    <row r="1446" spans="1:18" x14ac:dyDescent="0.25">
      <c r="A1446">
        <v>10</v>
      </c>
      <c r="B1446">
        <v>10306</v>
      </c>
      <c r="C1446" t="s">
        <v>777</v>
      </c>
      <c r="D1446" t="s">
        <v>13775</v>
      </c>
      <c r="E1446">
        <v>7</v>
      </c>
      <c r="F1446" t="s">
        <v>13813</v>
      </c>
      <c r="G1446">
        <v>3</v>
      </c>
      <c r="H1446" t="s">
        <v>13770</v>
      </c>
      <c r="I1446">
        <v>3</v>
      </c>
      <c r="J1446" t="s">
        <v>13814</v>
      </c>
      <c r="K1446" t="s">
        <v>13815</v>
      </c>
      <c r="L1446">
        <v>270107</v>
      </c>
      <c r="M1446" t="s">
        <v>13588</v>
      </c>
      <c r="N1446">
        <v>270107005</v>
      </c>
      <c r="O1446" t="s">
        <v>13608</v>
      </c>
      <c r="P1446">
        <v>0</v>
      </c>
      <c r="Q1446">
        <v>16252.671813029883</v>
      </c>
      <c r="R1446">
        <v>0</v>
      </c>
    </row>
    <row r="1447" spans="1:18" x14ac:dyDescent="0.25">
      <c r="A1447">
        <v>10</v>
      </c>
      <c r="B1447">
        <v>10307</v>
      </c>
      <c r="C1447" t="s">
        <v>777</v>
      </c>
      <c r="D1447" t="s">
        <v>1748</v>
      </c>
      <c r="E1447">
        <v>1</v>
      </c>
      <c r="F1447" t="s">
        <v>13800</v>
      </c>
      <c r="G1447">
        <v>1</v>
      </c>
      <c r="H1447" t="s">
        <v>8278</v>
      </c>
      <c r="I1447">
        <v>1</v>
      </c>
      <c r="J1447" t="s">
        <v>13801</v>
      </c>
      <c r="K1447" t="s">
        <v>13802</v>
      </c>
      <c r="L1447">
        <v>270107</v>
      </c>
      <c r="M1447" t="s">
        <v>13588</v>
      </c>
      <c r="N1447">
        <v>270107006</v>
      </c>
      <c r="O1447" t="s">
        <v>13613</v>
      </c>
      <c r="P1447">
        <v>0</v>
      </c>
      <c r="Q1447">
        <v>36327.291746319781</v>
      </c>
      <c r="R1447">
        <v>23046.839410243181</v>
      </c>
    </row>
    <row r="1448" spans="1:18" x14ac:dyDescent="0.25">
      <c r="A1448">
        <v>10</v>
      </c>
      <c r="B1448">
        <v>10307</v>
      </c>
      <c r="C1448" t="s">
        <v>777</v>
      </c>
      <c r="D1448" t="s">
        <v>1748</v>
      </c>
      <c r="E1448">
        <v>1</v>
      </c>
      <c r="F1448" t="s">
        <v>13800</v>
      </c>
      <c r="G1448">
        <v>1</v>
      </c>
      <c r="H1448" t="s">
        <v>8278</v>
      </c>
      <c r="I1448">
        <v>1</v>
      </c>
      <c r="J1448" t="s">
        <v>13801</v>
      </c>
      <c r="K1448" t="s">
        <v>13803</v>
      </c>
      <c r="L1448">
        <v>270107</v>
      </c>
      <c r="M1448" t="s">
        <v>13588</v>
      </c>
      <c r="N1448">
        <v>270107006</v>
      </c>
      <c r="O1448" t="s">
        <v>13613</v>
      </c>
      <c r="P1448">
        <v>0</v>
      </c>
      <c r="Q1448">
        <v>0</v>
      </c>
      <c r="R1448">
        <v>2790.2965981237558</v>
      </c>
    </row>
    <row r="1449" spans="1:18" x14ac:dyDescent="0.25">
      <c r="A1449">
        <v>10</v>
      </c>
      <c r="B1449">
        <v>10307</v>
      </c>
      <c r="C1449" t="s">
        <v>777</v>
      </c>
      <c r="D1449" t="s">
        <v>1748</v>
      </c>
      <c r="E1449">
        <v>2</v>
      </c>
      <c r="F1449" t="s">
        <v>13804</v>
      </c>
      <c r="G1449">
        <v>3</v>
      </c>
      <c r="H1449" t="s">
        <v>13770</v>
      </c>
      <c r="I1449">
        <v>1</v>
      </c>
      <c r="J1449" t="s">
        <v>13801</v>
      </c>
      <c r="K1449" t="s">
        <v>13805</v>
      </c>
      <c r="L1449">
        <v>270107</v>
      </c>
      <c r="M1449" t="s">
        <v>13588</v>
      </c>
      <c r="N1449">
        <v>270107006</v>
      </c>
      <c r="O1449" t="s">
        <v>13613</v>
      </c>
      <c r="P1449">
        <v>0</v>
      </c>
      <c r="Q1449">
        <v>36327.291746319781</v>
      </c>
      <c r="R1449">
        <v>20256.542812119427</v>
      </c>
    </row>
    <row r="1450" spans="1:18" x14ac:dyDescent="0.25">
      <c r="A1450">
        <v>10</v>
      </c>
      <c r="B1450">
        <v>10307</v>
      </c>
      <c r="C1450" t="s">
        <v>777</v>
      </c>
      <c r="D1450" t="s">
        <v>1748</v>
      </c>
      <c r="E1450">
        <v>2</v>
      </c>
      <c r="F1450" t="s">
        <v>13804</v>
      </c>
      <c r="G1450">
        <v>3</v>
      </c>
      <c r="H1450" t="s">
        <v>13770</v>
      </c>
      <c r="I1450">
        <v>1</v>
      </c>
      <c r="J1450" t="s">
        <v>13801</v>
      </c>
      <c r="K1450" t="s">
        <v>13806</v>
      </c>
      <c r="L1450">
        <v>270107</v>
      </c>
      <c r="M1450" t="s">
        <v>13588</v>
      </c>
      <c r="N1450">
        <v>270107006</v>
      </c>
      <c r="O1450" t="s">
        <v>13613</v>
      </c>
      <c r="P1450">
        <v>0</v>
      </c>
      <c r="Q1450">
        <v>0</v>
      </c>
      <c r="R1450">
        <v>5580.5931962475115</v>
      </c>
    </row>
    <row r="1451" spans="1:18" x14ac:dyDescent="0.25">
      <c r="A1451">
        <v>10</v>
      </c>
      <c r="B1451">
        <v>10307</v>
      </c>
      <c r="C1451" t="s">
        <v>777</v>
      </c>
      <c r="D1451" t="s">
        <v>1748</v>
      </c>
      <c r="E1451">
        <v>3</v>
      </c>
      <c r="F1451" t="s">
        <v>13807</v>
      </c>
      <c r="G1451">
        <v>1</v>
      </c>
      <c r="H1451" t="s">
        <v>8278</v>
      </c>
      <c r="I1451">
        <v>1</v>
      </c>
      <c r="J1451" t="s">
        <v>13801</v>
      </c>
      <c r="K1451" t="s">
        <v>13808</v>
      </c>
      <c r="L1451">
        <v>270107</v>
      </c>
      <c r="M1451" t="s">
        <v>13588</v>
      </c>
      <c r="N1451">
        <v>270107006</v>
      </c>
      <c r="O1451" t="s">
        <v>13613</v>
      </c>
      <c r="P1451">
        <v>0</v>
      </c>
      <c r="Q1451">
        <v>36327.291746319781</v>
      </c>
      <c r="R1451">
        <v>23046.839410243181</v>
      </c>
    </row>
    <row r="1452" spans="1:18" x14ac:dyDescent="0.25">
      <c r="A1452">
        <v>10</v>
      </c>
      <c r="B1452">
        <v>10307</v>
      </c>
      <c r="C1452" t="s">
        <v>777</v>
      </c>
      <c r="D1452" t="s">
        <v>1748</v>
      </c>
      <c r="E1452">
        <v>3</v>
      </c>
      <c r="F1452" t="s">
        <v>13807</v>
      </c>
      <c r="G1452">
        <v>1</v>
      </c>
      <c r="H1452" t="s">
        <v>8278</v>
      </c>
      <c r="I1452">
        <v>1</v>
      </c>
      <c r="J1452" t="s">
        <v>13801</v>
      </c>
      <c r="K1452" t="s">
        <v>13809</v>
      </c>
      <c r="L1452">
        <v>270107</v>
      </c>
      <c r="M1452" t="s">
        <v>13588</v>
      </c>
      <c r="N1452">
        <v>270107006</v>
      </c>
      <c r="O1452" t="s">
        <v>13613</v>
      </c>
      <c r="P1452">
        <v>0</v>
      </c>
      <c r="Q1452">
        <v>0</v>
      </c>
      <c r="R1452">
        <v>2790.2965981237558</v>
      </c>
    </row>
    <row r="1453" spans="1:18" x14ac:dyDescent="0.25">
      <c r="A1453">
        <v>10</v>
      </c>
      <c r="B1453">
        <v>10307</v>
      </c>
      <c r="C1453" t="s">
        <v>777</v>
      </c>
      <c r="D1453" t="s">
        <v>1748</v>
      </c>
      <c r="E1453">
        <v>4</v>
      </c>
      <c r="F1453" t="s">
        <v>13810</v>
      </c>
      <c r="G1453">
        <v>1</v>
      </c>
      <c r="H1453" t="s">
        <v>8278</v>
      </c>
      <c r="I1453">
        <v>1</v>
      </c>
      <c r="J1453" t="s">
        <v>13801</v>
      </c>
      <c r="K1453" t="s">
        <v>13811</v>
      </c>
      <c r="L1453">
        <v>270107</v>
      </c>
      <c r="M1453" t="s">
        <v>13588</v>
      </c>
      <c r="N1453">
        <v>270107006</v>
      </c>
      <c r="O1453" t="s">
        <v>13613</v>
      </c>
      <c r="P1453">
        <v>0</v>
      </c>
      <c r="Q1453">
        <v>36327.291746319781</v>
      </c>
      <c r="R1453">
        <v>23046.839410243181</v>
      </c>
    </row>
    <row r="1454" spans="1:18" x14ac:dyDescent="0.25">
      <c r="A1454">
        <v>10</v>
      </c>
      <c r="B1454">
        <v>10307</v>
      </c>
      <c r="C1454" t="s">
        <v>777</v>
      </c>
      <c r="D1454" t="s">
        <v>1748</v>
      </c>
      <c r="E1454">
        <v>4</v>
      </c>
      <c r="F1454" t="s">
        <v>13810</v>
      </c>
      <c r="G1454">
        <v>1</v>
      </c>
      <c r="H1454" t="s">
        <v>8278</v>
      </c>
      <c r="I1454">
        <v>1</v>
      </c>
      <c r="J1454" t="s">
        <v>13801</v>
      </c>
      <c r="K1454" t="s">
        <v>13812</v>
      </c>
      <c r="L1454">
        <v>270107</v>
      </c>
      <c r="M1454" t="s">
        <v>13588</v>
      </c>
      <c r="N1454">
        <v>270107006</v>
      </c>
      <c r="O1454" t="s">
        <v>13613</v>
      </c>
      <c r="P1454">
        <v>0</v>
      </c>
      <c r="Q1454">
        <v>0</v>
      </c>
      <c r="R1454">
        <v>2790.2965981237558</v>
      </c>
    </row>
    <row r="1455" spans="1:18" x14ac:dyDescent="0.25">
      <c r="A1455">
        <v>10</v>
      </c>
      <c r="B1455">
        <v>10307</v>
      </c>
      <c r="C1455" t="s">
        <v>777</v>
      </c>
      <c r="D1455" t="s">
        <v>1748</v>
      </c>
      <c r="E1455">
        <v>7</v>
      </c>
      <c r="F1455" t="s">
        <v>13813</v>
      </c>
      <c r="G1455">
        <v>2</v>
      </c>
      <c r="H1455" t="s">
        <v>13771</v>
      </c>
      <c r="I1455">
        <v>3</v>
      </c>
      <c r="J1455" t="s">
        <v>13814</v>
      </c>
      <c r="K1455" t="s">
        <v>13771</v>
      </c>
      <c r="L1455">
        <v>270107</v>
      </c>
      <c r="M1455" t="s">
        <v>13588</v>
      </c>
      <c r="N1455">
        <v>270107005</v>
      </c>
      <c r="O1455" t="s">
        <v>13608</v>
      </c>
      <c r="P1455">
        <v>0</v>
      </c>
      <c r="Q1455">
        <v>18704.114112800769</v>
      </c>
      <c r="R1455">
        <v>0</v>
      </c>
    </row>
    <row r="1456" spans="1:18" x14ac:dyDescent="0.25">
      <c r="A1456">
        <v>10</v>
      </c>
      <c r="B1456">
        <v>10307</v>
      </c>
      <c r="C1456" t="s">
        <v>777</v>
      </c>
      <c r="D1456" t="s">
        <v>1748</v>
      </c>
      <c r="E1456">
        <v>7</v>
      </c>
      <c r="F1456" t="s">
        <v>13813</v>
      </c>
      <c r="G1456">
        <v>3</v>
      </c>
      <c r="H1456" t="s">
        <v>13770</v>
      </c>
      <c r="I1456">
        <v>3</v>
      </c>
      <c r="J1456" t="s">
        <v>13814</v>
      </c>
      <c r="K1456" t="s">
        <v>13815</v>
      </c>
      <c r="L1456">
        <v>270107</v>
      </c>
      <c r="M1456" t="s">
        <v>13588</v>
      </c>
      <c r="N1456">
        <v>270107005</v>
      </c>
      <c r="O1456" t="s">
        <v>13608</v>
      </c>
      <c r="P1456">
        <v>0</v>
      </c>
      <c r="Q1456">
        <v>17623.177633519004</v>
      </c>
      <c r="R1456">
        <v>20256.542812119427</v>
      </c>
    </row>
    <row r="1457" spans="1:18" x14ac:dyDescent="0.25">
      <c r="A1457">
        <v>10</v>
      </c>
      <c r="B1457">
        <v>10307</v>
      </c>
      <c r="C1457" t="s">
        <v>777</v>
      </c>
      <c r="D1457" t="s">
        <v>1748</v>
      </c>
      <c r="E1457">
        <v>7</v>
      </c>
      <c r="F1457" t="s">
        <v>13813</v>
      </c>
      <c r="G1457">
        <v>3</v>
      </c>
      <c r="H1457" t="s">
        <v>13770</v>
      </c>
      <c r="I1457">
        <v>3</v>
      </c>
      <c r="J1457" t="s">
        <v>13814</v>
      </c>
      <c r="K1457" t="s">
        <v>13816</v>
      </c>
      <c r="L1457">
        <v>270107</v>
      </c>
      <c r="M1457" t="s">
        <v>13588</v>
      </c>
      <c r="N1457">
        <v>270107005</v>
      </c>
      <c r="O1457" t="s">
        <v>13608</v>
      </c>
      <c r="P1457">
        <v>0</v>
      </c>
      <c r="Q1457">
        <v>0</v>
      </c>
      <c r="R1457">
        <v>5580.5931962475115</v>
      </c>
    </row>
    <row r="1458" spans="1:18" x14ac:dyDescent="0.25">
      <c r="A1458">
        <v>10</v>
      </c>
      <c r="B1458">
        <v>10403</v>
      </c>
      <c r="C1458" t="s">
        <v>777</v>
      </c>
      <c r="D1458" t="s">
        <v>1757</v>
      </c>
      <c r="E1458">
        <v>1</v>
      </c>
      <c r="F1458" t="s">
        <v>13800</v>
      </c>
      <c r="G1458">
        <v>1</v>
      </c>
      <c r="H1458" t="s">
        <v>8278</v>
      </c>
      <c r="I1458">
        <v>1</v>
      </c>
      <c r="J1458" t="s">
        <v>13801</v>
      </c>
      <c r="K1458" t="s">
        <v>13802</v>
      </c>
      <c r="L1458">
        <v>270107</v>
      </c>
      <c r="M1458" t="s">
        <v>13588</v>
      </c>
      <c r="N1458">
        <v>270107006</v>
      </c>
      <c r="O1458" t="s">
        <v>13613</v>
      </c>
      <c r="P1458">
        <v>0</v>
      </c>
      <c r="Q1458">
        <v>21079.71124010341</v>
      </c>
      <c r="R1458">
        <v>0</v>
      </c>
    </row>
    <row r="1459" spans="1:18" x14ac:dyDescent="0.25">
      <c r="A1459">
        <v>10</v>
      </c>
      <c r="B1459">
        <v>10403</v>
      </c>
      <c r="C1459" t="s">
        <v>777</v>
      </c>
      <c r="D1459" t="s">
        <v>1757</v>
      </c>
      <c r="E1459">
        <v>2</v>
      </c>
      <c r="F1459" t="s">
        <v>13804</v>
      </c>
      <c r="G1459">
        <v>3</v>
      </c>
      <c r="H1459" t="s">
        <v>13770</v>
      </c>
      <c r="I1459">
        <v>1</v>
      </c>
      <c r="J1459" t="s">
        <v>13801</v>
      </c>
      <c r="K1459" t="s">
        <v>13805</v>
      </c>
      <c r="L1459">
        <v>270107</v>
      </c>
      <c r="M1459" t="s">
        <v>13588</v>
      </c>
      <c r="N1459">
        <v>270107006</v>
      </c>
      <c r="O1459" t="s">
        <v>13613</v>
      </c>
      <c r="P1459">
        <v>0</v>
      </c>
      <c r="Q1459">
        <v>21079.71124010341</v>
      </c>
      <c r="R1459">
        <v>0</v>
      </c>
    </row>
    <row r="1460" spans="1:18" x14ac:dyDescent="0.25">
      <c r="A1460">
        <v>10</v>
      </c>
      <c r="B1460">
        <v>10403</v>
      </c>
      <c r="C1460" t="s">
        <v>777</v>
      </c>
      <c r="D1460" t="s">
        <v>1757</v>
      </c>
      <c r="E1460">
        <v>3</v>
      </c>
      <c r="F1460" t="s">
        <v>13807</v>
      </c>
      <c r="G1460">
        <v>1</v>
      </c>
      <c r="H1460" t="s">
        <v>8278</v>
      </c>
      <c r="I1460">
        <v>1</v>
      </c>
      <c r="J1460" t="s">
        <v>13801</v>
      </c>
      <c r="K1460" t="s">
        <v>13808</v>
      </c>
      <c r="L1460">
        <v>270107</v>
      </c>
      <c r="M1460" t="s">
        <v>13588</v>
      </c>
      <c r="N1460">
        <v>270107006</v>
      </c>
      <c r="O1460" t="s">
        <v>13613</v>
      </c>
      <c r="P1460">
        <v>0</v>
      </c>
      <c r="Q1460">
        <v>21079.71124010341</v>
      </c>
      <c r="R1460">
        <v>0</v>
      </c>
    </row>
    <row r="1461" spans="1:18" x14ac:dyDescent="0.25">
      <c r="A1461">
        <v>10</v>
      </c>
      <c r="B1461">
        <v>10403</v>
      </c>
      <c r="C1461" t="s">
        <v>777</v>
      </c>
      <c r="D1461" t="s">
        <v>1757</v>
      </c>
      <c r="E1461">
        <v>4</v>
      </c>
      <c r="F1461" t="s">
        <v>13810</v>
      </c>
      <c r="G1461">
        <v>1</v>
      </c>
      <c r="H1461" t="s">
        <v>8278</v>
      </c>
      <c r="I1461">
        <v>1</v>
      </c>
      <c r="J1461" t="s">
        <v>13801</v>
      </c>
      <c r="K1461" t="s">
        <v>13811</v>
      </c>
      <c r="L1461">
        <v>270107</v>
      </c>
      <c r="M1461" t="s">
        <v>13588</v>
      </c>
      <c r="N1461">
        <v>270107006</v>
      </c>
      <c r="O1461" t="s">
        <v>13613</v>
      </c>
      <c r="P1461">
        <v>0</v>
      </c>
      <c r="Q1461">
        <v>21079.71124010341</v>
      </c>
      <c r="R1461">
        <v>0</v>
      </c>
    </row>
    <row r="1462" spans="1:18" x14ac:dyDescent="0.25">
      <c r="A1462">
        <v>10</v>
      </c>
      <c r="B1462">
        <v>10403</v>
      </c>
      <c r="C1462" t="s">
        <v>777</v>
      </c>
      <c r="D1462" t="s">
        <v>1757</v>
      </c>
      <c r="E1462">
        <v>7</v>
      </c>
      <c r="F1462" t="s">
        <v>13813</v>
      </c>
      <c r="G1462">
        <v>2</v>
      </c>
      <c r="H1462" t="s">
        <v>13771</v>
      </c>
      <c r="I1462">
        <v>3</v>
      </c>
      <c r="J1462" t="s">
        <v>13814</v>
      </c>
      <c r="K1462" t="s">
        <v>13771</v>
      </c>
      <c r="L1462">
        <v>270107</v>
      </c>
      <c r="M1462" t="s">
        <v>13588</v>
      </c>
      <c r="N1462">
        <v>270107005</v>
      </c>
      <c r="O1462" t="s">
        <v>13608</v>
      </c>
      <c r="P1462">
        <v>0</v>
      </c>
      <c r="Q1462">
        <v>11212.455303487637</v>
      </c>
      <c r="R1462">
        <v>0</v>
      </c>
    </row>
    <row r="1463" spans="1:18" x14ac:dyDescent="0.25">
      <c r="A1463">
        <v>10</v>
      </c>
      <c r="B1463">
        <v>10403</v>
      </c>
      <c r="C1463" t="s">
        <v>777</v>
      </c>
      <c r="D1463" t="s">
        <v>1757</v>
      </c>
      <c r="E1463">
        <v>7</v>
      </c>
      <c r="F1463" t="s">
        <v>13813</v>
      </c>
      <c r="G1463">
        <v>3</v>
      </c>
      <c r="H1463" t="s">
        <v>13770</v>
      </c>
      <c r="I1463">
        <v>3</v>
      </c>
      <c r="J1463" t="s">
        <v>13814</v>
      </c>
      <c r="K1463" t="s">
        <v>13815</v>
      </c>
      <c r="L1463">
        <v>270107</v>
      </c>
      <c r="M1463" t="s">
        <v>13588</v>
      </c>
      <c r="N1463">
        <v>270107005</v>
      </c>
      <c r="O1463" t="s">
        <v>13608</v>
      </c>
      <c r="P1463">
        <v>0</v>
      </c>
      <c r="Q1463">
        <v>9867.2559366157748</v>
      </c>
      <c r="R1463">
        <v>0</v>
      </c>
    </row>
    <row r="1464" spans="1:18" x14ac:dyDescent="0.25">
      <c r="A1464">
        <v>11</v>
      </c>
      <c r="B1464">
        <v>11101</v>
      </c>
      <c r="C1464" t="s">
        <v>10708</v>
      </c>
      <c r="D1464" t="s">
        <v>1763</v>
      </c>
      <c r="E1464">
        <v>1</v>
      </c>
      <c r="F1464" t="s">
        <v>13800</v>
      </c>
      <c r="G1464">
        <v>1</v>
      </c>
      <c r="H1464" t="s">
        <v>8278</v>
      </c>
      <c r="I1464">
        <v>1</v>
      </c>
      <c r="J1464" t="s">
        <v>13801</v>
      </c>
      <c r="K1464" t="s">
        <v>13802</v>
      </c>
      <c r="L1464">
        <v>270107</v>
      </c>
      <c r="M1464" t="s">
        <v>13588</v>
      </c>
      <c r="N1464">
        <v>270107006</v>
      </c>
      <c r="O1464" t="s">
        <v>13613</v>
      </c>
      <c r="P1464">
        <v>25067.399419328081</v>
      </c>
      <c r="Q1464">
        <v>26461.947399380053</v>
      </c>
      <c r="R1464">
        <v>28080.741304877276</v>
      </c>
    </row>
    <row r="1465" spans="1:18" x14ac:dyDescent="0.25">
      <c r="A1465">
        <v>11</v>
      </c>
      <c r="B1465">
        <v>11101</v>
      </c>
      <c r="C1465" t="s">
        <v>10708</v>
      </c>
      <c r="D1465" t="s">
        <v>1763</v>
      </c>
      <c r="E1465">
        <v>1</v>
      </c>
      <c r="F1465" t="s">
        <v>13800</v>
      </c>
      <c r="G1465">
        <v>1</v>
      </c>
      <c r="H1465" t="s">
        <v>8278</v>
      </c>
      <c r="I1465">
        <v>1</v>
      </c>
      <c r="J1465" t="s">
        <v>13801</v>
      </c>
      <c r="K1465" t="s">
        <v>13803</v>
      </c>
      <c r="L1465">
        <v>270107</v>
      </c>
      <c r="M1465" t="s">
        <v>13588</v>
      </c>
      <c r="N1465">
        <v>270107006</v>
      </c>
      <c r="O1465" t="s">
        <v>13613</v>
      </c>
      <c r="P1465">
        <v>504.63154984100652</v>
      </c>
      <c r="Q1465">
        <v>829.34729849005907</v>
      </c>
      <c r="R1465">
        <v>1464.2189193524498</v>
      </c>
    </row>
    <row r="1466" spans="1:18" x14ac:dyDescent="0.25">
      <c r="A1466">
        <v>11</v>
      </c>
      <c r="B1466">
        <v>11101</v>
      </c>
      <c r="C1466" t="s">
        <v>10708</v>
      </c>
      <c r="D1466" t="s">
        <v>1763</v>
      </c>
      <c r="E1466">
        <v>2</v>
      </c>
      <c r="F1466" t="s">
        <v>13804</v>
      </c>
      <c r="G1466">
        <v>3</v>
      </c>
      <c r="H1466" t="s">
        <v>13770</v>
      </c>
      <c r="I1466">
        <v>1</v>
      </c>
      <c r="J1466" t="s">
        <v>13801</v>
      </c>
      <c r="K1466" t="s">
        <v>13805</v>
      </c>
      <c r="L1466">
        <v>270107</v>
      </c>
      <c r="M1466" t="s">
        <v>13588</v>
      </c>
      <c r="N1466">
        <v>270107006</v>
      </c>
      <c r="O1466" t="s">
        <v>13613</v>
      </c>
      <c r="P1466">
        <v>24605.972625466613</v>
      </c>
      <c r="Q1466">
        <v>25834.019240225705</v>
      </c>
      <c r="R1466">
        <v>23667.211897921668</v>
      </c>
    </row>
    <row r="1467" spans="1:18" x14ac:dyDescent="0.25">
      <c r="A1467">
        <v>11</v>
      </c>
      <c r="B1467">
        <v>11101</v>
      </c>
      <c r="C1467" t="s">
        <v>10708</v>
      </c>
      <c r="D1467" t="s">
        <v>1763</v>
      </c>
      <c r="E1467">
        <v>2</v>
      </c>
      <c r="F1467" t="s">
        <v>13804</v>
      </c>
      <c r="G1467">
        <v>3</v>
      </c>
      <c r="H1467" t="s">
        <v>13770</v>
      </c>
      <c r="I1467">
        <v>1</v>
      </c>
      <c r="J1467" t="s">
        <v>13801</v>
      </c>
      <c r="K1467" t="s">
        <v>13806</v>
      </c>
      <c r="L1467">
        <v>270107</v>
      </c>
      <c r="M1467" t="s">
        <v>13588</v>
      </c>
      <c r="N1467">
        <v>270107006</v>
      </c>
      <c r="O1467" t="s">
        <v>13613</v>
      </c>
      <c r="P1467">
        <v>966.05834370247476</v>
      </c>
      <c r="Q1467">
        <v>1457.2754576443988</v>
      </c>
      <c r="R1467">
        <v>5877.7483263080458</v>
      </c>
    </row>
    <row r="1468" spans="1:18" x14ac:dyDescent="0.25">
      <c r="A1468">
        <v>11</v>
      </c>
      <c r="B1468">
        <v>11101</v>
      </c>
      <c r="C1468" t="s">
        <v>10708</v>
      </c>
      <c r="D1468" t="s">
        <v>1763</v>
      </c>
      <c r="E1468">
        <v>3</v>
      </c>
      <c r="F1468" t="s">
        <v>13807</v>
      </c>
      <c r="G1468">
        <v>1</v>
      </c>
      <c r="H1468" t="s">
        <v>8278</v>
      </c>
      <c r="I1468">
        <v>1</v>
      </c>
      <c r="J1468" t="s">
        <v>13801</v>
      </c>
      <c r="K1468" t="s">
        <v>13808</v>
      </c>
      <c r="L1468">
        <v>270107</v>
      </c>
      <c r="M1468" t="s">
        <v>13588</v>
      </c>
      <c r="N1468">
        <v>270107006</v>
      </c>
      <c r="O1468" t="s">
        <v>13613</v>
      </c>
      <c r="P1468">
        <v>25476.980506014101</v>
      </c>
      <c r="Q1468">
        <v>27160.079578823523</v>
      </c>
      <c r="R1468">
        <v>28837.970758867454</v>
      </c>
    </row>
    <row r="1469" spans="1:18" x14ac:dyDescent="0.25">
      <c r="A1469">
        <v>11</v>
      </c>
      <c r="B1469">
        <v>11101</v>
      </c>
      <c r="C1469" t="s">
        <v>10708</v>
      </c>
      <c r="D1469" t="s">
        <v>1763</v>
      </c>
      <c r="E1469">
        <v>3</v>
      </c>
      <c r="F1469" t="s">
        <v>13807</v>
      </c>
      <c r="G1469">
        <v>1</v>
      </c>
      <c r="H1469" t="s">
        <v>8278</v>
      </c>
      <c r="I1469">
        <v>1</v>
      </c>
      <c r="J1469" t="s">
        <v>13801</v>
      </c>
      <c r="K1469" t="s">
        <v>13809</v>
      </c>
      <c r="L1469">
        <v>270107</v>
      </c>
      <c r="M1469" t="s">
        <v>13588</v>
      </c>
      <c r="N1469">
        <v>270107006</v>
      </c>
      <c r="O1469" t="s">
        <v>13613</v>
      </c>
      <c r="P1469">
        <v>95.050463154984101</v>
      </c>
      <c r="Q1469">
        <v>131.21511904659295</v>
      </c>
      <c r="R1469">
        <v>706.98946536228016</v>
      </c>
    </row>
    <row r="1470" spans="1:18" x14ac:dyDescent="0.25">
      <c r="A1470">
        <v>11</v>
      </c>
      <c r="B1470">
        <v>11101</v>
      </c>
      <c r="C1470" t="s">
        <v>10708</v>
      </c>
      <c r="D1470" t="s">
        <v>1763</v>
      </c>
      <c r="E1470">
        <v>4</v>
      </c>
      <c r="F1470" t="s">
        <v>13810</v>
      </c>
      <c r="G1470">
        <v>1</v>
      </c>
      <c r="H1470" t="s">
        <v>8278</v>
      </c>
      <c r="I1470">
        <v>1</v>
      </c>
      <c r="J1470" t="s">
        <v>13801</v>
      </c>
      <c r="K1470" t="s">
        <v>13811</v>
      </c>
      <c r="L1470">
        <v>270107</v>
      </c>
      <c r="M1470" t="s">
        <v>13588</v>
      </c>
      <c r="N1470">
        <v>270107006</v>
      </c>
      <c r="O1470" t="s">
        <v>13613</v>
      </c>
      <c r="P1470">
        <v>25067.399419328081</v>
      </c>
      <c r="Q1470">
        <v>26461.947399380053</v>
      </c>
      <c r="R1470">
        <v>28311.68228569573</v>
      </c>
    </row>
    <row r="1471" spans="1:18" x14ac:dyDescent="0.25">
      <c r="A1471">
        <v>11</v>
      </c>
      <c r="B1471">
        <v>11101</v>
      </c>
      <c r="C1471" t="s">
        <v>10708</v>
      </c>
      <c r="D1471" t="s">
        <v>1763</v>
      </c>
      <c r="E1471">
        <v>4</v>
      </c>
      <c r="F1471" t="s">
        <v>13810</v>
      </c>
      <c r="G1471">
        <v>1</v>
      </c>
      <c r="H1471" t="s">
        <v>8278</v>
      </c>
      <c r="I1471">
        <v>1</v>
      </c>
      <c r="J1471" t="s">
        <v>13801</v>
      </c>
      <c r="K1471" t="s">
        <v>13812</v>
      </c>
      <c r="L1471">
        <v>270107</v>
      </c>
      <c r="M1471" t="s">
        <v>13588</v>
      </c>
      <c r="N1471">
        <v>270107006</v>
      </c>
      <c r="O1471" t="s">
        <v>13613</v>
      </c>
      <c r="P1471">
        <v>504.63154984100652</v>
      </c>
      <c r="Q1471">
        <v>829.34729849005907</v>
      </c>
      <c r="R1471">
        <v>1233.2779385339982</v>
      </c>
    </row>
    <row r="1472" spans="1:18" x14ac:dyDescent="0.25">
      <c r="A1472">
        <v>11</v>
      </c>
      <c r="B1472">
        <v>11101</v>
      </c>
      <c r="C1472" t="s">
        <v>10708</v>
      </c>
      <c r="D1472" t="s">
        <v>1763</v>
      </c>
      <c r="E1472">
        <v>7</v>
      </c>
      <c r="F1472" t="s">
        <v>13813</v>
      </c>
      <c r="G1472">
        <v>2</v>
      </c>
      <c r="H1472" t="s">
        <v>13771</v>
      </c>
      <c r="I1472">
        <v>3</v>
      </c>
      <c r="J1472" t="s">
        <v>13814</v>
      </c>
      <c r="K1472" t="s">
        <v>13771</v>
      </c>
      <c r="L1472">
        <v>270107</v>
      </c>
      <c r="M1472" t="s">
        <v>13588</v>
      </c>
      <c r="N1472">
        <v>270107005</v>
      </c>
      <c r="O1472" t="s">
        <v>13608</v>
      </c>
      <c r="P1472">
        <v>6281.9715194248583</v>
      </c>
      <c r="Q1472">
        <v>10989.638042822515</v>
      </c>
      <c r="R1472">
        <v>0</v>
      </c>
    </row>
    <row r="1473" spans="1:18" x14ac:dyDescent="0.25">
      <c r="A1473">
        <v>11</v>
      </c>
      <c r="B1473">
        <v>11101</v>
      </c>
      <c r="C1473" t="s">
        <v>10708</v>
      </c>
      <c r="D1473" t="s">
        <v>1763</v>
      </c>
      <c r="E1473">
        <v>7</v>
      </c>
      <c r="F1473" t="s">
        <v>13813</v>
      </c>
      <c r="G1473">
        <v>3</v>
      </c>
      <c r="H1473" t="s">
        <v>13770</v>
      </c>
      <c r="I1473">
        <v>3</v>
      </c>
      <c r="J1473" t="s">
        <v>13814</v>
      </c>
      <c r="K1473" t="s">
        <v>13815</v>
      </c>
      <c r="L1473">
        <v>270107</v>
      </c>
      <c r="M1473" t="s">
        <v>13588</v>
      </c>
      <c r="N1473">
        <v>270107005</v>
      </c>
      <c r="O1473" t="s">
        <v>13608</v>
      </c>
      <c r="P1473">
        <v>19049.841006497994</v>
      </c>
      <c r="Q1473">
        <v>15980.366137920373</v>
      </c>
      <c r="R1473">
        <v>25935.708436299705</v>
      </c>
    </row>
    <row r="1474" spans="1:18" x14ac:dyDescent="0.25">
      <c r="A1474">
        <v>11</v>
      </c>
      <c r="B1474">
        <v>11101</v>
      </c>
      <c r="C1474" t="s">
        <v>10708</v>
      </c>
      <c r="D1474" t="s">
        <v>1763</v>
      </c>
      <c r="E1474">
        <v>7</v>
      </c>
      <c r="F1474" t="s">
        <v>13813</v>
      </c>
      <c r="G1474">
        <v>3</v>
      </c>
      <c r="H1474" t="s">
        <v>13770</v>
      </c>
      <c r="I1474">
        <v>3</v>
      </c>
      <c r="J1474" t="s">
        <v>13814</v>
      </c>
      <c r="K1474" t="s">
        <v>13816</v>
      </c>
      <c r="L1474">
        <v>270107</v>
      </c>
      <c r="M1474" t="s">
        <v>13588</v>
      </c>
      <c r="N1474">
        <v>270107005</v>
      </c>
      <c r="O1474" t="s">
        <v>13608</v>
      </c>
      <c r="P1474">
        <v>240.21844324623254</v>
      </c>
      <c r="Q1474">
        <v>321.29051712715096</v>
      </c>
      <c r="R1474">
        <v>3609.251787930004</v>
      </c>
    </row>
    <row r="1475" spans="1:18" x14ac:dyDescent="0.25">
      <c r="A1475">
        <v>11</v>
      </c>
      <c r="B1475">
        <v>11201</v>
      </c>
      <c r="C1475" t="s">
        <v>10708</v>
      </c>
      <c r="D1475" t="s">
        <v>1769</v>
      </c>
      <c r="E1475">
        <v>1</v>
      </c>
      <c r="F1475" t="s">
        <v>13800</v>
      </c>
      <c r="G1475">
        <v>1</v>
      </c>
      <c r="H1475" t="s">
        <v>8278</v>
      </c>
      <c r="I1475">
        <v>1</v>
      </c>
      <c r="J1475" t="s">
        <v>13801</v>
      </c>
      <c r="K1475" t="s">
        <v>13802</v>
      </c>
      <c r="L1475">
        <v>270107</v>
      </c>
      <c r="M1475" t="s">
        <v>13588</v>
      </c>
      <c r="N1475">
        <v>270107006</v>
      </c>
      <c r="O1475" t="s">
        <v>13613</v>
      </c>
      <c r="P1475">
        <v>0</v>
      </c>
      <c r="Q1475">
        <v>38576.436649501549</v>
      </c>
      <c r="R1475">
        <v>39713.06840212988</v>
      </c>
    </row>
    <row r="1476" spans="1:18" x14ac:dyDescent="0.25">
      <c r="A1476">
        <v>11</v>
      </c>
      <c r="B1476">
        <v>11201</v>
      </c>
      <c r="C1476" t="s">
        <v>10708</v>
      </c>
      <c r="D1476" t="s">
        <v>1769</v>
      </c>
      <c r="E1476">
        <v>1</v>
      </c>
      <c r="F1476" t="s">
        <v>13800</v>
      </c>
      <c r="G1476">
        <v>1</v>
      </c>
      <c r="H1476" t="s">
        <v>8278</v>
      </c>
      <c r="I1476">
        <v>1</v>
      </c>
      <c r="J1476" t="s">
        <v>13801</v>
      </c>
      <c r="K1476" t="s">
        <v>13803</v>
      </c>
      <c r="L1476">
        <v>270107</v>
      </c>
      <c r="M1476" t="s">
        <v>13588</v>
      </c>
      <c r="N1476">
        <v>270107006</v>
      </c>
      <c r="O1476" t="s">
        <v>13613</v>
      </c>
      <c r="P1476">
        <v>0</v>
      </c>
      <c r="Q1476">
        <v>1133.8240478802197</v>
      </c>
      <c r="R1476">
        <v>545.83027297210162</v>
      </c>
    </row>
    <row r="1477" spans="1:18" x14ac:dyDescent="0.25">
      <c r="A1477">
        <v>11</v>
      </c>
      <c r="B1477">
        <v>11201</v>
      </c>
      <c r="C1477" t="s">
        <v>10708</v>
      </c>
      <c r="D1477" t="s">
        <v>1769</v>
      </c>
      <c r="E1477">
        <v>2</v>
      </c>
      <c r="F1477" t="s">
        <v>13804</v>
      </c>
      <c r="G1477">
        <v>3</v>
      </c>
      <c r="H1477" t="s">
        <v>13770</v>
      </c>
      <c r="I1477">
        <v>1</v>
      </c>
      <c r="J1477" t="s">
        <v>13801</v>
      </c>
      <c r="K1477" t="s">
        <v>13805</v>
      </c>
      <c r="L1477">
        <v>270107</v>
      </c>
      <c r="M1477" t="s">
        <v>13588</v>
      </c>
      <c r="N1477">
        <v>270107006</v>
      </c>
      <c r="O1477" t="s">
        <v>13613</v>
      </c>
      <c r="P1477">
        <v>0</v>
      </c>
      <c r="Q1477">
        <v>34101.92835477709</v>
      </c>
      <c r="R1477">
        <v>35273.381769789732</v>
      </c>
    </row>
    <row r="1478" spans="1:18" x14ac:dyDescent="0.25">
      <c r="A1478">
        <v>11</v>
      </c>
      <c r="B1478">
        <v>11201</v>
      </c>
      <c r="C1478" t="s">
        <v>10708</v>
      </c>
      <c r="D1478" t="s">
        <v>1769</v>
      </c>
      <c r="E1478">
        <v>2</v>
      </c>
      <c r="F1478" t="s">
        <v>13804</v>
      </c>
      <c r="G1478">
        <v>3</v>
      </c>
      <c r="H1478" t="s">
        <v>13770</v>
      </c>
      <c r="I1478">
        <v>1</v>
      </c>
      <c r="J1478" t="s">
        <v>13801</v>
      </c>
      <c r="K1478" t="s">
        <v>13806</v>
      </c>
      <c r="L1478">
        <v>270107</v>
      </c>
      <c r="M1478" t="s">
        <v>13588</v>
      </c>
      <c r="N1478">
        <v>270107006</v>
      </c>
      <c r="O1478" t="s">
        <v>13613</v>
      </c>
      <c r="P1478">
        <v>0</v>
      </c>
      <c r="Q1478">
        <v>5608.3323426046691</v>
      </c>
      <c r="R1478">
        <v>4985.5169053122572</v>
      </c>
    </row>
    <row r="1479" spans="1:18" x14ac:dyDescent="0.25">
      <c r="A1479">
        <v>11</v>
      </c>
      <c r="B1479">
        <v>11201</v>
      </c>
      <c r="C1479" t="s">
        <v>10708</v>
      </c>
      <c r="D1479" t="s">
        <v>1769</v>
      </c>
      <c r="E1479">
        <v>3</v>
      </c>
      <c r="F1479" t="s">
        <v>13807</v>
      </c>
      <c r="G1479">
        <v>1</v>
      </c>
      <c r="H1479" t="s">
        <v>8278</v>
      </c>
      <c r="I1479">
        <v>1</v>
      </c>
      <c r="J1479" t="s">
        <v>13801</v>
      </c>
      <c r="K1479" t="s">
        <v>13808</v>
      </c>
      <c r="L1479">
        <v>270107</v>
      </c>
      <c r="M1479" t="s">
        <v>13588</v>
      </c>
      <c r="N1479">
        <v>270107006</v>
      </c>
      <c r="O1479" t="s">
        <v>13613</v>
      </c>
      <c r="P1479">
        <v>0</v>
      </c>
      <c r="Q1479">
        <v>39072.334606837096</v>
      </c>
      <c r="R1479">
        <v>39887.7816977935</v>
      </c>
    </row>
    <row r="1480" spans="1:18" x14ac:dyDescent="0.25">
      <c r="A1480">
        <v>11</v>
      </c>
      <c r="B1480">
        <v>11201</v>
      </c>
      <c r="C1480" t="s">
        <v>10708</v>
      </c>
      <c r="D1480" t="s">
        <v>1769</v>
      </c>
      <c r="E1480">
        <v>3</v>
      </c>
      <c r="F1480" t="s">
        <v>13807</v>
      </c>
      <c r="G1480">
        <v>1</v>
      </c>
      <c r="H1480" t="s">
        <v>8278</v>
      </c>
      <c r="I1480">
        <v>1</v>
      </c>
      <c r="J1480" t="s">
        <v>13801</v>
      </c>
      <c r="K1480" t="s">
        <v>13809</v>
      </c>
      <c r="L1480">
        <v>270107</v>
      </c>
      <c r="M1480" t="s">
        <v>13588</v>
      </c>
      <c r="N1480">
        <v>270107006</v>
      </c>
      <c r="O1480" t="s">
        <v>13613</v>
      </c>
      <c r="P1480">
        <v>0</v>
      </c>
      <c r="Q1480">
        <v>637.92609054468255</v>
      </c>
      <c r="R1480">
        <v>371.11697730848198</v>
      </c>
    </row>
    <row r="1481" spans="1:18" x14ac:dyDescent="0.25">
      <c r="A1481">
        <v>11</v>
      </c>
      <c r="B1481">
        <v>11201</v>
      </c>
      <c r="C1481" t="s">
        <v>10708</v>
      </c>
      <c r="D1481" t="s">
        <v>1769</v>
      </c>
      <c r="E1481">
        <v>4</v>
      </c>
      <c r="F1481" t="s">
        <v>13810</v>
      </c>
      <c r="G1481">
        <v>1</v>
      </c>
      <c r="H1481" t="s">
        <v>8278</v>
      </c>
      <c r="I1481">
        <v>1</v>
      </c>
      <c r="J1481" t="s">
        <v>13801</v>
      </c>
      <c r="K1481" t="s">
        <v>13811</v>
      </c>
      <c r="L1481">
        <v>270107</v>
      </c>
      <c r="M1481" t="s">
        <v>13588</v>
      </c>
      <c r="N1481">
        <v>270107006</v>
      </c>
      <c r="O1481" t="s">
        <v>13613</v>
      </c>
      <c r="P1481">
        <v>0</v>
      </c>
      <c r="Q1481">
        <v>38576.436649501549</v>
      </c>
      <c r="R1481">
        <v>39713.06840212988</v>
      </c>
    </row>
    <row r="1482" spans="1:18" x14ac:dyDescent="0.25">
      <c r="A1482">
        <v>11</v>
      </c>
      <c r="B1482">
        <v>11201</v>
      </c>
      <c r="C1482" t="s">
        <v>10708</v>
      </c>
      <c r="D1482" t="s">
        <v>1769</v>
      </c>
      <c r="E1482">
        <v>4</v>
      </c>
      <c r="F1482" t="s">
        <v>13810</v>
      </c>
      <c r="G1482">
        <v>1</v>
      </c>
      <c r="H1482" t="s">
        <v>8278</v>
      </c>
      <c r="I1482">
        <v>1</v>
      </c>
      <c r="J1482" t="s">
        <v>13801</v>
      </c>
      <c r="K1482" t="s">
        <v>13812</v>
      </c>
      <c r="L1482">
        <v>270107</v>
      </c>
      <c r="M1482" t="s">
        <v>13588</v>
      </c>
      <c r="N1482">
        <v>270107006</v>
      </c>
      <c r="O1482" t="s">
        <v>13613</v>
      </c>
      <c r="P1482">
        <v>0</v>
      </c>
      <c r="Q1482">
        <v>1133.8240478802197</v>
      </c>
      <c r="R1482">
        <v>545.83027297210162</v>
      </c>
    </row>
    <row r="1483" spans="1:18" x14ac:dyDescent="0.25">
      <c r="A1483">
        <v>11</v>
      </c>
      <c r="B1483">
        <v>11201</v>
      </c>
      <c r="C1483" t="s">
        <v>10708</v>
      </c>
      <c r="D1483" t="s">
        <v>1769</v>
      </c>
      <c r="E1483">
        <v>7</v>
      </c>
      <c r="F1483" t="s">
        <v>13813</v>
      </c>
      <c r="G1483">
        <v>2</v>
      </c>
      <c r="H1483" t="s">
        <v>13771</v>
      </c>
      <c r="I1483">
        <v>3</v>
      </c>
      <c r="J1483" t="s">
        <v>13814</v>
      </c>
      <c r="K1483" t="s">
        <v>13771</v>
      </c>
      <c r="L1483">
        <v>270107</v>
      </c>
      <c r="M1483" t="s">
        <v>13588</v>
      </c>
      <c r="N1483">
        <v>270107005</v>
      </c>
      <c r="O1483" t="s">
        <v>13608</v>
      </c>
      <c r="P1483">
        <v>0</v>
      </c>
      <c r="Q1483">
        <v>9209.9079181538145</v>
      </c>
      <c r="R1483">
        <v>0</v>
      </c>
    </row>
    <row r="1484" spans="1:18" x14ac:dyDescent="0.25">
      <c r="A1484">
        <v>11</v>
      </c>
      <c r="B1484">
        <v>11201</v>
      </c>
      <c r="C1484" t="s">
        <v>10708</v>
      </c>
      <c r="D1484" t="s">
        <v>1769</v>
      </c>
      <c r="E1484">
        <v>7</v>
      </c>
      <c r="F1484" t="s">
        <v>13813</v>
      </c>
      <c r="G1484">
        <v>3</v>
      </c>
      <c r="H1484" t="s">
        <v>13770</v>
      </c>
      <c r="I1484">
        <v>3</v>
      </c>
      <c r="J1484" t="s">
        <v>13814</v>
      </c>
      <c r="K1484" t="s">
        <v>13815</v>
      </c>
      <c r="L1484">
        <v>270107</v>
      </c>
      <c r="M1484" t="s">
        <v>13588</v>
      </c>
      <c r="N1484">
        <v>270107005</v>
      </c>
      <c r="O1484" t="s">
        <v>13608</v>
      </c>
      <c r="P1484">
        <v>0</v>
      </c>
      <c r="Q1484">
        <v>28934.415445823037</v>
      </c>
      <c r="R1484">
        <v>39097.470585530275</v>
      </c>
    </row>
    <row r="1485" spans="1:18" x14ac:dyDescent="0.25">
      <c r="A1485">
        <v>11</v>
      </c>
      <c r="B1485">
        <v>11201</v>
      </c>
      <c r="C1485" t="s">
        <v>10708</v>
      </c>
      <c r="D1485" t="s">
        <v>1769</v>
      </c>
      <c r="E1485">
        <v>7</v>
      </c>
      <c r="F1485" t="s">
        <v>13813</v>
      </c>
      <c r="G1485">
        <v>3</v>
      </c>
      <c r="H1485" t="s">
        <v>13770</v>
      </c>
      <c r="I1485">
        <v>3</v>
      </c>
      <c r="J1485" t="s">
        <v>13814</v>
      </c>
      <c r="K1485" t="s">
        <v>13816</v>
      </c>
      <c r="L1485">
        <v>270107</v>
      </c>
      <c r="M1485" t="s">
        <v>13588</v>
      </c>
      <c r="N1485">
        <v>270107005</v>
      </c>
      <c r="O1485" t="s">
        <v>13608</v>
      </c>
      <c r="P1485">
        <v>0</v>
      </c>
      <c r="Q1485">
        <v>1565.9373334049212</v>
      </c>
      <c r="R1485">
        <v>1161.4280895717104</v>
      </c>
    </row>
    <row r="1486" spans="1:18" x14ac:dyDescent="0.25">
      <c r="A1486">
        <v>11</v>
      </c>
      <c r="B1486">
        <v>11202</v>
      </c>
      <c r="C1486" t="s">
        <v>10708</v>
      </c>
      <c r="D1486" t="s">
        <v>1772</v>
      </c>
      <c r="E1486">
        <v>1</v>
      </c>
      <c r="F1486" t="s">
        <v>13800</v>
      </c>
      <c r="G1486">
        <v>1</v>
      </c>
      <c r="H1486" t="s">
        <v>8278</v>
      </c>
      <c r="I1486">
        <v>1</v>
      </c>
      <c r="J1486" t="s">
        <v>13801</v>
      </c>
      <c r="K1486" t="s">
        <v>13802</v>
      </c>
      <c r="L1486">
        <v>270107</v>
      </c>
      <c r="M1486" t="s">
        <v>13588</v>
      </c>
      <c r="N1486">
        <v>270107006</v>
      </c>
      <c r="O1486" t="s">
        <v>13613</v>
      </c>
      <c r="P1486">
        <v>0</v>
      </c>
      <c r="Q1486">
        <v>33682.550430817995</v>
      </c>
      <c r="R1486">
        <v>0</v>
      </c>
    </row>
    <row r="1487" spans="1:18" x14ac:dyDescent="0.25">
      <c r="A1487">
        <v>11</v>
      </c>
      <c r="B1487">
        <v>11202</v>
      </c>
      <c r="C1487" t="s">
        <v>10708</v>
      </c>
      <c r="D1487" t="s">
        <v>1772</v>
      </c>
      <c r="E1487">
        <v>1</v>
      </c>
      <c r="F1487" t="s">
        <v>13800</v>
      </c>
      <c r="G1487">
        <v>1</v>
      </c>
      <c r="H1487" t="s">
        <v>8278</v>
      </c>
      <c r="I1487">
        <v>1</v>
      </c>
      <c r="J1487" t="s">
        <v>13801</v>
      </c>
      <c r="K1487" t="s">
        <v>13803</v>
      </c>
      <c r="L1487">
        <v>270107</v>
      </c>
      <c r="M1487" t="s">
        <v>13588</v>
      </c>
      <c r="N1487">
        <v>270107006</v>
      </c>
      <c r="O1487" t="s">
        <v>13613</v>
      </c>
      <c r="P1487">
        <v>0</v>
      </c>
      <c r="Q1487">
        <v>2741.0141752448421</v>
      </c>
      <c r="R1487">
        <v>0</v>
      </c>
    </row>
    <row r="1488" spans="1:18" x14ac:dyDescent="0.25">
      <c r="A1488">
        <v>11</v>
      </c>
      <c r="B1488">
        <v>11202</v>
      </c>
      <c r="C1488" t="s">
        <v>10708</v>
      </c>
      <c r="D1488" t="s">
        <v>1772</v>
      </c>
      <c r="E1488">
        <v>2</v>
      </c>
      <c r="F1488" t="s">
        <v>13804</v>
      </c>
      <c r="G1488">
        <v>3</v>
      </c>
      <c r="H1488" t="s">
        <v>13770</v>
      </c>
      <c r="I1488">
        <v>1</v>
      </c>
      <c r="J1488" t="s">
        <v>13801</v>
      </c>
      <c r="K1488" t="s">
        <v>13805</v>
      </c>
      <c r="L1488">
        <v>270107</v>
      </c>
      <c r="M1488" t="s">
        <v>13588</v>
      </c>
      <c r="N1488">
        <v>270107006</v>
      </c>
      <c r="O1488" t="s">
        <v>13613</v>
      </c>
      <c r="P1488">
        <v>0</v>
      </c>
      <c r="Q1488">
        <v>32088.973052085821</v>
      </c>
      <c r="R1488">
        <v>0</v>
      </c>
    </row>
    <row r="1489" spans="1:18" x14ac:dyDescent="0.25">
      <c r="A1489">
        <v>11</v>
      </c>
      <c r="B1489">
        <v>11202</v>
      </c>
      <c r="C1489" t="s">
        <v>10708</v>
      </c>
      <c r="D1489" t="s">
        <v>1772</v>
      </c>
      <c r="E1489">
        <v>2</v>
      </c>
      <c r="F1489" t="s">
        <v>13804</v>
      </c>
      <c r="G1489">
        <v>3</v>
      </c>
      <c r="H1489" t="s">
        <v>13770</v>
      </c>
      <c r="I1489">
        <v>1</v>
      </c>
      <c r="J1489" t="s">
        <v>13801</v>
      </c>
      <c r="K1489" t="s">
        <v>13806</v>
      </c>
      <c r="L1489">
        <v>270107</v>
      </c>
      <c r="M1489" t="s">
        <v>13588</v>
      </c>
      <c r="N1489">
        <v>270107006</v>
      </c>
      <c r="O1489" t="s">
        <v>13613</v>
      </c>
      <c r="P1489">
        <v>0</v>
      </c>
      <c r="Q1489">
        <v>4334.5915539770149</v>
      </c>
      <c r="R1489">
        <v>0</v>
      </c>
    </row>
    <row r="1490" spans="1:18" x14ac:dyDescent="0.25">
      <c r="A1490">
        <v>11</v>
      </c>
      <c r="B1490">
        <v>11202</v>
      </c>
      <c r="C1490" t="s">
        <v>10708</v>
      </c>
      <c r="D1490" t="s">
        <v>1772</v>
      </c>
      <c r="E1490">
        <v>3</v>
      </c>
      <c r="F1490" t="s">
        <v>13807</v>
      </c>
      <c r="G1490">
        <v>1</v>
      </c>
      <c r="H1490" t="s">
        <v>8278</v>
      </c>
      <c r="I1490">
        <v>1</v>
      </c>
      <c r="J1490" t="s">
        <v>13801</v>
      </c>
      <c r="K1490" t="s">
        <v>13808</v>
      </c>
      <c r="L1490">
        <v>270107</v>
      </c>
      <c r="M1490" t="s">
        <v>13588</v>
      </c>
      <c r="N1490">
        <v>270107006</v>
      </c>
      <c r="O1490" t="s">
        <v>13613</v>
      </c>
      <c r="P1490">
        <v>0</v>
      </c>
      <c r="Q1490">
        <v>33682.550430817995</v>
      </c>
      <c r="R1490">
        <v>0</v>
      </c>
    </row>
    <row r="1491" spans="1:18" x14ac:dyDescent="0.25">
      <c r="A1491">
        <v>11</v>
      </c>
      <c r="B1491">
        <v>11202</v>
      </c>
      <c r="C1491" t="s">
        <v>10708</v>
      </c>
      <c r="D1491" t="s">
        <v>1772</v>
      </c>
      <c r="E1491">
        <v>3</v>
      </c>
      <c r="F1491" t="s">
        <v>13807</v>
      </c>
      <c r="G1491">
        <v>1</v>
      </c>
      <c r="H1491" t="s">
        <v>8278</v>
      </c>
      <c r="I1491">
        <v>1</v>
      </c>
      <c r="J1491" t="s">
        <v>13801</v>
      </c>
      <c r="K1491" t="s">
        <v>13809</v>
      </c>
      <c r="L1491">
        <v>270107</v>
      </c>
      <c r="M1491" t="s">
        <v>13588</v>
      </c>
      <c r="N1491">
        <v>270107006</v>
      </c>
      <c r="O1491" t="s">
        <v>13613</v>
      </c>
      <c r="P1491">
        <v>0</v>
      </c>
      <c r="Q1491">
        <v>2741.0141752448421</v>
      </c>
      <c r="R1491">
        <v>0</v>
      </c>
    </row>
    <row r="1492" spans="1:18" x14ac:dyDescent="0.25">
      <c r="A1492">
        <v>11</v>
      </c>
      <c r="B1492">
        <v>11202</v>
      </c>
      <c r="C1492" t="s">
        <v>10708</v>
      </c>
      <c r="D1492" t="s">
        <v>1772</v>
      </c>
      <c r="E1492">
        <v>4</v>
      </c>
      <c r="F1492" t="s">
        <v>13810</v>
      </c>
      <c r="G1492">
        <v>1</v>
      </c>
      <c r="H1492" t="s">
        <v>8278</v>
      </c>
      <c r="I1492">
        <v>1</v>
      </c>
      <c r="J1492" t="s">
        <v>13801</v>
      </c>
      <c r="K1492" t="s">
        <v>13811</v>
      </c>
      <c r="L1492">
        <v>270107</v>
      </c>
      <c r="M1492" t="s">
        <v>13588</v>
      </c>
      <c r="N1492">
        <v>270107006</v>
      </c>
      <c r="O1492" t="s">
        <v>13613</v>
      </c>
      <c r="P1492">
        <v>0</v>
      </c>
      <c r="Q1492">
        <v>33682.550430817995</v>
      </c>
      <c r="R1492">
        <v>0</v>
      </c>
    </row>
    <row r="1493" spans="1:18" x14ac:dyDescent="0.25">
      <c r="A1493">
        <v>11</v>
      </c>
      <c r="B1493">
        <v>11202</v>
      </c>
      <c r="C1493" t="s">
        <v>10708</v>
      </c>
      <c r="D1493" t="s">
        <v>1772</v>
      </c>
      <c r="E1493">
        <v>4</v>
      </c>
      <c r="F1493" t="s">
        <v>13810</v>
      </c>
      <c r="G1493">
        <v>1</v>
      </c>
      <c r="H1493" t="s">
        <v>8278</v>
      </c>
      <c r="I1493">
        <v>1</v>
      </c>
      <c r="J1493" t="s">
        <v>13801</v>
      </c>
      <c r="K1493" t="s">
        <v>13812</v>
      </c>
      <c r="L1493">
        <v>270107</v>
      </c>
      <c r="M1493" t="s">
        <v>13588</v>
      </c>
      <c r="N1493">
        <v>270107006</v>
      </c>
      <c r="O1493" t="s">
        <v>13613</v>
      </c>
      <c r="P1493">
        <v>0</v>
      </c>
      <c r="Q1493">
        <v>2741.0141752448421</v>
      </c>
      <c r="R1493">
        <v>0</v>
      </c>
    </row>
    <row r="1494" spans="1:18" x14ac:dyDescent="0.25">
      <c r="A1494">
        <v>11</v>
      </c>
      <c r="B1494">
        <v>11202</v>
      </c>
      <c r="C1494" t="s">
        <v>10708</v>
      </c>
      <c r="D1494" t="s">
        <v>1772</v>
      </c>
      <c r="E1494">
        <v>7</v>
      </c>
      <c r="F1494" t="s">
        <v>13813</v>
      </c>
      <c r="G1494">
        <v>2</v>
      </c>
      <c r="H1494" t="s">
        <v>13771</v>
      </c>
      <c r="I1494">
        <v>3</v>
      </c>
      <c r="J1494" t="s">
        <v>13814</v>
      </c>
      <c r="K1494" t="s">
        <v>13771</v>
      </c>
      <c r="L1494">
        <v>270107</v>
      </c>
      <c r="M1494" t="s">
        <v>13588</v>
      </c>
      <c r="N1494">
        <v>270107005</v>
      </c>
      <c r="O1494" t="s">
        <v>13608</v>
      </c>
      <c r="P1494">
        <v>0</v>
      </c>
      <c r="Q1494">
        <v>14064.770958855077</v>
      </c>
      <c r="R1494">
        <v>0</v>
      </c>
    </row>
    <row r="1495" spans="1:18" x14ac:dyDescent="0.25">
      <c r="A1495">
        <v>11</v>
      </c>
      <c r="B1495">
        <v>11202</v>
      </c>
      <c r="C1495" t="s">
        <v>10708</v>
      </c>
      <c r="D1495" t="s">
        <v>1772</v>
      </c>
      <c r="E1495">
        <v>7</v>
      </c>
      <c r="F1495" t="s">
        <v>13813</v>
      </c>
      <c r="G1495">
        <v>3</v>
      </c>
      <c r="H1495" t="s">
        <v>13770</v>
      </c>
      <c r="I1495">
        <v>3</v>
      </c>
      <c r="J1495" t="s">
        <v>13814</v>
      </c>
      <c r="K1495" t="s">
        <v>13815</v>
      </c>
      <c r="L1495">
        <v>270107</v>
      </c>
      <c r="M1495" t="s">
        <v>13588</v>
      </c>
      <c r="N1495">
        <v>270107005</v>
      </c>
      <c r="O1495" t="s">
        <v>13608</v>
      </c>
      <c r="P1495">
        <v>0</v>
      </c>
      <c r="Q1495">
        <v>20765.216268475579</v>
      </c>
      <c r="R1495">
        <v>0</v>
      </c>
    </row>
    <row r="1496" spans="1:18" x14ac:dyDescent="0.25">
      <c r="A1496">
        <v>11</v>
      </c>
      <c r="B1496">
        <v>11202</v>
      </c>
      <c r="C1496" t="s">
        <v>10708</v>
      </c>
      <c r="D1496" t="s">
        <v>1772</v>
      </c>
      <c r="E1496">
        <v>7</v>
      </c>
      <c r="F1496" t="s">
        <v>13813</v>
      </c>
      <c r="G1496">
        <v>3</v>
      </c>
      <c r="H1496" t="s">
        <v>13770</v>
      </c>
      <c r="I1496">
        <v>3</v>
      </c>
      <c r="J1496" t="s">
        <v>13814</v>
      </c>
      <c r="K1496" t="s">
        <v>13816</v>
      </c>
      <c r="L1496">
        <v>270107</v>
      </c>
      <c r="M1496" t="s">
        <v>13588</v>
      </c>
      <c r="N1496">
        <v>270107005</v>
      </c>
      <c r="O1496" t="s">
        <v>13608</v>
      </c>
      <c r="P1496">
        <v>0</v>
      </c>
      <c r="Q1496">
        <v>1593.5773787321723</v>
      </c>
      <c r="R1496">
        <v>0</v>
      </c>
    </row>
    <row r="1497" spans="1:18" x14ac:dyDescent="0.25">
      <c r="A1497">
        <v>11</v>
      </c>
      <c r="B1497">
        <v>11203</v>
      </c>
      <c r="C1497" t="s">
        <v>10708</v>
      </c>
      <c r="D1497" t="s">
        <v>1775</v>
      </c>
      <c r="E1497">
        <v>1</v>
      </c>
      <c r="F1497" t="s">
        <v>13800</v>
      </c>
      <c r="G1497">
        <v>1</v>
      </c>
      <c r="H1497" t="s">
        <v>8278</v>
      </c>
      <c r="I1497">
        <v>1</v>
      </c>
      <c r="J1497" t="s">
        <v>13801</v>
      </c>
      <c r="K1497" t="s">
        <v>13802</v>
      </c>
      <c r="L1497">
        <v>270107</v>
      </c>
      <c r="M1497" t="s">
        <v>13588</v>
      </c>
      <c r="N1497">
        <v>270107006</v>
      </c>
      <c r="O1497" t="s">
        <v>13613</v>
      </c>
      <c r="P1497">
        <v>0</v>
      </c>
      <c r="Q1497">
        <v>47714.342134316372</v>
      </c>
      <c r="R1497">
        <v>0</v>
      </c>
    </row>
    <row r="1498" spans="1:18" x14ac:dyDescent="0.25">
      <c r="A1498">
        <v>11</v>
      </c>
      <c r="B1498">
        <v>11203</v>
      </c>
      <c r="C1498" t="s">
        <v>10708</v>
      </c>
      <c r="D1498" t="s">
        <v>1775</v>
      </c>
      <c r="E1498">
        <v>2</v>
      </c>
      <c r="F1498" t="s">
        <v>13804</v>
      </c>
      <c r="G1498">
        <v>3</v>
      </c>
      <c r="H1498" t="s">
        <v>13770</v>
      </c>
      <c r="I1498">
        <v>1</v>
      </c>
      <c r="J1498" t="s">
        <v>13801</v>
      </c>
      <c r="K1498" t="s">
        <v>13805</v>
      </c>
      <c r="L1498">
        <v>270107</v>
      </c>
      <c r="M1498" t="s">
        <v>13588</v>
      </c>
      <c r="N1498">
        <v>270107006</v>
      </c>
      <c r="O1498" t="s">
        <v>13613</v>
      </c>
      <c r="P1498">
        <v>0</v>
      </c>
      <c r="Q1498">
        <v>47714.342134316372</v>
      </c>
      <c r="R1498">
        <v>0</v>
      </c>
    </row>
    <row r="1499" spans="1:18" x14ac:dyDescent="0.25">
      <c r="A1499">
        <v>11</v>
      </c>
      <c r="B1499">
        <v>11203</v>
      </c>
      <c r="C1499" t="s">
        <v>10708</v>
      </c>
      <c r="D1499" t="s">
        <v>1775</v>
      </c>
      <c r="E1499">
        <v>3</v>
      </c>
      <c r="F1499" t="s">
        <v>13807</v>
      </c>
      <c r="G1499">
        <v>1</v>
      </c>
      <c r="H1499" t="s">
        <v>8278</v>
      </c>
      <c r="I1499">
        <v>1</v>
      </c>
      <c r="J1499" t="s">
        <v>13801</v>
      </c>
      <c r="K1499" t="s">
        <v>13808</v>
      </c>
      <c r="L1499">
        <v>270107</v>
      </c>
      <c r="M1499" t="s">
        <v>13588</v>
      </c>
      <c r="N1499">
        <v>270107006</v>
      </c>
      <c r="O1499" t="s">
        <v>13613</v>
      </c>
      <c r="P1499">
        <v>0</v>
      </c>
      <c r="Q1499">
        <v>47714.342134316372</v>
      </c>
      <c r="R1499">
        <v>0</v>
      </c>
    </row>
    <row r="1500" spans="1:18" x14ac:dyDescent="0.25">
      <c r="A1500">
        <v>11</v>
      </c>
      <c r="B1500">
        <v>11203</v>
      </c>
      <c r="C1500" t="s">
        <v>10708</v>
      </c>
      <c r="D1500" t="s">
        <v>1775</v>
      </c>
      <c r="E1500">
        <v>4</v>
      </c>
      <c r="F1500" t="s">
        <v>13810</v>
      </c>
      <c r="G1500">
        <v>1</v>
      </c>
      <c r="H1500" t="s">
        <v>8278</v>
      </c>
      <c r="I1500">
        <v>1</v>
      </c>
      <c r="J1500" t="s">
        <v>13801</v>
      </c>
      <c r="K1500" t="s">
        <v>13811</v>
      </c>
      <c r="L1500">
        <v>270107</v>
      </c>
      <c r="M1500" t="s">
        <v>13588</v>
      </c>
      <c r="N1500">
        <v>270107006</v>
      </c>
      <c r="O1500" t="s">
        <v>13613</v>
      </c>
      <c r="P1500">
        <v>0</v>
      </c>
      <c r="Q1500">
        <v>47714.342134316372</v>
      </c>
      <c r="R1500">
        <v>0</v>
      </c>
    </row>
    <row r="1501" spans="1:18" x14ac:dyDescent="0.25">
      <c r="A1501">
        <v>11</v>
      </c>
      <c r="B1501">
        <v>11203</v>
      </c>
      <c r="C1501" t="s">
        <v>10708</v>
      </c>
      <c r="D1501" t="s">
        <v>1775</v>
      </c>
      <c r="E1501">
        <v>7</v>
      </c>
      <c r="F1501" t="s">
        <v>13813</v>
      </c>
      <c r="G1501">
        <v>2</v>
      </c>
      <c r="H1501" t="s">
        <v>13771</v>
      </c>
      <c r="I1501">
        <v>3</v>
      </c>
      <c r="J1501" t="s">
        <v>13814</v>
      </c>
      <c r="K1501" t="s">
        <v>13771</v>
      </c>
      <c r="L1501">
        <v>270107</v>
      </c>
      <c r="M1501" t="s">
        <v>13588</v>
      </c>
      <c r="N1501">
        <v>270107005</v>
      </c>
      <c r="O1501" t="s">
        <v>13608</v>
      </c>
      <c r="P1501">
        <v>0</v>
      </c>
      <c r="Q1501">
        <v>17772.935974399257</v>
      </c>
      <c r="R1501">
        <v>0</v>
      </c>
    </row>
    <row r="1502" spans="1:18" x14ac:dyDescent="0.25">
      <c r="A1502">
        <v>11</v>
      </c>
      <c r="B1502">
        <v>11203</v>
      </c>
      <c r="C1502" t="s">
        <v>10708</v>
      </c>
      <c r="D1502" t="s">
        <v>1775</v>
      </c>
      <c r="E1502">
        <v>7</v>
      </c>
      <c r="F1502" t="s">
        <v>13813</v>
      </c>
      <c r="G1502">
        <v>3</v>
      </c>
      <c r="H1502" t="s">
        <v>13770</v>
      </c>
      <c r="I1502">
        <v>3</v>
      </c>
      <c r="J1502" t="s">
        <v>13814</v>
      </c>
      <c r="K1502" t="s">
        <v>13815</v>
      </c>
      <c r="L1502">
        <v>270107</v>
      </c>
      <c r="M1502" t="s">
        <v>13588</v>
      </c>
      <c r="N1502">
        <v>270107005</v>
      </c>
      <c r="O1502" t="s">
        <v>13608</v>
      </c>
      <c r="P1502">
        <v>0</v>
      </c>
      <c r="Q1502">
        <v>24967.380185891128</v>
      </c>
      <c r="R1502">
        <v>0</v>
      </c>
    </row>
    <row r="1503" spans="1:18" x14ac:dyDescent="0.25">
      <c r="A1503">
        <v>11</v>
      </c>
      <c r="B1503">
        <v>11203</v>
      </c>
      <c r="C1503" t="s">
        <v>10708</v>
      </c>
      <c r="D1503" t="s">
        <v>1775</v>
      </c>
      <c r="E1503">
        <v>7</v>
      </c>
      <c r="F1503" t="s">
        <v>13813</v>
      </c>
      <c r="G1503">
        <v>3</v>
      </c>
      <c r="H1503" t="s">
        <v>13770</v>
      </c>
      <c r="I1503">
        <v>3</v>
      </c>
      <c r="J1503" t="s">
        <v>13814</v>
      </c>
      <c r="K1503" t="s">
        <v>13816</v>
      </c>
      <c r="L1503">
        <v>270107</v>
      </c>
      <c r="M1503" t="s">
        <v>13588</v>
      </c>
      <c r="N1503">
        <v>270107005</v>
      </c>
      <c r="O1503" t="s">
        <v>13608</v>
      </c>
      <c r="P1503">
        <v>0</v>
      </c>
      <c r="Q1503">
        <v>4974.0259740259744</v>
      </c>
      <c r="R1503">
        <v>0</v>
      </c>
    </row>
    <row r="1504" spans="1:18" x14ac:dyDescent="0.25">
      <c r="A1504">
        <v>11</v>
      </c>
      <c r="B1504">
        <v>11301</v>
      </c>
      <c r="C1504" t="s">
        <v>10708</v>
      </c>
      <c r="D1504" t="s">
        <v>1778</v>
      </c>
      <c r="E1504">
        <v>1</v>
      </c>
      <c r="F1504" t="s">
        <v>13800</v>
      </c>
      <c r="G1504">
        <v>1</v>
      </c>
      <c r="H1504" t="s">
        <v>8278</v>
      </c>
      <c r="I1504">
        <v>1</v>
      </c>
      <c r="J1504" t="s">
        <v>13801</v>
      </c>
      <c r="K1504" t="s">
        <v>13802</v>
      </c>
      <c r="L1504">
        <v>270107</v>
      </c>
      <c r="M1504" t="s">
        <v>13588</v>
      </c>
      <c r="N1504">
        <v>270107006</v>
      </c>
      <c r="O1504" t="s">
        <v>13613</v>
      </c>
      <c r="P1504">
        <v>0</v>
      </c>
      <c r="Q1504">
        <v>19035.421262911368</v>
      </c>
      <c r="R1504">
        <v>0</v>
      </c>
    </row>
    <row r="1505" spans="1:18" x14ac:dyDescent="0.25">
      <c r="A1505">
        <v>11</v>
      </c>
      <c r="B1505">
        <v>11301</v>
      </c>
      <c r="C1505" t="s">
        <v>10708</v>
      </c>
      <c r="D1505" t="s">
        <v>1778</v>
      </c>
      <c r="E1505">
        <v>1</v>
      </c>
      <c r="F1505" t="s">
        <v>13800</v>
      </c>
      <c r="G1505">
        <v>1</v>
      </c>
      <c r="H1505" t="s">
        <v>8278</v>
      </c>
      <c r="I1505">
        <v>1</v>
      </c>
      <c r="J1505" t="s">
        <v>13801</v>
      </c>
      <c r="K1505" t="s">
        <v>13803</v>
      </c>
      <c r="L1505">
        <v>270107</v>
      </c>
      <c r="M1505" t="s">
        <v>13588</v>
      </c>
      <c r="N1505">
        <v>270107006</v>
      </c>
      <c r="O1505" t="s">
        <v>13613</v>
      </c>
      <c r="P1505">
        <v>0</v>
      </c>
      <c r="Q1505">
        <v>4355.9772954746868</v>
      </c>
      <c r="R1505">
        <v>0</v>
      </c>
    </row>
    <row r="1506" spans="1:18" x14ac:dyDescent="0.25">
      <c r="A1506">
        <v>11</v>
      </c>
      <c r="B1506">
        <v>11301</v>
      </c>
      <c r="C1506" t="s">
        <v>10708</v>
      </c>
      <c r="D1506" t="s">
        <v>1778</v>
      </c>
      <c r="E1506">
        <v>2</v>
      </c>
      <c r="F1506" t="s">
        <v>13804</v>
      </c>
      <c r="G1506">
        <v>3</v>
      </c>
      <c r="H1506" t="s">
        <v>13770</v>
      </c>
      <c r="I1506">
        <v>1</v>
      </c>
      <c r="J1506" t="s">
        <v>13801</v>
      </c>
      <c r="K1506" t="s">
        <v>13805</v>
      </c>
      <c r="L1506">
        <v>270107</v>
      </c>
      <c r="M1506" t="s">
        <v>13588</v>
      </c>
      <c r="N1506">
        <v>270107006</v>
      </c>
      <c r="O1506" t="s">
        <v>13613</v>
      </c>
      <c r="P1506">
        <v>0</v>
      </c>
      <c r="Q1506">
        <v>19035.421262911368</v>
      </c>
      <c r="R1506">
        <v>0</v>
      </c>
    </row>
    <row r="1507" spans="1:18" x14ac:dyDescent="0.25">
      <c r="A1507">
        <v>11</v>
      </c>
      <c r="B1507">
        <v>11301</v>
      </c>
      <c r="C1507" t="s">
        <v>10708</v>
      </c>
      <c r="D1507" t="s">
        <v>1778</v>
      </c>
      <c r="E1507">
        <v>2</v>
      </c>
      <c r="F1507" t="s">
        <v>13804</v>
      </c>
      <c r="G1507">
        <v>3</v>
      </c>
      <c r="H1507" t="s">
        <v>13770</v>
      </c>
      <c r="I1507">
        <v>1</v>
      </c>
      <c r="J1507" t="s">
        <v>13801</v>
      </c>
      <c r="K1507" t="s">
        <v>13806</v>
      </c>
      <c r="L1507">
        <v>270107</v>
      </c>
      <c r="M1507" t="s">
        <v>13588</v>
      </c>
      <c r="N1507">
        <v>270107006</v>
      </c>
      <c r="O1507" t="s">
        <v>13613</v>
      </c>
      <c r="P1507">
        <v>0</v>
      </c>
      <c r="Q1507">
        <v>4355.9772954746868</v>
      </c>
      <c r="R1507">
        <v>0</v>
      </c>
    </row>
    <row r="1508" spans="1:18" x14ac:dyDescent="0.25">
      <c r="A1508">
        <v>11</v>
      </c>
      <c r="B1508">
        <v>11301</v>
      </c>
      <c r="C1508" t="s">
        <v>10708</v>
      </c>
      <c r="D1508" t="s">
        <v>1778</v>
      </c>
      <c r="E1508">
        <v>3</v>
      </c>
      <c r="F1508" t="s">
        <v>13807</v>
      </c>
      <c r="G1508">
        <v>1</v>
      </c>
      <c r="H1508" t="s">
        <v>8278</v>
      </c>
      <c r="I1508">
        <v>1</v>
      </c>
      <c r="J1508" t="s">
        <v>13801</v>
      </c>
      <c r="K1508" t="s">
        <v>13808</v>
      </c>
      <c r="L1508">
        <v>270107</v>
      </c>
      <c r="M1508" t="s">
        <v>13588</v>
      </c>
      <c r="N1508">
        <v>270107006</v>
      </c>
      <c r="O1508" t="s">
        <v>13613</v>
      </c>
      <c r="P1508">
        <v>0</v>
      </c>
      <c r="Q1508">
        <v>23391.398558386059</v>
      </c>
      <c r="R1508">
        <v>0</v>
      </c>
    </row>
    <row r="1509" spans="1:18" x14ac:dyDescent="0.25">
      <c r="A1509">
        <v>11</v>
      </c>
      <c r="B1509">
        <v>11301</v>
      </c>
      <c r="C1509" t="s">
        <v>10708</v>
      </c>
      <c r="D1509" t="s">
        <v>1778</v>
      </c>
      <c r="E1509">
        <v>4</v>
      </c>
      <c r="F1509" t="s">
        <v>13810</v>
      </c>
      <c r="G1509">
        <v>1</v>
      </c>
      <c r="H1509" t="s">
        <v>8278</v>
      </c>
      <c r="I1509">
        <v>1</v>
      </c>
      <c r="J1509" t="s">
        <v>13801</v>
      </c>
      <c r="K1509" t="s">
        <v>13811</v>
      </c>
      <c r="L1509">
        <v>270107</v>
      </c>
      <c r="M1509" t="s">
        <v>13588</v>
      </c>
      <c r="N1509">
        <v>270107006</v>
      </c>
      <c r="O1509" t="s">
        <v>13613</v>
      </c>
      <c r="P1509">
        <v>0</v>
      </c>
      <c r="Q1509">
        <v>19035.421262911368</v>
      </c>
      <c r="R1509">
        <v>0</v>
      </c>
    </row>
    <row r="1510" spans="1:18" x14ac:dyDescent="0.25">
      <c r="A1510">
        <v>11</v>
      </c>
      <c r="B1510">
        <v>11301</v>
      </c>
      <c r="C1510" t="s">
        <v>10708</v>
      </c>
      <c r="D1510" t="s">
        <v>1778</v>
      </c>
      <c r="E1510">
        <v>4</v>
      </c>
      <c r="F1510" t="s">
        <v>13810</v>
      </c>
      <c r="G1510">
        <v>1</v>
      </c>
      <c r="H1510" t="s">
        <v>8278</v>
      </c>
      <c r="I1510">
        <v>1</v>
      </c>
      <c r="J1510" t="s">
        <v>13801</v>
      </c>
      <c r="K1510" t="s">
        <v>13812</v>
      </c>
      <c r="L1510">
        <v>270107</v>
      </c>
      <c r="M1510" t="s">
        <v>13588</v>
      </c>
      <c r="N1510">
        <v>270107006</v>
      </c>
      <c r="O1510" t="s">
        <v>13613</v>
      </c>
      <c r="P1510">
        <v>0</v>
      </c>
      <c r="Q1510">
        <v>4355.9772954746868</v>
      </c>
      <c r="R1510">
        <v>0</v>
      </c>
    </row>
    <row r="1511" spans="1:18" x14ac:dyDescent="0.25">
      <c r="A1511">
        <v>11</v>
      </c>
      <c r="B1511">
        <v>11301</v>
      </c>
      <c r="C1511" t="s">
        <v>10708</v>
      </c>
      <c r="D1511" t="s">
        <v>1778</v>
      </c>
      <c r="E1511">
        <v>7</v>
      </c>
      <c r="F1511" t="s">
        <v>13813</v>
      </c>
      <c r="G1511">
        <v>2</v>
      </c>
      <c r="H1511" t="s">
        <v>13771</v>
      </c>
      <c r="I1511">
        <v>3</v>
      </c>
      <c r="J1511" t="s">
        <v>13814</v>
      </c>
      <c r="K1511" t="s">
        <v>13771</v>
      </c>
      <c r="L1511">
        <v>270107</v>
      </c>
      <c r="M1511" t="s">
        <v>13588</v>
      </c>
      <c r="N1511">
        <v>270107005</v>
      </c>
      <c r="O1511" t="s">
        <v>13608</v>
      </c>
      <c r="P1511">
        <v>0</v>
      </c>
      <c r="Q1511">
        <v>11885.8166461695</v>
      </c>
      <c r="R1511">
        <v>0</v>
      </c>
    </row>
    <row r="1512" spans="1:18" x14ac:dyDescent="0.25">
      <c r="A1512">
        <v>11</v>
      </c>
      <c r="B1512">
        <v>11301</v>
      </c>
      <c r="C1512" t="s">
        <v>10708</v>
      </c>
      <c r="D1512" t="s">
        <v>1778</v>
      </c>
      <c r="E1512">
        <v>7</v>
      </c>
      <c r="F1512" t="s">
        <v>13813</v>
      </c>
      <c r="G1512">
        <v>3</v>
      </c>
      <c r="H1512" t="s">
        <v>13770</v>
      </c>
      <c r="I1512">
        <v>3</v>
      </c>
      <c r="J1512" t="s">
        <v>13814</v>
      </c>
      <c r="K1512" t="s">
        <v>13815</v>
      </c>
      <c r="L1512">
        <v>270107</v>
      </c>
      <c r="M1512" t="s">
        <v>13588</v>
      </c>
      <c r="N1512">
        <v>270107005</v>
      </c>
      <c r="O1512" t="s">
        <v>13608</v>
      </c>
      <c r="P1512">
        <v>0</v>
      </c>
      <c r="Q1512">
        <v>11505.581912216556</v>
      </c>
      <c r="R1512">
        <v>0</v>
      </c>
    </row>
    <row r="1513" spans="1:18" x14ac:dyDescent="0.25">
      <c r="A1513">
        <v>11</v>
      </c>
      <c r="B1513">
        <v>11401</v>
      </c>
      <c r="C1513" t="s">
        <v>10708</v>
      </c>
      <c r="D1513" t="s">
        <v>1787</v>
      </c>
      <c r="E1513">
        <v>1</v>
      </c>
      <c r="F1513" t="s">
        <v>13800</v>
      </c>
      <c r="G1513">
        <v>1</v>
      </c>
      <c r="H1513" t="s">
        <v>8278</v>
      </c>
      <c r="I1513">
        <v>1</v>
      </c>
      <c r="J1513" t="s">
        <v>13801</v>
      </c>
      <c r="K1513" t="s">
        <v>13802</v>
      </c>
      <c r="L1513">
        <v>270107</v>
      </c>
      <c r="M1513" t="s">
        <v>13588</v>
      </c>
      <c r="N1513">
        <v>270107006</v>
      </c>
      <c r="O1513" t="s">
        <v>13613</v>
      </c>
      <c r="P1513">
        <v>0</v>
      </c>
      <c r="Q1513">
        <v>21326.04833982858</v>
      </c>
      <c r="R1513">
        <v>0</v>
      </c>
    </row>
    <row r="1514" spans="1:18" x14ac:dyDescent="0.25">
      <c r="A1514">
        <v>11</v>
      </c>
      <c r="B1514">
        <v>11401</v>
      </c>
      <c r="C1514" t="s">
        <v>10708</v>
      </c>
      <c r="D1514" t="s">
        <v>1787</v>
      </c>
      <c r="E1514">
        <v>2</v>
      </c>
      <c r="F1514" t="s">
        <v>13804</v>
      </c>
      <c r="G1514">
        <v>3</v>
      </c>
      <c r="H1514" t="s">
        <v>13770</v>
      </c>
      <c r="I1514">
        <v>1</v>
      </c>
      <c r="J1514" t="s">
        <v>13801</v>
      </c>
      <c r="K1514" t="s">
        <v>13805</v>
      </c>
      <c r="L1514">
        <v>270107</v>
      </c>
      <c r="M1514" t="s">
        <v>13588</v>
      </c>
      <c r="N1514">
        <v>270107006</v>
      </c>
      <c r="O1514" t="s">
        <v>13613</v>
      </c>
      <c r="P1514">
        <v>0</v>
      </c>
      <c r="Q1514">
        <v>18642.822772666506</v>
      </c>
      <c r="R1514">
        <v>0</v>
      </c>
    </row>
    <row r="1515" spans="1:18" x14ac:dyDescent="0.25">
      <c r="A1515">
        <v>11</v>
      </c>
      <c r="B1515">
        <v>11401</v>
      </c>
      <c r="C1515" t="s">
        <v>10708</v>
      </c>
      <c r="D1515" t="s">
        <v>1787</v>
      </c>
      <c r="E1515">
        <v>2</v>
      </c>
      <c r="F1515" t="s">
        <v>13804</v>
      </c>
      <c r="G1515">
        <v>3</v>
      </c>
      <c r="H1515" t="s">
        <v>13770</v>
      </c>
      <c r="I1515">
        <v>1</v>
      </c>
      <c r="J1515" t="s">
        <v>13801</v>
      </c>
      <c r="K1515" t="s">
        <v>13806</v>
      </c>
      <c r="L1515">
        <v>270107</v>
      </c>
      <c r="M1515" t="s">
        <v>13588</v>
      </c>
      <c r="N1515">
        <v>270107006</v>
      </c>
      <c r="O1515" t="s">
        <v>13613</v>
      </c>
      <c r="P1515">
        <v>0</v>
      </c>
      <c r="Q1515">
        <v>2683.225567162076</v>
      </c>
      <c r="R1515">
        <v>0</v>
      </c>
    </row>
    <row r="1516" spans="1:18" x14ac:dyDescent="0.25">
      <c r="A1516">
        <v>11</v>
      </c>
      <c r="B1516">
        <v>11401</v>
      </c>
      <c r="C1516" t="s">
        <v>10708</v>
      </c>
      <c r="D1516" t="s">
        <v>1787</v>
      </c>
      <c r="E1516">
        <v>3</v>
      </c>
      <c r="F1516" t="s">
        <v>13807</v>
      </c>
      <c r="G1516">
        <v>1</v>
      </c>
      <c r="H1516" t="s">
        <v>8278</v>
      </c>
      <c r="I1516">
        <v>1</v>
      </c>
      <c r="J1516" t="s">
        <v>13801</v>
      </c>
      <c r="K1516" t="s">
        <v>13808</v>
      </c>
      <c r="L1516">
        <v>270107</v>
      </c>
      <c r="M1516" t="s">
        <v>13588</v>
      </c>
      <c r="N1516">
        <v>270107006</v>
      </c>
      <c r="O1516" t="s">
        <v>13613</v>
      </c>
      <c r="P1516">
        <v>0</v>
      </c>
      <c r="Q1516">
        <v>21326.04833982858</v>
      </c>
      <c r="R1516">
        <v>0</v>
      </c>
    </row>
    <row r="1517" spans="1:18" x14ac:dyDescent="0.25">
      <c r="A1517">
        <v>11</v>
      </c>
      <c r="B1517">
        <v>11401</v>
      </c>
      <c r="C1517" t="s">
        <v>10708</v>
      </c>
      <c r="D1517" t="s">
        <v>1787</v>
      </c>
      <c r="E1517">
        <v>4</v>
      </c>
      <c r="F1517" t="s">
        <v>13810</v>
      </c>
      <c r="G1517">
        <v>1</v>
      </c>
      <c r="H1517" t="s">
        <v>8278</v>
      </c>
      <c r="I1517">
        <v>1</v>
      </c>
      <c r="J1517" t="s">
        <v>13801</v>
      </c>
      <c r="K1517" t="s">
        <v>13811</v>
      </c>
      <c r="L1517">
        <v>270107</v>
      </c>
      <c r="M1517" t="s">
        <v>13588</v>
      </c>
      <c r="N1517">
        <v>270107006</v>
      </c>
      <c r="O1517" t="s">
        <v>13613</v>
      </c>
      <c r="P1517">
        <v>0</v>
      </c>
      <c r="Q1517">
        <v>21326.04833982858</v>
      </c>
      <c r="R1517">
        <v>0</v>
      </c>
    </row>
    <row r="1518" spans="1:18" x14ac:dyDescent="0.25">
      <c r="A1518">
        <v>11</v>
      </c>
      <c r="B1518">
        <v>11401</v>
      </c>
      <c r="C1518" t="s">
        <v>10708</v>
      </c>
      <c r="D1518" t="s">
        <v>1787</v>
      </c>
      <c r="E1518">
        <v>7</v>
      </c>
      <c r="F1518" t="s">
        <v>13813</v>
      </c>
      <c r="G1518">
        <v>2</v>
      </c>
      <c r="H1518" t="s">
        <v>13771</v>
      </c>
      <c r="I1518">
        <v>3</v>
      </c>
      <c r="J1518" t="s">
        <v>13814</v>
      </c>
      <c r="K1518" t="s">
        <v>13771</v>
      </c>
      <c r="L1518">
        <v>270107</v>
      </c>
      <c r="M1518" t="s">
        <v>13588</v>
      </c>
      <c r="N1518">
        <v>270107005</v>
      </c>
      <c r="O1518" t="s">
        <v>13608</v>
      </c>
      <c r="P1518">
        <v>0</v>
      </c>
      <c r="Q1518">
        <v>9021.9228831375058</v>
      </c>
      <c r="R1518">
        <v>0</v>
      </c>
    </row>
    <row r="1519" spans="1:18" x14ac:dyDescent="0.25">
      <c r="A1519">
        <v>11</v>
      </c>
      <c r="B1519">
        <v>11401</v>
      </c>
      <c r="C1519" t="s">
        <v>10708</v>
      </c>
      <c r="D1519" t="s">
        <v>1787</v>
      </c>
      <c r="E1519">
        <v>7</v>
      </c>
      <c r="F1519" t="s">
        <v>13813</v>
      </c>
      <c r="G1519">
        <v>3</v>
      </c>
      <c r="H1519" t="s">
        <v>13770</v>
      </c>
      <c r="I1519">
        <v>3</v>
      </c>
      <c r="J1519" t="s">
        <v>13814</v>
      </c>
      <c r="K1519" t="s">
        <v>13815</v>
      </c>
      <c r="L1519">
        <v>270107</v>
      </c>
      <c r="M1519" t="s">
        <v>13588</v>
      </c>
      <c r="N1519">
        <v>270107005</v>
      </c>
      <c r="O1519" t="s">
        <v>13608</v>
      </c>
      <c r="P1519">
        <v>0</v>
      </c>
      <c r="Q1519">
        <v>12304.125456691076</v>
      </c>
      <c r="R1519">
        <v>0</v>
      </c>
    </row>
    <row r="1520" spans="1:18" x14ac:dyDescent="0.25">
      <c r="A1520">
        <v>12</v>
      </c>
      <c r="B1520">
        <v>12101</v>
      </c>
      <c r="C1520" t="s">
        <v>13776</v>
      </c>
      <c r="D1520" t="s">
        <v>1793</v>
      </c>
      <c r="E1520">
        <v>1</v>
      </c>
      <c r="F1520" t="s">
        <v>13800</v>
      </c>
      <c r="G1520">
        <v>1</v>
      </c>
      <c r="H1520" t="s">
        <v>8278</v>
      </c>
      <c r="I1520">
        <v>1</v>
      </c>
      <c r="J1520" t="s">
        <v>13801</v>
      </c>
      <c r="K1520" t="s">
        <v>13802</v>
      </c>
      <c r="L1520">
        <v>270107</v>
      </c>
      <c r="M1520" t="s">
        <v>13588</v>
      </c>
      <c r="N1520">
        <v>270107006</v>
      </c>
      <c r="O1520" t="s">
        <v>13613</v>
      </c>
      <c r="P1520">
        <v>28829.696927983114</v>
      </c>
      <c r="Q1520">
        <v>32660.110443923713</v>
      </c>
      <c r="R1520">
        <v>29253.491101513442</v>
      </c>
    </row>
    <row r="1521" spans="1:18" x14ac:dyDescent="0.25">
      <c r="A1521">
        <v>12</v>
      </c>
      <c r="B1521">
        <v>12101</v>
      </c>
      <c r="C1521" t="s">
        <v>13776</v>
      </c>
      <c r="D1521" t="s">
        <v>1793</v>
      </c>
      <c r="E1521">
        <v>1</v>
      </c>
      <c r="F1521" t="s">
        <v>13800</v>
      </c>
      <c r="G1521">
        <v>1</v>
      </c>
      <c r="H1521" t="s">
        <v>8278</v>
      </c>
      <c r="I1521">
        <v>1</v>
      </c>
      <c r="J1521" t="s">
        <v>13801</v>
      </c>
      <c r="K1521" t="s">
        <v>13803</v>
      </c>
      <c r="L1521">
        <v>270107</v>
      </c>
      <c r="M1521" t="s">
        <v>13588</v>
      </c>
      <c r="N1521">
        <v>270107006</v>
      </c>
      <c r="O1521" t="s">
        <v>13613</v>
      </c>
      <c r="P1521">
        <v>1082.1269338717202</v>
      </c>
      <c r="Q1521">
        <v>748.65929521693045</v>
      </c>
      <c r="R1521">
        <v>638.51426585960041</v>
      </c>
    </row>
    <row r="1522" spans="1:18" x14ac:dyDescent="0.25">
      <c r="A1522">
        <v>12</v>
      </c>
      <c r="B1522">
        <v>12101</v>
      </c>
      <c r="C1522" t="s">
        <v>13776</v>
      </c>
      <c r="D1522" t="s">
        <v>1793</v>
      </c>
      <c r="E1522">
        <v>1</v>
      </c>
      <c r="F1522" t="s">
        <v>13800</v>
      </c>
      <c r="G1522">
        <v>2</v>
      </c>
      <c r="H1522" t="s">
        <v>13771</v>
      </c>
      <c r="I1522">
        <v>1</v>
      </c>
      <c r="J1522" t="s">
        <v>13801</v>
      </c>
      <c r="K1522" t="s">
        <v>13771</v>
      </c>
      <c r="L1522">
        <v>270107</v>
      </c>
      <c r="M1522" t="s">
        <v>13588</v>
      </c>
      <c r="N1522">
        <v>270107006</v>
      </c>
      <c r="O1522" t="s">
        <v>13613</v>
      </c>
      <c r="P1522">
        <v>52.76802716406268</v>
      </c>
      <c r="Q1522">
        <v>0</v>
      </c>
      <c r="R1522">
        <v>0</v>
      </c>
    </row>
    <row r="1523" spans="1:18" x14ac:dyDescent="0.25">
      <c r="A1523">
        <v>12</v>
      </c>
      <c r="B1523">
        <v>12101</v>
      </c>
      <c r="C1523" t="s">
        <v>13776</v>
      </c>
      <c r="D1523" t="s">
        <v>1793</v>
      </c>
      <c r="E1523">
        <v>2</v>
      </c>
      <c r="F1523" t="s">
        <v>13804</v>
      </c>
      <c r="G1523">
        <v>2</v>
      </c>
      <c r="H1523" t="s">
        <v>13771</v>
      </c>
      <c r="I1523">
        <v>1</v>
      </c>
      <c r="J1523" t="s">
        <v>13801</v>
      </c>
      <c r="K1523" t="s">
        <v>13771</v>
      </c>
      <c r="L1523">
        <v>270107</v>
      </c>
      <c r="M1523" t="s">
        <v>13588</v>
      </c>
      <c r="N1523">
        <v>270107006</v>
      </c>
      <c r="O1523" t="s">
        <v>13613</v>
      </c>
      <c r="P1523">
        <v>0</v>
      </c>
      <c r="Q1523">
        <v>0</v>
      </c>
      <c r="R1523">
        <v>101.00903388175198</v>
      </c>
    </row>
    <row r="1524" spans="1:18" x14ac:dyDescent="0.25">
      <c r="A1524">
        <v>12</v>
      </c>
      <c r="B1524">
        <v>12101</v>
      </c>
      <c r="C1524" t="s">
        <v>13776</v>
      </c>
      <c r="D1524" t="s">
        <v>1793</v>
      </c>
      <c r="E1524">
        <v>2</v>
      </c>
      <c r="F1524" t="s">
        <v>13804</v>
      </c>
      <c r="G1524">
        <v>3</v>
      </c>
      <c r="H1524" t="s">
        <v>13770</v>
      </c>
      <c r="I1524">
        <v>1</v>
      </c>
      <c r="J1524" t="s">
        <v>13801</v>
      </c>
      <c r="K1524" t="s">
        <v>13805</v>
      </c>
      <c r="L1524">
        <v>270107</v>
      </c>
      <c r="M1524" t="s">
        <v>13588</v>
      </c>
      <c r="N1524">
        <v>270107006</v>
      </c>
      <c r="O1524" t="s">
        <v>13613</v>
      </c>
      <c r="P1524">
        <v>26609.616017008128</v>
      </c>
      <c r="Q1524">
        <v>31273.169925292219</v>
      </c>
      <c r="R1524">
        <v>26469.931085932076</v>
      </c>
    </row>
    <row r="1525" spans="1:18" x14ac:dyDescent="0.25">
      <c r="A1525">
        <v>12</v>
      </c>
      <c r="B1525">
        <v>12101</v>
      </c>
      <c r="C1525" t="s">
        <v>13776</v>
      </c>
      <c r="D1525" t="s">
        <v>1793</v>
      </c>
      <c r="E1525">
        <v>2</v>
      </c>
      <c r="F1525" t="s">
        <v>13804</v>
      </c>
      <c r="G1525">
        <v>3</v>
      </c>
      <c r="H1525" t="s">
        <v>13770</v>
      </c>
      <c r="I1525">
        <v>1</v>
      </c>
      <c r="J1525" t="s">
        <v>13801</v>
      </c>
      <c r="K1525" t="s">
        <v>13806</v>
      </c>
      <c r="L1525">
        <v>270107</v>
      </c>
      <c r="M1525" t="s">
        <v>13588</v>
      </c>
      <c r="N1525">
        <v>270107006</v>
      </c>
      <c r="O1525" t="s">
        <v>13613</v>
      </c>
      <c r="P1525">
        <v>3354.9758720107679</v>
      </c>
      <c r="Q1525">
        <v>2135.5998138484292</v>
      </c>
      <c r="R1525">
        <v>3321.065247559251</v>
      </c>
    </row>
    <row r="1526" spans="1:18" x14ac:dyDescent="0.25">
      <c r="A1526">
        <v>12</v>
      </c>
      <c r="B1526">
        <v>12101</v>
      </c>
      <c r="C1526" t="s">
        <v>13776</v>
      </c>
      <c r="D1526" t="s">
        <v>1793</v>
      </c>
      <c r="E1526">
        <v>3</v>
      </c>
      <c r="F1526" t="s">
        <v>13807</v>
      </c>
      <c r="G1526">
        <v>1</v>
      </c>
      <c r="H1526" t="s">
        <v>8278</v>
      </c>
      <c r="I1526">
        <v>1</v>
      </c>
      <c r="J1526" t="s">
        <v>13801</v>
      </c>
      <c r="K1526" t="s">
        <v>13808</v>
      </c>
      <c r="L1526">
        <v>270107</v>
      </c>
      <c r="M1526" t="s">
        <v>13588</v>
      </c>
      <c r="N1526">
        <v>270107006</v>
      </c>
      <c r="O1526" t="s">
        <v>13613</v>
      </c>
      <c r="P1526">
        <v>29326.787038948922</v>
      </c>
      <c r="Q1526">
        <v>32839.429351810279</v>
      </c>
      <c r="R1526">
        <v>29749.219325753322</v>
      </c>
    </row>
    <row r="1527" spans="1:18" x14ac:dyDescent="0.25">
      <c r="A1527">
        <v>12</v>
      </c>
      <c r="B1527">
        <v>12101</v>
      </c>
      <c r="C1527" t="s">
        <v>13776</v>
      </c>
      <c r="D1527" t="s">
        <v>1793</v>
      </c>
      <c r="E1527">
        <v>3</v>
      </c>
      <c r="F1527" t="s">
        <v>13807</v>
      </c>
      <c r="G1527">
        <v>1</v>
      </c>
      <c r="H1527" t="s">
        <v>8278</v>
      </c>
      <c r="I1527">
        <v>1</v>
      </c>
      <c r="J1527" t="s">
        <v>13801</v>
      </c>
      <c r="K1527" t="s">
        <v>13809</v>
      </c>
      <c r="L1527">
        <v>270107</v>
      </c>
      <c r="M1527" t="s">
        <v>13588</v>
      </c>
      <c r="N1527">
        <v>270107006</v>
      </c>
      <c r="O1527" t="s">
        <v>13613</v>
      </c>
      <c r="P1527">
        <v>585.03682290591235</v>
      </c>
      <c r="Q1527">
        <v>569.34038733036289</v>
      </c>
      <c r="R1527">
        <v>142.78604161971299</v>
      </c>
    </row>
    <row r="1528" spans="1:18" x14ac:dyDescent="0.25">
      <c r="A1528">
        <v>12</v>
      </c>
      <c r="B1528">
        <v>12101</v>
      </c>
      <c r="C1528" t="s">
        <v>13776</v>
      </c>
      <c r="D1528" t="s">
        <v>1793</v>
      </c>
      <c r="E1528">
        <v>3</v>
      </c>
      <c r="F1528" t="s">
        <v>13807</v>
      </c>
      <c r="G1528">
        <v>2</v>
      </c>
      <c r="H1528" t="s">
        <v>13771</v>
      </c>
      <c r="I1528">
        <v>1</v>
      </c>
      <c r="J1528" t="s">
        <v>13801</v>
      </c>
      <c r="K1528" t="s">
        <v>13771</v>
      </c>
      <c r="L1528">
        <v>270107</v>
      </c>
      <c r="M1528" t="s">
        <v>13588</v>
      </c>
      <c r="N1528">
        <v>270107006</v>
      </c>
      <c r="O1528" t="s">
        <v>13613</v>
      </c>
      <c r="P1528">
        <v>52.76802716406268</v>
      </c>
      <c r="Q1528">
        <v>0</v>
      </c>
      <c r="R1528">
        <v>0</v>
      </c>
    </row>
    <row r="1529" spans="1:18" x14ac:dyDescent="0.25">
      <c r="A1529">
        <v>12</v>
      </c>
      <c r="B1529">
        <v>12101</v>
      </c>
      <c r="C1529" t="s">
        <v>13776</v>
      </c>
      <c r="D1529" t="s">
        <v>1793</v>
      </c>
      <c r="E1529">
        <v>4</v>
      </c>
      <c r="F1529" t="s">
        <v>13810</v>
      </c>
      <c r="G1529">
        <v>1</v>
      </c>
      <c r="H1529" t="s">
        <v>8278</v>
      </c>
      <c r="I1529">
        <v>1</v>
      </c>
      <c r="J1529" t="s">
        <v>13801</v>
      </c>
      <c r="K1529" t="s">
        <v>13811</v>
      </c>
      <c r="L1529">
        <v>270107</v>
      </c>
      <c r="M1529" t="s">
        <v>13588</v>
      </c>
      <c r="N1529">
        <v>270107006</v>
      </c>
      <c r="O1529" t="s">
        <v>13613</v>
      </c>
      <c r="P1529">
        <v>28896.995281467716</v>
      </c>
      <c r="Q1529">
        <v>33050.131923367502</v>
      </c>
      <c r="R1529">
        <v>29253.491101513442</v>
      </c>
    </row>
    <row r="1530" spans="1:18" x14ac:dyDescent="0.25">
      <c r="A1530">
        <v>12</v>
      </c>
      <c r="B1530">
        <v>12101</v>
      </c>
      <c r="C1530" t="s">
        <v>13776</v>
      </c>
      <c r="D1530" t="s">
        <v>1793</v>
      </c>
      <c r="E1530">
        <v>4</v>
      </c>
      <c r="F1530" t="s">
        <v>13810</v>
      </c>
      <c r="G1530">
        <v>1</v>
      </c>
      <c r="H1530" t="s">
        <v>8278</v>
      </c>
      <c r="I1530">
        <v>1</v>
      </c>
      <c r="J1530" t="s">
        <v>13801</v>
      </c>
      <c r="K1530" t="s">
        <v>13812</v>
      </c>
      <c r="L1530">
        <v>270107</v>
      </c>
      <c r="M1530" t="s">
        <v>13588</v>
      </c>
      <c r="N1530">
        <v>270107006</v>
      </c>
      <c r="O1530" t="s">
        <v>13613</v>
      </c>
      <c r="P1530">
        <v>1014.8285803871184</v>
      </c>
      <c r="Q1530">
        <v>358.63781577313523</v>
      </c>
      <c r="R1530">
        <v>638.51426585960041</v>
      </c>
    </row>
    <row r="1531" spans="1:18" x14ac:dyDescent="0.25">
      <c r="A1531">
        <v>12</v>
      </c>
      <c r="B1531">
        <v>12101</v>
      </c>
      <c r="C1531" t="s">
        <v>13776</v>
      </c>
      <c r="D1531" t="s">
        <v>1793</v>
      </c>
      <c r="E1531">
        <v>4</v>
      </c>
      <c r="F1531" t="s">
        <v>13810</v>
      </c>
      <c r="G1531">
        <v>2</v>
      </c>
      <c r="H1531" t="s">
        <v>13771</v>
      </c>
      <c r="I1531">
        <v>1</v>
      </c>
      <c r="J1531" t="s">
        <v>13801</v>
      </c>
      <c r="K1531" t="s">
        <v>13771</v>
      </c>
      <c r="L1531">
        <v>270107</v>
      </c>
      <c r="M1531" t="s">
        <v>13588</v>
      </c>
      <c r="N1531">
        <v>270107006</v>
      </c>
      <c r="O1531" t="s">
        <v>13613</v>
      </c>
      <c r="P1531">
        <v>52.76802716406268</v>
      </c>
      <c r="Q1531">
        <v>0</v>
      </c>
      <c r="R1531">
        <v>0</v>
      </c>
    </row>
    <row r="1532" spans="1:18" x14ac:dyDescent="0.25">
      <c r="A1532">
        <v>12</v>
      </c>
      <c r="B1532">
        <v>12101</v>
      </c>
      <c r="C1532" t="s">
        <v>13776</v>
      </c>
      <c r="D1532" t="s">
        <v>1793</v>
      </c>
      <c r="E1532">
        <v>7</v>
      </c>
      <c r="F1532" t="s">
        <v>13813</v>
      </c>
      <c r="G1532">
        <v>2</v>
      </c>
      <c r="H1532" t="s">
        <v>13771</v>
      </c>
      <c r="I1532">
        <v>3</v>
      </c>
      <c r="J1532" t="s">
        <v>13814</v>
      </c>
      <c r="K1532" t="s">
        <v>13771</v>
      </c>
      <c r="L1532">
        <v>270107</v>
      </c>
      <c r="M1532" t="s">
        <v>13588</v>
      </c>
      <c r="N1532">
        <v>270107005</v>
      </c>
      <c r="O1532" t="s">
        <v>13608</v>
      </c>
      <c r="P1532">
        <v>7524.4147719885896</v>
      </c>
      <c r="Q1532">
        <v>10116.880044518186</v>
      </c>
      <c r="R1532">
        <v>202.01806776350395</v>
      </c>
    </row>
    <row r="1533" spans="1:18" x14ac:dyDescent="0.25">
      <c r="A1533">
        <v>12</v>
      </c>
      <c r="B1533">
        <v>12101</v>
      </c>
      <c r="C1533" t="s">
        <v>13776</v>
      </c>
      <c r="D1533" t="s">
        <v>1793</v>
      </c>
      <c r="E1533">
        <v>7</v>
      </c>
      <c r="F1533" t="s">
        <v>13813</v>
      </c>
      <c r="G1533">
        <v>3</v>
      </c>
      <c r="H1533" t="s">
        <v>13770</v>
      </c>
      <c r="I1533">
        <v>3</v>
      </c>
      <c r="J1533" t="s">
        <v>13814</v>
      </c>
      <c r="K1533" t="s">
        <v>13815</v>
      </c>
      <c r="L1533">
        <v>270107</v>
      </c>
      <c r="M1533" t="s">
        <v>13588</v>
      </c>
      <c r="N1533">
        <v>270107005</v>
      </c>
      <c r="O1533" t="s">
        <v>13608</v>
      </c>
      <c r="P1533">
        <v>21999.678803312916</v>
      </c>
      <c r="Q1533">
        <v>22621.707867600428</v>
      </c>
      <c r="R1533">
        <v>27546.599072199107</v>
      </c>
    </row>
    <row r="1534" spans="1:18" x14ac:dyDescent="0.25">
      <c r="A1534">
        <v>12</v>
      </c>
      <c r="B1534">
        <v>12101</v>
      </c>
      <c r="C1534" t="s">
        <v>13776</v>
      </c>
      <c r="D1534" t="s">
        <v>1793</v>
      </c>
      <c r="E1534">
        <v>7</v>
      </c>
      <c r="F1534" t="s">
        <v>13813</v>
      </c>
      <c r="G1534">
        <v>3</v>
      </c>
      <c r="H1534" t="s">
        <v>13770</v>
      </c>
      <c r="I1534">
        <v>3</v>
      </c>
      <c r="J1534" t="s">
        <v>13814</v>
      </c>
      <c r="K1534" t="s">
        <v>13816</v>
      </c>
      <c r="L1534">
        <v>270107</v>
      </c>
      <c r="M1534" t="s">
        <v>13588</v>
      </c>
      <c r="N1534">
        <v>270107005</v>
      </c>
      <c r="O1534" t="s">
        <v>13608</v>
      </c>
      <c r="P1534">
        <v>440.49831371739282</v>
      </c>
      <c r="Q1534">
        <v>670.18182702207787</v>
      </c>
      <c r="R1534">
        <v>2143.3882274104635</v>
      </c>
    </row>
    <row r="1535" spans="1:18" x14ac:dyDescent="0.25">
      <c r="A1535">
        <v>12</v>
      </c>
      <c r="B1535">
        <v>12301</v>
      </c>
      <c r="C1535" t="s">
        <v>13776</v>
      </c>
      <c r="D1535" t="s">
        <v>1810</v>
      </c>
      <c r="E1535">
        <v>1</v>
      </c>
      <c r="F1535" t="s">
        <v>13800</v>
      </c>
      <c r="G1535">
        <v>1</v>
      </c>
      <c r="H1535" t="s">
        <v>8278</v>
      </c>
      <c r="I1535">
        <v>1</v>
      </c>
      <c r="J1535" t="s">
        <v>13801</v>
      </c>
      <c r="K1535" t="s">
        <v>13802</v>
      </c>
      <c r="L1535">
        <v>270107</v>
      </c>
      <c r="M1535" t="s">
        <v>13588</v>
      </c>
      <c r="N1535">
        <v>270107006</v>
      </c>
      <c r="O1535" t="s">
        <v>13613</v>
      </c>
      <c r="P1535">
        <v>0</v>
      </c>
      <c r="Q1535">
        <v>26931.679896009035</v>
      </c>
      <c r="R1535">
        <v>0</v>
      </c>
    </row>
    <row r="1536" spans="1:18" x14ac:dyDescent="0.25">
      <c r="A1536">
        <v>12</v>
      </c>
      <c r="B1536">
        <v>12301</v>
      </c>
      <c r="C1536" t="s">
        <v>13776</v>
      </c>
      <c r="D1536" t="s">
        <v>1810</v>
      </c>
      <c r="E1536">
        <v>2</v>
      </c>
      <c r="F1536" t="s">
        <v>13804</v>
      </c>
      <c r="G1536">
        <v>3</v>
      </c>
      <c r="H1536" t="s">
        <v>13770</v>
      </c>
      <c r="I1536">
        <v>1</v>
      </c>
      <c r="J1536" t="s">
        <v>13801</v>
      </c>
      <c r="K1536" t="s">
        <v>13805</v>
      </c>
      <c r="L1536">
        <v>270107</v>
      </c>
      <c r="M1536" t="s">
        <v>13588</v>
      </c>
      <c r="N1536">
        <v>270107006</v>
      </c>
      <c r="O1536" t="s">
        <v>13613</v>
      </c>
      <c r="P1536">
        <v>0</v>
      </c>
      <c r="Q1536">
        <v>26931.679896009035</v>
      </c>
      <c r="R1536">
        <v>0</v>
      </c>
    </row>
    <row r="1537" spans="1:18" x14ac:dyDescent="0.25">
      <c r="A1537">
        <v>12</v>
      </c>
      <c r="B1537">
        <v>12301</v>
      </c>
      <c r="C1537" t="s">
        <v>13776</v>
      </c>
      <c r="D1537" t="s">
        <v>1810</v>
      </c>
      <c r="E1537">
        <v>3</v>
      </c>
      <c r="F1537" t="s">
        <v>13807</v>
      </c>
      <c r="G1537">
        <v>1</v>
      </c>
      <c r="H1537" t="s">
        <v>8278</v>
      </c>
      <c r="I1537">
        <v>1</v>
      </c>
      <c r="J1537" t="s">
        <v>13801</v>
      </c>
      <c r="K1537" t="s">
        <v>13808</v>
      </c>
      <c r="L1537">
        <v>270107</v>
      </c>
      <c r="M1537" t="s">
        <v>13588</v>
      </c>
      <c r="N1537">
        <v>270107006</v>
      </c>
      <c r="O1537" t="s">
        <v>13613</v>
      </c>
      <c r="P1537">
        <v>0</v>
      </c>
      <c r="Q1537">
        <v>26931.679896009035</v>
      </c>
      <c r="R1537">
        <v>0</v>
      </c>
    </row>
    <row r="1538" spans="1:18" x14ac:dyDescent="0.25">
      <c r="A1538">
        <v>12</v>
      </c>
      <c r="B1538">
        <v>12301</v>
      </c>
      <c r="C1538" t="s">
        <v>13776</v>
      </c>
      <c r="D1538" t="s">
        <v>1810</v>
      </c>
      <c r="E1538">
        <v>4</v>
      </c>
      <c r="F1538" t="s">
        <v>13810</v>
      </c>
      <c r="G1538">
        <v>1</v>
      </c>
      <c r="H1538" t="s">
        <v>8278</v>
      </c>
      <c r="I1538">
        <v>1</v>
      </c>
      <c r="J1538" t="s">
        <v>13801</v>
      </c>
      <c r="K1538" t="s">
        <v>13811</v>
      </c>
      <c r="L1538">
        <v>270107</v>
      </c>
      <c r="M1538" t="s">
        <v>13588</v>
      </c>
      <c r="N1538">
        <v>270107006</v>
      </c>
      <c r="O1538" t="s">
        <v>13613</v>
      </c>
      <c r="P1538">
        <v>0</v>
      </c>
      <c r="Q1538">
        <v>26931.679896009035</v>
      </c>
      <c r="R1538">
        <v>0</v>
      </c>
    </row>
    <row r="1539" spans="1:18" x14ac:dyDescent="0.25">
      <c r="A1539">
        <v>12</v>
      </c>
      <c r="B1539">
        <v>12301</v>
      </c>
      <c r="C1539" t="s">
        <v>13776</v>
      </c>
      <c r="D1539" t="s">
        <v>1810</v>
      </c>
      <c r="E1539">
        <v>7</v>
      </c>
      <c r="F1539" t="s">
        <v>13813</v>
      </c>
      <c r="G1539">
        <v>2</v>
      </c>
      <c r="H1539" t="s">
        <v>13771</v>
      </c>
      <c r="I1539">
        <v>3</v>
      </c>
      <c r="J1539" t="s">
        <v>13814</v>
      </c>
      <c r="K1539" t="s">
        <v>13771</v>
      </c>
      <c r="L1539">
        <v>270107</v>
      </c>
      <c r="M1539" t="s">
        <v>13588</v>
      </c>
      <c r="N1539">
        <v>270107005</v>
      </c>
      <c r="O1539" t="s">
        <v>13608</v>
      </c>
      <c r="P1539">
        <v>0</v>
      </c>
      <c r="Q1539">
        <v>4748.8153515686172</v>
      </c>
      <c r="R1539">
        <v>0</v>
      </c>
    </row>
    <row r="1540" spans="1:18" x14ac:dyDescent="0.25">
      <c r="A1540">
        <v>12</v>
      </c>
      <c r="B1540">
        <v>12301</v>
      </c>
      <c r="C1540" t="s">
        <v>13776</v>
      </c>
      <c r="D1540" t="s">
        <v>1810</v>
      </c>
      <c r="E1540">
        <v>7</v>
      </c>
      <c r="F1540" t="s">
        <v>13813</v>
      </c>
      <c r="G1540">
        <v>3</v>
      </c>
      <c r="H1540" t="s">
        <v>13770</v>
      </c>
      <c r="I1540">
        <v>3</v>
      </c>
      <c r="J1540" t="s">
        <v>13814</v>
      </c>
      <c r="K1540" t="s">
        <v>13815</v>
      </c>
      <c r="L1540">
        <v>270107</v>
      </c>
      <c r="M1540" t="s">
        <v>13588</v>
      </c>
      <c r="N1540">
        <v>270107005</v>
      </c>
      <c r="O1540" t="s">
        <v>13608</v>
      </c>
      <c r="P1540">
        <v>0</v>
      </c>
      <c r="Q1540">
        <v>22182.864544440414</v>
      </c>
      <c r="R1540">
        <v>0</v>
      </c>
    </row>
    <row r="1541" spans="1:18" x14ac:dyDescent="0.25">
      <c r="A1541">
        <v>12</v>
      </c>
      <c r="B1541">
        <v>12401</v>
      </c>
      <c r="C1541" t="s">
        <v>13776</v>
      </c>
      <c r="D1541" t="s">
        <v>1819</v>
      </c>
      <c r="E1541">
        <v>1</v>
      </c>
      <c r="F1541" t="s">
        <v>13800</v>
      </c>
      <c r="G1541">
        <v>1</v>
      </c>
      <c r="H1541" t="s">
        <v>8278</v>
      </c>
      <c r="I1541">
        <v>1</v>
      </c>
      <c r="J1541" t="s">
        <v>13801</v>
      </c>
      <c r="K1541" t="s">
        <v>13802</v>
      </c>
      <c r="L1541">
        <v>270107</v>
      </c>
      <c r="M1541" t="s">
        <v>13588</v>
      </c>
      <c r="N1541">
        <v>270107006</v>
      </c>
      <c r="O1541" t="s">
        <v>13613</v>
      </c>
      <c r="P1541">
        <v>0</v>
      </c>
      <c r="Q1541">
        <v>24144.296755736981</v>
      </c>
      <c r="R1541">
        <v>42082.085557498001</v>
      </c>
    </row>
    <row r="1542" spans="1:18" x14ac:dyDescent="0.25">
      <c r="A1542">
        <v>12</v>
      </c>
      <c r="B1542">
        <v>12401</v>
      </c>
      <c r="C1542" t="s">
        <v>13776</v>
      </c>
      <c r="D1542" t="s">
        <v>1819</v>
      </c>
      <c r="E1542">
        <v>1</v>
      </c>
      <c r="F1542" t="s">
        <v>13800</v>
      </c>
      <c r="G1542">
        <v>1</v>
      </c>
      <c r="H1542" t="s">
        <v>8278</v>
      </c>
      <c r="I1542">
        <v>1</v>
      </c>
      <c r="J1542" t="s">
        <v>13801</v>
      </c>
      <c r="K1542" t="s">
        <v>13803</v>
      </c>
      <c r="L1542">
        <v>270107</v>
      </c>
      <c r="M1542" t="s">
        <v>13588</v>
      </c>
      <c r="N1542">
        <v>270107006</v>
      </c>
      <c r="O1542" t="s">
        <v>13613</v>
      </c>
      <c r="P1542">
        <v>0</v>
      </c>
      <c r="Q1542">
        <v>586.26465661641544</v>
      </c>
      <c r="R1542">
        <v>2422.7294252155489</v>
      </c>
    </row>
    <row r="1543" spans="1:18" x14ac:dyDescent="0.25">
      <c r="A1543">
        <v>12</v>
      </c>
      <c r="B1543">
        <v>12401</v>
      </c>
      <c r="C1543" t="s">
        <v>13776</v>
      </c>
      <c r="D1543" t="s">
        <v>1819</v>
      </c>
      <c r="E1543">
        <v>2</v>
      </c>
      <c r="F1543" t="s">
        <v>13804</v>
      </c>
      <c r="G1543">
        <v>3</v>
      </c>
      <c r="H1543" t="s">
        <v>13770</v>
      </c>
      <c r="I1543">
        <v>1</v>
      </c>
      <c r="J1543" t="s">
        <v>13801</v>
      </c>
      <c r="K1543" t="s">
        <v>13805</v>
      </c>
      <c r="L1543">
        <v>270107</v>
      </c>
      <c r="M1543" t="s">
        <v>13588</v>
      </c>
      <c r="N1543">
        <v>270107006</v>
      </c>
      <c r="O1543" t="s">
        <v>13613</v>
      </c>
      <c r="P1543">
        <v>0</v>
      </c>
      <c r="Q1543">
        <v>20350.058549480236</v>
      </c>
      <c r="R1543">
        <v>34789.116547965641</v>
      </c>
    </row>
    <row r="1544" spans="1:18" x14ac:dyDescent="0.25">
      <c r="A1544">
        <v>12</v>
      </c>
      <c r="B1544">
        <v>12401</v>
      </c>
      <c r="C1544" t="s">
        <v>13776</v>
      </c>
      <c r="D1544" t="s">
        <v>1819</v>
      </c>
      <c r="E1544">
        <v>2</v>
      </c>
      <c r="F1544" t="s">
        <v>13804</v>
      </c>
      <c r="G1544">
        <v>3</v>
      </c>
      <c r="H1544" t="s">
        <v>13770</v>
      </c>
      <c r="I1544">
        <v>1</v>
      </c>
      <c r="J1544" t="s">
        <v>13801</v>
      </c>
      <c r="K1544" t="s">
        <v>13806</v>
      </c>
      <c r="L1544">
        <v>270107</v>
      </c>
      <c r="M1544" t="s">
        <v>13588</v>
      </c>
      <c r="N1544">
        <v>270107006</v>
      </c>
      <c r="O1544" t="s">
        <v>13613</v>
      </c>
      <c r="P1544">
        <v>0</v>
      </c>
      <c r="Q1544">
        <v>4380.5028628731607</v>
      </c>
      <c r="R1544">
        <v>9715.698434747901</v>
      </c>
    </row>
    <row r="1545" spans="1:18" x14ac:dyDescent="0.25">
      <c r="A1545">
        <v>12</v>
      </c>
      <c r="B1545">
        <v>12401</v>
      </c>
      <c r="C1545" t="s">
        <v>13776</v>
      </c>
      <c r="D1545" t="s">
        <v>1819</v>
      </c>
      <c r="E1545">
        <v>3</v>
      </c>
      <c r="F1545" t="s">
        <v>13807</v>
      </c>
      <c r="G1545">
        <v>1</v>
      </c>
      <c r="H1545" t="s">
        <v>8278</v>
      </c>
      <c r="I1545">
        <v>1</v>
      </c>
      <c r="J1545" t="s">
        <v>13801</v>
      </c>
      <c r="K1545" t="s">
        <v>13808</v>
      </c>
      <c r="L1545">
        <v>270107</v>
      </c>
      <c r="M1545" t="s">
        <v>13588</v>
      </c>
      <c r="N1545">
        <v>270107006</v>
      </c>
      <c r="O1545" t="s">
        <v>13613</v>
      </c>
      <c r="P1545">
        <v>0</v>
      </c>
      <c r="Q1545">
        <v>24144.296755736981</v>
      </c>
      <c r="R1545">
        <v>44504.814982713557</v>
      </c>
    </row>
    <row r="1546" spans="1:18" x14ac:dyDescent="0.25">
      <c r="A1546">
        <v>12</v>
      </c>
      <c r="B1546">
        <v>12401</v>
      </c>
      <c r="C1546" t="s">
        <v>13776</v>
      </c>
      <c r="D1546" t="s">
        <v>1819</v>
      </c>
      <c r="E1546">
        <v>3</v>
      </c>
      <c r="F1546" t="s">
        <v>13807</v>
      </c>
      <c r="G1546">
        <v>1</v>
      </c>
      <c r="H1546" t="s">
        <v>8278</v>
      </c>
      <c r="I1546">
        <v>1</v>
      </c>
      <c r="J1546" t="s">
        <v>13801</v>
      </c>
      <c r="K1546" t="s">
        <v>13809</v>
      </c>
      <c r="L1546">
        <v>270107</v>
      </c>
      <c r="M1546" t="s">
        <v>13588</v>
      </c>
      <c r="N1546">
        <v>270107006</v>
      </c>
      <c r="O1546" t="s">
        <v>13613</v>
      </c>
      <c r="P1546">
        <v>0</v>
      </c>
      <c r="Q1546">
        <v>586.26465661641544</v>
      </c>
      <c r="R1546">
        <v>0</v>
      </c>
    </row>
    <row r="1547" spans="1:18" x14ac:dyDescent="0.25">
      <c r="A1547">
        <v>12</v>
      </c>
      <c r="B1547">
        <v>12401</v>
      </c>
      <c r="C1547" t="s">
        <v>13776</v>
      </c>
      <c r="D1547" t="s">
        <v>1819</v>
      </c>
      <c r="E1547">
        <v>4</v>
      </c>
      <c r="F1547" t="s">
        <v>13810</v>
      </c>
      <c r="G1547">
        <v>1</v>
      </c>
      <c r="H1547" t="s">
        <v>8278</v>
      </c>
      <c r="I1547">
        <v>1</v>
      </c>
      <c r="J1547" t="s">
        <v>13801</v>
      </c>
      <c r="K1547" t="s">
        <v>13811</v>
      </c>
      <c r="L1547">
        <v>270107</v>
      </c>
      <c r="M1547" t="s">
        <v>13588</v>
      </c>
      <c r="N1547">
        <v>270107006</v>
      </c>
      <c r="O1547" t="s">
        <v>13613</v>
      </c>
      <c r="P1547">
        <v>0</v>
      </c>
      <c r="Q1547">
        <v>24144.296755736981</v>
      </c>
      <c r="R1547">
        <v>42082.085557498001</v>
      </c>
    </row>
    <row r="1548" spans="1:18" x14ac:dyDescent="0.25">
      <c r="A1548">
        <v>12</v>
      </c>
      <c r="B1548">
        <v>12401</v>
      </c>
      <c r="C1548" t="s">
        <v>13776</v>
      </c>
      <c r="D1548" t="s">
        <v>1819</v>
      </c>
      <c r="E1548">
        <v>4</v>
      </c>
      <c r="F1548" t="s">
        <v>13810</v>
      </c>
      <c r="G1548">
        <v>1</v>
      </c>
      <c r="H1548" t="s">
        <v>8278</v>
      </c>
      <c r="I1548">
        <v>1</v>
      </c>
      <c r="J1548" t="s">
        <v>13801</v>
      </c>
      <c r="K1548" t="s">
        <v>13812</v>
      </c>
      <c r="L1548">
        <v>270107</v>
      </c>
      <c r="M1548" t="s">
        <v>13588</v>
      </c>
      <c r="N1548">
        <v>270107006</v>
      </c>
      <c r="O1548" t="s">
        <v>13613</v>
      </c>
      <c r="P1548">
        <v>0</v>
      </c>
      <c r="Q1548">
        <v>586.26465661641544</v>
      </c>
      <c r="R1548">
        <v>2422.7294252155489</v>
      </c>
    </row>
    <row r="1549" spans="1:18" x14ac:dyDescent="0.25">
      <c r="A1549">
        <v>12</v>
      </c>
      <c r="B1549">
        <v>12401</v>
      </c>
      <c r="C1549" t="s">
        <v>13776</v>
      </c>
      <c r="D1549" t="s">
        <v>1819</v>
      </c>
      <c r="E1549">
        <v>7</v>
      </c>
      <c r="F1549" t="s">
        <v>13813</v>
      </c>
      <c r="G1549">
        <v>2</v>
      </c>
      <c r="H1549" t="s">
        <v>13771</v>
      </c>
      <c r="I1549">
        <v>3</v>
      </c>
      <c r="J1549" t="s">
        <v>13814</v>
      </c>
      <c r="K1549" t="s">
        <v>13771</v>
      </c>
      <c r="L1549">
        <v>270107</v>
      </c>
      <c r="M1549" t="s">
        <v>13588</v>
      </c>
      <c r="N1549">
        <v>270107005</v>
      </c>
      <c r="O1549" t="s">
        <v>13608</v>
      </c>
      <c r="P1549">
        <v>0</v>
      </c>
      <c r="Q1549">
        <v>4748.986460513881</v>
      </c>
      <c r="R1549">
        <v>0</v>
      </c>
    </row>
    <row r="1550" spans="1:18" x14ac:dyDescent="0.25">
      <c r="A1550">
        <v>12</v>
      </c>
      <c r="B1550">
        <v>12401</v>
      </c>
      <c r="C1550" t="s">
        <v>13776</v>
      </c>
      <c r="D1550" t="s">
        <v>1819</v>
      </c>
      <c r="E1550">
        <v>7</v>
      </c>
      <c r="F1550" t="s">
        <v>13813</v>
      </c>
      <c r="G1550">
        <v>3</v>
      </c>
      <c r="H1550" t="s">
        <v>13770</v>
      </c>
      <c r="I1550">
        <v>3</v>
      </c>
      <c r="J1550" t="s">
        <v>13814</v>
      </c>
      <c r="K1550" t="s">
        <v>13815</v>
      </c>
      <c r="L1550">
        <v>270107</v>
      </c>
      <c r="M1550" t="s">
        <v>13588</v>
      </c>
      <c r="N1550">
        <v>270107005</v>
      </c>
      <c r="O1550" t="s">
        <v>13608</v>
      </c>
      <c r="P1550">
        <v>0</v>
      </c>
      <c r="Q1550">
        <v>18808.415923615692</v>
      </c>
      <c r="R1550">
        <v>37195.491524198493</v>
      </c>
    </row>
    <row r="1551" spans="1:18" x14ac:dyDescent="0.25">
      <c r="A1551">
        <v>12</v>
      </c>
      <c r="B1551">
        <v>12401</v>
      </c>
      <c r="C1551" t="s">
        <v>13776</v>
      </c>
      <c r="D1551" t="s">
        <v>1819</v>
      </c>
      <c r="E1551">
        <v>7</v>
      </c>
      <c r="F1551" t="s">
        <v>13813</v>
      </c>
      <c r="G1551">
        <v>3</v>
      </c>
      <c r="H1551" t="s">
        <v>13770</v>
      </c>
      <c r="I1551">
        <v>3</v>
      </c>
      <c r="J1551" t="s">
        <v>13814</v>
      </c>
      <c r="K1551" t="s">
        <v>13816</v>
      </c>
      <c r="L1551">
        <v>270107</v>
      </c>
      <c r="M1551" t="s">
        <v>13588</v>
      </c>
      <c r="N1551">
        <v>270107005</v>
      </c>
      <c r="O1551" t="s">
        <v>13608</v>
      </c>
      <c r="P1551">
        <v>0</v>
      </c>
      <c r="Q1551">
        <v>1173.1590282238253</v>
      </c>
      <c r="R1551">
        <v>7309.3234585150585</v>
      </c>
    </row>
    <row r="1552" spans="1:18" x14ac:dyDescent="0.25">
      <c r="A1552">
        <v>13</v>
      </c>
      <c r="B1552">
        <v>13101</v>
      </c>
      <c r="C1552" t="s">
        <v>10678</v>
      </c>
      <c r="D1552" t="s">
        <v>892</v>
      </c>
      <c r="E1552">
        <v>1</v>
      </c>
      <c r="F1552" t="s">
        <v>13800</v>
      </c>
      <c r="G1552">
        <v>1</v>
      </c>
      <c r="H1552" t="s">
        <v>8278</v>
      </c>
      <c r="I1552">
        <v>1</v>
      </c>
      <c r="J1552" t="s">
        <v>13801</v>
      </c>
      <c r="K1552" t="s">
        <v>13802</v>
      </c>
      <c r="L1552">
        <v>270107</v>
      </c>
      <c r="M1552" t="s">
        <v>13588</v>
      </c>
      <c r="N1552">
        <v>270107006</v>
      </c>
      <c r="O1552" t="s">
        <v>13613</v>
      </c>
      <c r="P1552">
        <v>19813.643097456628</v>
      </c>
      <c r="Q1552">
        <v>33188.509236689468</v>
      </c>
      <c r="R1552">
        <v>35858.01394677881</v>
      </c>
    </row>
    <row r="1553" spans="1:18" x14ac:dyDescent="0.25">
      <c r="A1553">
        <v>13</v>
      </c>
      <c r="B1553">
        <v>13101</v>
      </c>
      <c r="C1553" t="s">
        <v>10678</v>
      </c>
      <c r="D1553" t="s">
        <v>892</v>
      </c>
      <c r="E1553">
        <v>1</v>
      </c>
      <c r="F1553" t="s">
        <v>13800</v>
      </c>
      <c r="G1553">
        <v>1</v>
      </c>
      <c r="H1553" t="s">
        <v>8278</v>
      </c>
      <c r="I1553">
        <v>1</v>
      </c>
      <c r="J1553" t="s">
        <v>13801</v>
      </c>
      <c r="K1553" t="s">
        <v>13803</v>
      </c>
      <c r="L1553">
        <v>270107</v>
      </c>
      <c r="M1553" t="s">
        <v>13588</v>
      </c>
      <c r="N1553">
        <v>270107006</v>
      </c>
      <c r="O1553" t="s">
        <v>13613</v>
      </c>
      <c r="P1553">
        <v>0</v>
      </c>
      <c r="Q1553">
        <v>1861.3151842183115</v>
      </c>
      <c r="R1553">
        <v>2629.8844818610823</v>
      </c>
    </row>
    <row r="1554" spans="1:18" x14ac:dyDescent="0.25">
      <c r="A1554">
        <v>13</v>
      </c>
      <c r="B1554">
        <v>13101</v>
      </c>
      <c r="C1554" t="s">
        <v>10678</v>
      </c>
      <c r="D1554" t="s">
        <v>892</v>
      </c>
      <c r="E1554">
        <v>2</v>
      </c>
      <c r="F1554" t="s">
        <v>13804</v>
      </c>
      <c r="G1554">
        <v>3</v>
      </c>
      <c r="H1554" t="s">
        <v>13770</v>
      </c>
      <c r="I1554">
        <v>1</v>
      </c>
      <c r="J1554" t="s">
        <v>13801</v>
      </c>
      <c r="K1554" t="s">
        <v>13805</v>
      </c>
      <c r="L1554">
        <v>270107</v>
      </c>
      <c r="M1554" t="s">
        <v>13588</v>
      </c>
      <c r="N1554">
        <v>270107006</v>
      </c>
      <c r="O1554" t="s">
        <v>13613</v>
      </c>
      <c r="P1554">
        <v>19813.643097456628</v>
      </c>
      <c r="Q1554">
        <v>23376.450412442369</v>
      </c>
      <c r="R1554">
        <v>32691.213541015488</v>
      </c>
    </row>
    <row r="1555" spans="1:18" x14ac:dyDescent="0.25">
      <c r="A1555">
        <v>13</v>
      </c>
      <c r="B1555">
        <v>13101</v>
      </c>
      <c r="C1555" t="s">
        <v>10678</v>
      </c>
      <c r="D1555" t="s">
        <v>892</v>
      </c>
      <c r="E1555">
        <v>2</v>
      </c>
      <c r="F1555" t="s">
        <v>13804</v>
      </c>
      <c r="G1555">
        <v>3</v>
      </c>
      <c r="H1555" t="s">
        <v>13770</v>
      </c>
      <c r="I1555">
        <v>1</v>
      </c>
      <c r="J1555" t="s">
        <v>13801</v>
      </c>
      <c r="K1555" t="s">
        <v>13806</v>
      </c>
      <c r="L1555">
        <v>270107</v>
      </c>
      <c r="M1555" t="s">
        <v>13588</v>
      </c>
      <c r="N1555">
        <v>270107006</v>
      </c>
      <c r="O1555" t="s">
        <v>13613</v>
      </c>
      <c r="P1555">
        <v>0</v>
      </c>
      <c r="Q1555">
        <v>11673.374008465395</v>
      </c>
      <c r="R1555">
        <v>5796.6848876243957</v>
      </c>
    </row>
    <row r="1556" spans="1:18" x14ac:dyDescent="0.25">
      <c r="A1556">
        <v>13</v>
      </c>
      <c r="B1556">
        <v>13101</v>
      </c>
      <c r="C1556" t="s">
        <v>10678</v>
      </c>
      <c r="D1556" t="s">
        <v>892</v>
      </c>
      <c r="E1556">
        <v>3</v>
      </c>
      <c r="F1556" t="s">
        <v>13807</v>
      </c>
      <c r="G1556">
        <v>1</v>
      </c>
      <c r="H1556" t="s">
        <v>8278</v>
      </c>
      <c r="I1556">
        <v>1</v>
      </c>
      <c r="J1556" t="s">
        <v>13801</v>
      </c>
      <c r="K1556" t="s">
        <v>13808</v>
      </c>
      <c r="L1556">
        <v>270107</v>
      </c>
      <c r="M1556" t="s">
        <v>13588</v>
      </c>
      <c r="N1556">
        <v>270107006</v>
      </c>
      <c r="O1556" t="s">
        <v>13613</v>
      </c>
      <c r="P1556">
        <v>19813.643097456628</v>
      </c>
      <c r="Q1556">
        <v>34235.009606092972</v>
      </c>
      <c r="R1556">
        <v>37741.675157905898</v>
      </c>
    </row>
    <row r="1557" spans="1:18" x14ac:dyDescent="0.25">
      <c r="A1557">
        <v>13</v>
      </c>
      <c r="B1557">
        <v>13101</v>
      </c>
      <c r="C1557" t="s">
        <v>10678</v>
      </c>
      <c r="D1557" t="s">
        <v>892</v>
      </c>
      <c r="E1557">
        <v>3</v>
      </c>
      <c r="F1557" t="s">
        <v>13807</v>
      </c>
      <c r="G1557">
        <v>1</v>
      </c>
      <c r="H1557" t="s">
        <v>8278</v>
      </c>
      <c r="I1557">
        <v>1</v>
      </c>
      <c r="J1557" t="s">
        <v>13801</v>
      </c>
      <c r="K1557" t="s">
        <v>13809</v>
      </c>
      <c r="L1557">
        <v>270107</v>
      </c>
      <c r="M1557" t="s">
        <v>13588</v>
      </c>
      <c r="N1557">
        <v>270107006</v>
      </c>
      <c r="O1557" t="s">
        <v>13613</v>
      </c>
      <c r="P1557">
        <v>0</v>
      </c>
      <c r="Q1557">
        <v>814.81481481481558</v>
      </c>
      <c r="R1557">
        <v>746.22327073400015</v>
      </c>
    </row>
    <row r="1558" spans="1:18" x14ac:dyDescent="0.25">
      <c r="A1558">
        <v>13</v>
      </c>
      <c r="B1558">
        <v>13101</v>
      </c>
      <c r="C1558" t="s">
        <v>10678</v>
      </c>
      <c r="D1558" t="s">
        <v>892</v>
      </c>
      <c r="E1558">
        <v>4</v>
      </c>
      <c r="F1558" t="s">
        <v>13810</v>
      </c>
      <c r="G1558">
        <v>1</v>
      </c>
      <c r="H1558" t="s">
        <v>8278</v>
      </c>
      <c r="I1558">
        <v>1</v>
      </c>
      <c r="J1558" t="s">
        <v>13801</v>
      </c>
      <c r="K1558" t="s">
        <v>13811</v>
      </c>
      <c r="L1558">
        <v>270107</v>
      </c>
      <c r="M1558" t="s">
        <v>13588</v>
      </c>
      <c r="N1558">
        <v>270107006</v>
      </c>
      <c r="O1558" t="s">
        <v>13613</v>
      </c>
      <c r="P1558">
        <v>19813.643097456628</v>
      </c>
      <c r="Q1558">
        <v>33188.509236689468</v>
      </c>
      <c r="R1558">
        <v>35858.01394677881</v>
      </c>
    </row>
    <row r="1559" spans="1:18" x14ac:dyDescent="0.25">
      <c r="A1559">
        <v>13</v>
      </c>
      <c r="B1559">
        <v>13101</v>
      </c>
      <c r="C1559" t="s">
        <v>10678</v>
      </c>
      <c r="D1559" t="s">
        <v>892</v>
      </c>
      <c r="E1559">
        <v>4</v>
      </c>
      <c r="F1559" t="s">
        <v>13810</v>
      </c>
      <c r="G1559">
        <v>1</v>
      </c>
      <c r="H1559" t="s">
        <v>8278</v>
      </c>
      <c r="I1559">
        <v>1</v>
      </c>
      <c r="J1559" t="s">
        <v>13801</v>
      </c>
      <c r="K1559" t="s">
        <v>13812</v>
      </c>
      <c r="L1559">
        <v>270107</v>
      </c>
      <c r="M1559" t="s">
        <v>13588</v>
      </c>
      <c r="N1559">
        <v>270107006</v>
      </c>
      <c r="O1559" t="s">
        <v>13613</v>
      </c>
      <c r="P1559">
        <v>0</v>
      </c>
      <c r="Q1559">
        <v>1861.3151842183115</v>
      </c>
      <c r="R1559">
        <v>2629.8844818610823</v>
      </c>
    </row>
    <row r="1560" spans="1:18" x14ac:dyDescent="0.25">
      <c r="A1560">
        <v>13</v>
      </c>
      <c r="B1560">
        <v>13101</v>
      </c>
      <c r="C1560" t="s">
        <v>10678</v>
      </c>
      <c r="D1560" t="s">
        <v>892</v>
      </c>
      <c r="E1560">
        <v>7</v>
      </c>
      <c r="F1560" t="s">
        <v>13813</v>
      </c>
      <c r="G1560">
        <v>2</v>
      </c>
      <c r="H1560" t="s">
        <v>13771</v>
      </c>
      <c r="I1560">
        <v>3</v>
      </c>
      <c r="J1560" t="s">
        <v>13814</v>
      </c>
      <c r="K1560" t="s">
        <v>13771</v>
      </c>
      <c r="L1560">
        <v>270107</v>
      </c>
      <c r="M1560" t="s">
        <v>13588</v>
      </c>
      <c r="N1560">
        <v>270107005</v>
      </c>
      <c r="O1560" t="s">
        <v>13608</v>
      </c>
      <c r="P1560">
        <v>9651.7922660500917</v>
      </c>
      <c r="Q1560">
        <v>8406.5426290079085</v>
      </c>
      <c r="R1560">
        <v>756.88615851828592</v>
      </c>
    </row>
    <row r="1561" spans="1:18" x14ac:dyDescent="0.25">
      <c r="A1561">
        <v>13</v>
      </c>
      <c r="B1561">
        <v>13101</v>
      </c>
      <c r="C1561" t="s">
        <v>10678</v>
      </c>
      <c r="D1561" t="s">
        <v>892</v>
      </c>
      <c r="E1561">
        <v>7</v>
      </c>
      <c r="F1561" t="s">
        <v>13813</v>
      </c>
      <c r="G1561">
        <v>3</v>
      </c>
      <c r="H1561" t="s">
        <v>13770</v>
      </c>
      <c r="I1561">
        <v>3</v>
      </c>
      <c r="J1561" t="s">
        <v>13814</v>
      </c>
      <c r="K1561" t="s">
        <v>13815</v>
      </c>
      <c r="L1561">
        <v>270107</v>
      </c>
      <c r="M1561" t="s">
        <v>13588</v>
      </c>
      <c r="N1561">
        <v>270107005</v>
      </c>
      <c r="O1561" t="s">
        <v>13608</v>
      </c>
      <c r="P1561">
        <v>10161.850831406538</v>
      </c>
      <c r="Q1561">
        <v>24022.577406669592</v>
      </c>
      <c r="R1561">
        <v>35294.844522909567</v>
      </c>
    </row>
    <row r="1562" spans="1:18" x14ac:dyDescent="0.25">
      <c r="A1562">
        <v>13</v>
      </c>
      <c r="B1562">
        <v>13101</v>
      </c>
      <c r="C1562" t="s">
        <v>10678</v>
      </c>
      <c r="D1562" t="s">
        <v>892</v>
      </c>
      <c r="E1562">
        <v>7</v>
      </c>
      <c r="F1562" t="s">
        <v>13813</v>
      </c>
      <c r="G1562">
        <v>3</v>
      </c>
      <c r="H1562" t="s">
        <v>13770</v>
      </c>
      <c r="I1562">
        <v>3</v>
      </c>
      <c r="J1562" t="s">
        <v>13814</v>
      </c>
      <c r="K1562" t="s">
        <v>13816</v>
      </c>
      <c r="L1562">
        <v>270107</v>
      </c>
      <c r="M1562" t="s">
        <v>13588</v>
      </c>
      <c r="N1562">
        <v>270107005</v>
      </c>
      <c r="O1562" t="s">
        <v>13608</v>
      </c>
      <c r="P1562">
        <v>0</v>
      </c>
      <c r="Q1562">
        <v>2620.7043852302581</v>
      </c>
      <c r="R1562">
        <v>2436.167747212035</v>
      </c>
    </row>
    <row r="1563" spans="1:18" x14ac:dyDescent="0.25">
      <c r="A1563">
        <v>13</v>
      </c>
      <c r="B1563">
        <v>13102</v>
      </c>
      <c r="C1563" t="s">
        <v>10678</v>
      </c>
      <c r="D1563" t="s">
        <v>1827</v>
      </c>
      <c r="E1563">
        <v>1</v>
      </c>
      <c r="F1563" t="s">
        <v>13800</v>
      </c>
      <c r="G1563">
        <v>1</v>
      </c>
      <c r="H1563" t="s">
        <v>8278</v>
      </c>
      <c r="I1563">
        <v>1</v>
      </c>
      <c r="J1563" t="s">
        <v>13801</v>
      </c>
      <c r="K1563" t="s">
        <v>13802</v>
      </c>
      <c r="L1563">
        <v>270107</v>
      </c>
      <c r="M1563" t="s">
        <v>13588</v>
      </c>
      <c r="N1563">
        <v>270107006</v>
      </c>
      <c r="O1563" t="s">
        <v>13613</v>
      </c>
      <c r="P1563">
        <v>30555.080292327621</v>
      </c>
      <c r="Q1563">
        <v>94242.635389283299</v>
      </c>
      <c r="R1563">
        <v>68272.181496774938</v>
      </c>
    </row>
    <row r="1564" spans="1:18" x14ac:dyDescent="0.25">
      <c r="A1564">
        <v>13</v>
      </c>
      <c r="B1564">
        <v>13102</v>
      </c>
      <c r="C1564" t="s">
        <v>10678</v>
      </c>
      <c r="D1564" t="s">
        <v>1827</v>
      </c>
      <c r="E1564">
        <v>1</v>
      </c>
      <c r="F1564" t="s">
        <v>13800</v>
      </c>
      <c r="G1564">
        <v>1</v>
      </c>
      <c r="H1564" t="s">
        <v>8278</v>
      </c>
      <c r="I1564">
        <v>1</v>
      </c>
      <c r="J1564" t="s">
        <v>13801</v>
      </c>
      <c r="K1564" t="s">
        <v>13803</v>
      </c>
      <c r="L1564">
        <v>270107</v>
      </c>
      <c r="M1564" t="s">
        <v>13588</v>
      </c>
      <c r="N1564">
        <v>270107006</v>
      </c>
      <c r="O1564" t="s">
        <v>13613</v>
      </c>
      <c r="P1564">
        <v>0</v>
      </c>
      <c r="Q1564">
        <v>4278.769631250053</v>
      </c>
      <c r="R1564">
        <v>4220.7383425513735</v>
      </c>
    </row>
    <row r="1565" spans="1:18" x14ac:dyDescent="0.25">
      <c r="A1565">
        <v>13</v>
      </c>
      <c r="B1565">
        <v>13102</v>
      </c>
      <c r="C1565" t="s">
        <v>10678</v>
      </c>
      <c r="D1565" t="s">
        <v>1827</v>
      </c>
      <c r="E1565">
        <v>2</v>
      </c>
      <c r="F1565" t="s">
        <v>13804</v>
      </c>
      <c r="G1565">
        <v>3</v>
      </c>
      <c r="H1565" t="s">
        <v>13770</v>
      </c>
      <c r="I1565">
        <v>1</v>
      </c>
      <c r="J1565" t="s">
        <v>13801</v>
      </c>
      <c r="K1565" t="s">
        <v>13805</v>
      </c>
      <c r="L1565">
        <v>270107</v>
      </c>
      <c r="M1565" t="s">
        <v>13588</v>
      </c>
      <c r="N1565">
        <v>270107006</v>
      </c>
      <c r="O1565" t="s">
        <v>13613</v>
      </c>
      <c r="P1565">
        <v>30555.080292327621</v>
      </c>
      <c r="Q1565">
        <v>68336.323575154354</v>
      </c>
      <c r="R1565">
        <v>65099.522442596135</v>
      </c>
    </row>
    <row r="1566" spans="1:18" x14ac:dyDescent="0.25">
      <c r="A1566">
        <v>13</v>
      </c>
      <c r="B1566">
        <v>13102</v>
      </c>
      <c r="C1566" t="s">
        <v>10678</v>
      </c>
      <c r="D1566" t="s">
        <v>1827</v>
      </c>
      <c r="E1566">
        <v>2</v>
      </c>
      <c r="F1566" t="s">
        <v>13804</v>
      </c>
      <c r="G1566">
        <v>3</v>
      </c>
      <c r="H1566" t="s">
        <v>13770</v>
      </c>
      <c r="I1566">
        <v>1</v>
      </c>
      <c r="J1566" t="s">
        <v>13801</v>
      </c>
      <c r="K1566" t="s">
        <v>13806</v>
      </c>
      <c r="L1566">
        <v>270107</v>
      </c>
      <c r="M1566" t="s">
        <v>13588</v>
      </c>
      <c r="N1566">
        <v>270107006</v>
      </c>
      <c r="O1566" t="s">
        <v>13613</v>
      </c>
      <c r="P1566">
        <v>0</v>
      </c>
      <c r="Q1566">
        <v>30185.08144537899</v>
      </c>
      <c r="R1566">
        <v>7393.3973967301745</v>
      </c>
    </row>
    <row r="1567" spans="1:18" x14ac:dyDescent="0.25">
      <c r="A1567">
        <v>13</v>
      </c>
      <c r="B1567">
        <v>13102</v>
      </c>
      <c r="C1567" t="s">
        <v>10678</v>
      </c>
      <c r="D1567" t="s">
        <v>1827</v>
      </c>
      <c r="E1567">
        <v>3</v>
      </c>
      <c r="F1567" t="s">
        <v>13807</v>
      </c>
      <c r="G1567">
        <v>1</v>
      </c>
      <c r="H1567" t="s">
        <v>8278</v>
      </c>
      <c r="I1567">
        <v>1</v>
      </c>
      <c r="J1567" t="s">
        <v>13801</v>
      </c>
      <c r="K1567" t="s">
        <v>13808</v>
      </c>
      <c r="L1567">
        <v>270107</v>
      </c>
      <c r="M1567" t="s">
        <v>13588</v>
      </c>
      <c r="N1567">
        <v>270107006</v>
      </c>
      <c r="O1567" t="s">
        <v>13613</v>
      </c>
      <c r="P1567">
        <v>30555.080292327621</v>
      </c>
      <c r="Q1567">
        <v>98521.405020533362</v>
      </c>
      <c r="R1567">
        <v>68272.181496774938</v>
      </c>
    </row>
    <row r="1568" spans="1:18" x14ac:dyDescent="0.25">
      <c r="A1568">
        <v>13</v>
      </c>
      <c r="B1568">
        <v>13102</v>
      </c>
      <c r="C1568" t="s">
        <v>10678</v>
      </c>
      <c r="D1568" t="s">
        <v>1827</v>
      </c>
      <c r="E1568">
        <v>3</v>
      </c>
      <c r="F1568" t="s">
        <v>13807</v>
      </c>
      <c r="G1568">
        <v>1</v>
      </c>
      <c r="H1568" t="s">
        <v>8278</v>
      </c>
      <c r="I1568">
        <v>1</v>
      </c>
      <c r="J1568" t="s">
        <v>13801</v>
      </c>
      <c r="K1568" t="s">
        <v>13809</v>
      </c>
      <c r="L1568">
        <v>270107</v>
      </c>
      <c r="M1568" t="s">
        <v>13588</v>
      </c>
      <c r="N1568">
        <v>270107006</v>
      </c>
      <c r="O1568" t="s">
        <v>13613</v>
      </c>
      <c r="P1568">
        <v>0</v>
      </c>
      <c r="Q1568">
        <v>0</v>
      </c>
      <c r="R1568">
        <v>4220.7383425513735</v>
      </c>
    </row>
    <row r="1569" spans="1:18" x14ac:dyDescent="0.25">
      <c r="A1569">
        <v>13</v>
      </c>
      <c r="B1569">
        <v>13102</v>
      </c>
      <c r="C1569" t="s">
        <v>10678</v>
      </c>
      <c r="D1569" t="s">
        <v>1827</v>
      </c>
      <c r="E1569">
        <v>4</v>
      </c>
      <c r="F1569" t="s">
        <v>13810</v>
      </c>
      <c r="G1569">
        <v>1</v>
      </c>
      <c r="H1569" t="s">
        <v>8278</v>
      </c>
      <c r="I1569">
        <v>1</v>
      </c>
      <c r="J1569" t="s">
        <v>13801</v>
      </c>
      <c r="K1569" t="s">
        <v>13811</v>
      </c>
      <c r="L1569">
        <v>270107</v>
      </c>
      <c r="M1569" t="s">
        <v>13588</v>
      </c>
      <c r="N1569">
        <v>270107006</v>
      </c>
      <c r="O1569" t="s">
        <v>13613</v>
      </c>
      <c r="P1569">
        <v>30555.080292327621</v>
      </c>
      <c r="Q1569">
        <v>94242.635389283299</v>
      </c>
      <c r="R1569">
        <v>68272.181496774938</v>
      </c>
    </row>
    <row r="1570" spans="1:18" x14ac:dyDescent="0.25">
      <c r="A1570">
        <v>13</v>
      </c>
      <c r="B1570">
        <v>13102</v>
      </c>
      <c r="C1570" t="s">
        <v>10678</v>
      </c>
      <c r="D1570" t="s">
        <v>1827</v>
      </c>
      <c r="E1570">
        <v>4</v>
      </c>
      <c r="F1570" t="s">
        <v>13810</v>
      </c>
      <c r="G1570">
        <v>1</v>
      </c>
      <c r="H1570" t="s">
        <v>8278</v>
      </c>
      <c r="I1570">
        <v>1</v>
      </c>
      <c r="J1570" t="s">
        <v>13801</v>
      </c>
      <c r="K1570" t="s">
        <v>13812</v>
      </c>
      <c r="L1570">
        <v>270107</v>
      </c>
      <c r="M1570" t="s">
        <v>13588</v>
      </c>
      <c r="N1570">
        <v>270107006</v>
      </c>
      <c r="O1570" t="s">
        <v>13613</v>
      </c>
      <c r="P1570">
        <v>0</v>
      </c>
      <c r="Q1570">
        <v>4278.769631250053</v>
      </c>
      <c r="R1570">
        <v>4220.7383425513735</v>
      </c>
    </row>
    <row r="1571" spans="1:18" x14ac:dyDescent="0.25">
      <c r="A1571">
        <v>13</v>
      </c>
      <c r="B1571">
        <v>13102</v>
      </c>
      <c r="C1571" t="s">
        <v>10678</v>
      </c>
      <c r="D1571" t="s">
        <v>1827</v>
      </c>
      <c r="E1571">
        <v>7</v>
      </c>
      <c r="F1571" t="s">
        <v>13813</v>
      </c>
      <c r="G1571">
        <v>2</v>
      </c>
      <c r="H1571" t="s">
        <v>13771</v>
      </c>
      <c r="I1571">
        <v>3</v>
      </c>
      <c r="J1571" t="s">
        <v>13814</v>
      </c>
      <c r="K1571" t="s">
        <v>13771</v>
      </c>
      <c r="L1571">
        <v>270107</v>
      </c>
      <c r="M1571" t="s">
        <v>13588</v>
      </c>
      <c r="N1571">
        <v>270107005</v>
      </c>
      <c r="O1571" t="s">
        <v>13608</v>
      </c>
      <c r="P1571">
        <v>19321.487057903356</v>
      </c>
      <c r="Q1571">
        <v>25013.273650884443</v>
      </c>
      <c r="R1571">
        <v>0</v>
      </c>
    </row>
    <row r="1572" spans="1:18" x14ac:dyDescent="0.25">
      <c r="A1572">
        <v>13</v>
      </c>
      <c r="B1572">
        <v>13102</v>
      </c>
      <c r="C1572" t="s">
        <v>10678</v>
      </c>
      <c r="D1572" t="s">
        <v>1827</v>
      </c>
      <c r="E1572">
        <v>7</v>
      </c>
      <c r="F1572" t="s">
        <v>13813</v>
      </c>
      <c r="G1572">
        <v>3</v>
      </c>
      <c r="H1572" t="s">
        <v>13770</v>
      </c>
      <c r="I1572">
        <v>3</v>
      </c>
      <c r="J1572" t="s">
        <v>13814</v>
      </c>
      <c r="K1572" t="s">
        <v>13815</v>
      </c>
      <c r="L1572">
        <v>270107</v>
      </c>
      <c r="M1572" t="s">
        <v>13588</v>
      </c>
      <c r="N1572">
        <v>270107005</v>
      </c>
      <c r="O1572" t="s">
        <v>13608</v>
      </c>
      <c r="P1572">
        <v>2471.0972062669566</v>
      </c>
      <c r="Q1572">
        <v>71633.463935557811</v>
      </c>
      <c r="R1572">
        <v>65011.33986078154</v>
      </c>
    </row>
    <row r="1573" spans="1:18" x14ac:dyDescent="0.25">
      <c r="A1573">
        <v>13</v>
      </c>
      <c r="B1573">
        <v>13102</v>
      </c>
      <c r="C1573" t="s">
        <v>10678</v>
      </c>
      <c r="D1573" t="s">
        <v>1827</v>
      </c>
      <c r="E1573">
        <v>7</v>
      </c>
      <c r="F1573" t="s">
        <v>13813</v>
      </c>
      <c r="G1573">
        <v>3</v>
      </c>
      <c r="H1573" t="s">
        <v>13770</v>
      </c>
      <c r="I1573">
        <v>3</v>
      </c>
      <c r="J1573" t="s">
        <v>13814</v>
      </c>
      <c r="K1573" t="s">
        <v>13816</v>
      </c>
      <c r="L1573">
        <v>270107</v>
      </c>
      <c r="M1573" t="s">
        <v>13588</v>
      </c>
      <c r="N1573">
        <v>270107005</v>
      </c>
      <c r="O1573" t="s">
        <v>13608</v>
      </c>
      <c r="P1573">
        <v>8762.4960281573094</v>
      </c>
      <c r="Q1573">
        <v>1874.6674340910897</v>
      </c>
      <c r="R1573">
        <v>7481.5799785447698</v>
      </c>
    </row>
    <row r="1574" spans="1:18" x14ac:dyDescent="0.25">
      <c r="A1574">
        <v>13</v>
      </c>
      <c r="B1574">
        <v>13103</v>
      </c>
      <c r="C1574" t="s">
        <v>10678</v>
      </c>
      <c r="D1574" t="s">
        <v>1830</v>
      </c>
      <c r="E1574">
        <v>1</v>
      </c>
      <c r="F1574" t="s">
        <v>13800</v>
      </c>
      <c r="G1574">
        <v>1</v>
      </c>
      <c r="H1574" t="s">
        <v>8278</v>
      </c>
      <c r="I1574">
        <v>1</v>
      </c>
      <c r="J1574" t="s">
        <v>13801</v>
      </c>
      <c r="K1574" t="s">
        <v>13802</v>
      </c>
      <c r="L1574">
        <v>270107</v>
      </c>
      <c r="M1574" t="s">
        <v>13588</v>
      </c>
      <c r="N1574">
        <v>270107006</v>
      </c>
      <c r="O1574" t="s">
        <v>13613</v>
      </c>
      <c r="P1574">
        <v>35203.76503398989</v>
      </c>
      <c r="Q1574">
        <v>36691.541200841049</v>
      </c>
      <c r="R1574">
        <v>79659.187599028446</v>
      </c>
    </row>
    <row r="1575" spans="1:18" x14ac:dyDescent="0.25">
      <c r="A1575">
        <v>13</v>
      </c>
      <c r="B1575">
        <v>13103</v>
      </c>
      <c r="C1575" t="s">
        <v>10678</v>
      </c>
      <c r="D1575" t="s">
        <v>1830</v>
      </c>
      <c r="E1575">
        <v>1</v>
      </c>
      <c r="F1575" t="s">
        <v>13800</v>
      </c>
      <c r="G1575">
        <v>1</v>
      </c>
      <c r="H1575" t="s">
        <v>8278</v>
      </c>
      <c r="I1575">
        <v>1</v>
      </c>
      <c r="J1575" t="s">
        <v>13801</v>
      </c>
      <c r="K1575" t="s">
        <v>13803</v>
      </c>
      <c r="L1575">
        <v>270107</v>
      </c>
      <c r="M1575" t="s">
        <v>13588</v>
      </c>
      <c r="N1575">
        <v>270107006</v>
      </c>
      <c r="O1575" t="s">
        <v>13613</v>
      </c>
      <c r="P1575">
        <v>0</v>
      </c>
      <c r="Q1575">
        <v>8919.9640357916578</v>
      </c>
      <c r="R1575">
        <v>2546.1135760292191</v>
      </c>
    </row>
    <row r="1576" spans="1:18" x14ac:dyDescent="0.25">
      <c r="A1576">
        <v>13</v>
      </c>
      <c r="B1576">
        <v>13103</v>
      </c>
      <c r="C1576" t="s">
        <v>10678</v>
      </c>
      <c r="D1576" t="s">
        <v>1830</v>
      </c>
      <c r="E1576">
        <v>2</v>
      </c>
      <c r="F1576" t="s">
        <v>13804</v>
      </c>
      <c r="G1576">
        <v>3</v>
      </c>
      <c r="H1576" t="s">
        <v>13770</v>
      </c>
      <c r="I1576">
        <v>1</v>
      </c>
      <c r="J1576" t="s">
        <v>13801</v>
      </c>
      <c r="K1576" t="s">
        <v>13805</v>
      </c>
      <c r="L1576">
        <v>270107</v>
      </c>
      <c r="M1576" t="s">
        <v>13588</v>
      </c>
      <c r="N1576">
        <v>270107006</v>
      </c>
      <c r="O1576" t="s">
        <v>13613</v>
      </c>
      <c r="P1576">
        <v>20967.05595258846</v>
      </c>
      <c r="Q1576">
        <v>29710.180139476441</v>
      </c>
      <c r="R1576">
        <v>66234.483286078786</v>
      </c>
    </row>
    <row r="1577" spans="1:18" x14ac:dyDescent="0.25">
      <c r="A1577">
        <v>13</v>
      </c>
      <c r="B1577">
        <v>13103</v>
      </c>
      <c r="C1577" t="s">
        <v>10678</v>
      </c>
      <c r="D1577" t="s">
        <v>1830</v>
      </c>
      <c r="E1577">
        <v>2</v>
      </c>
      <c r="F1577" t="s">
        <v>13804</v>
      </c>
      <c r="G1577">
        <v>3</v>
      </c>
      <c r="H1577" t="s">
        <v>13770</v>
      </c>
      <c r="I1577">
        <v>1</v>
      </c>
      <c r="J1577" t="s">
        <v>13801</v>
      </c>
      <c r="K1577" t="s">
        <v>13806</v>
      </c>
      <c r="L1577">
        <v>270107</v>
      </c>
      <c r="M1577" t="s">
        <v>13588</v>
      </c>
      <c r="N1577">
        <v>270107006</v>
      </c>
      <c r="O1577" t="s">
        <v>13613</v>
      </c>
      <c r="P1577">
        <v>14236.70908140143</v>
      </c>
      <c r="Q1577">
        <v>15901.325097156263</v>
      </c>
      <c r="R1577">
        <v>15970.81788897888</v>
      </c>
    </row>
    <row r="1578" spans="1:18" x14ac:dyDescent="0.25">
      <c r="A1578">
        <v>13</v>
      </c>
      <c r="B1578">
        <v>13103</v>
      </c>
      <c r="C1578" t="s">
        <v>10678</v>
      </c>
      <c r="D1578" t="s">
        <v>1830</v>
      </c>
      <c r="E1578">
        <v>3</v>
      </c>
      <c r="F1578" t="s">
        <v>13807</v>
      </c>
      <c r="G1578">
        <v>1</v>
      </c>
      <c r="H1578" t="s">
        <v>8278</v>
      </c>
      <c r="I1578">
        <v>1</v>
      </c>
      <c r="J1578" t="s">
        <v>13801</v>
      </c>
      <c r="K1578" t="s">
        <v>13808</v>
      </c>
      <c r="L1578">
        <v>270107</v>
      </c>
      <c r="M1578" t="s">
        <v>13588</v>
      </c>
      <c r="N1578">
        <v>270107006</v>
      </c>
      <c r="O1578" t="s">
        <v>13613</v>
      </c>
      <c r="P1578">
        <v>35203.76503398989</v>
      </c>
      <c r="Q1578">
        <v>43406.292802290292</v>
      </c>
      <c r="R1578">
        <v>82205.301175057684</v>
      </c>
    </row>
    <row r="1579" spans="1:18" x14ac:dyDescent="0.25">
      <c r="A1579">
        <v>13</v>
      </c>
      <c r="B1579">
        <v>13103</v>
      </c>
      <c r="C1579" t="s">
        <v>10678</v>
      </c>
      <c r="D1579" t="s">
        <v>1830</v>
      </c>
      <c r="E1579">
        <v>3</v>
      </c>
      <c r="F1579" t="s">
        <v>13807</v>
      </c>
      <c r="G1579">
        <v>1</v>
      </c>
      <c r="H1579" t="s">
        <v>8278</v>
      </c>
      <c r="I1579">
        <v>1</v>
      </c>
      <c r="J1579" t="s">
        <v>13801</v>
      </c>
      <c r="K1579" t="s">
        <v>13809</v>
      </c>
      <c r="L1579">
        <v>270107</v>
      </c>
      <c r="M1579" t="s">
        <v>13588</v>
      </c>
      <c r="N1579">
        <v>270107006</v>
      </c>
      <c r="O1579" t="s">
        <v>13613</v>
      </c>
      <c r="P1579">
        <v>0</v>
      </c>
      <c r="Q1579">
        <v>2205.2124343424111</v>
      </c>
      <c r="R1579">
        <v>0</v>
      </c>
    </row>
    <row r="1580" spans="1:18" x14ac:dyDescent="0.25">
      <c r="A1580">
        <v>13</v>
      </c>
      <c r="B1580">
        <v>13103</v>
      </c>
      <c r="C1580" t="s">
        <v>10678</v>
      </c>
      <c r="D1580" t="s">
        <v>1830</v>
      </c>
      <c r="E1580">
        <v>4</v>
      </c>
      <c r="F1580" t="s">
        <v>13810</v>
      </c>
      <c r="G1580">
        <v>1</v>
      </c>
      <c r="H1580" t="s">
        <v>8278</v>
      </c>
      <c r="I1580">
        <v>1</v>
      </c>
      <c r="J1580" t="s">
        <v>13801</v>
      </c>
      <c r="K1580" t="s">
        <v>13811</v>
      </c>
      <c r="L1580">
        <v>270107</v>
      </c>
      <c r="M1580" t="s">
        <v>13588</v>
      </c>
      <c r="N1580">
        <v>270107006</v>
      </c>
      <c r="O1580" t="s">
        <v>13613</v>
      </c>
      <c r="P1580">
        <v>35203.76503398989</v>
      </c>
      <c r="Q1580">
        <v>36691.541200841049</v>
      </c>
      <c r="R1580">
        <v>79659.187599028446</v>
      </c>
    </row>
    <row r="1581" spans="1:18" x14ac:dyDescent="0.25">
      <c r="A1581">
        <v>13</v>
      </c>
      <c r="B1581">
        <v>13103</v>
      </c>
      <c r="C1581" t="s">
        <v>10678</v>
      </c>
      <c r="D1581" t="s">
        <v>1830</v>
      </c>
      <c r="E1581">
        <v>4</v>
      </c>
      <c r="F1581" t="s">
        <v>13810</v>
      </c>
      <c r="G1581">
        <v>1</v>
      </c>
      <c r="H1581" t="s">
        <v>8278</v>
      </c>
      <c r="I1581">
        <v>1</v>
      </c>
      <c r="J1581" t="s">
        <v>13801</v>
      </c>
      <c r="K1581" t="s">
        <v>13812</v>
      </c>
      <c r="L1581">
        <v>270107</v>
      </c>
      <c r="M1581" t="s">
        <v>13588</v>
      </c>
      <c r="N1581">
        <v>270107006</v>
      </c>
      <c r="O1581" t="s">
        <v>13613</v>
      </c>
      <c r="P1581">
        <v>0</v>
      </c>
      <c r="Q1581">
        <v>8919.9640357916578</v>
      </c>
      <c r="R1581">
        <v>2546.1135760292191</v>
      </c>
    </row>
    <row r="1582" spans="1:18" x14ac:dyDescent="0.25">
      <c r="A1582">
        <v>13</v>
      </c>
      <c r="B1582">
        <v>13103</v>
      </c>
      <c r="C1582" t="s">
        <v>10678</v>
      </c>
      <c r="D1582" t="s">
        <v>1830</v>
      </c>
      <c r="E1582">
        <v>7</v>
      </c>
      <c r="F1582" t="s">
        <v>13813</v>
      </c>
      <c r="G1582">
        <v>2</v>
      </c>
      <c r="H1582" t="s">
        <v>13771</v>
      </c>
      <c r="I1582">
        <v>3</v>
      </c>
      <c r="J1582" t="s">
        <v>13814</v>
      </c>
      <c r="K1582" t="s">
        <v>13771</v>
      </c>
      <c r="L1582">
        <v>270107</v>
      </c>
      <c r="M1582" t="s">
        <v>13588</v>
      </c>
      <c r="N1582">
        <v>270107005</v>
      </c>
      <c r="O1582" t="s">
        <v>13608</v>
      </c>
      <c r="P1582">
        <v>10560.920341641973</v>
      </c>
      <c r="Q1582">
        <v>13028.088751478432</v>
      </c>
      <c r="R1582">
        <v>7251.9359760188772</v>
      </c>
    </row>
    <row r="1583" spans="1:18" x14ac:dyDescent="0.25">
      <c r="A1583">
        <v>13</v>
      </c>
      <c r="B1583">
        <v>13103</v>
      </c>
      <c r="C1583" t="s">
        <v>10678</v>
      </c>
      <c r="D1583" t="s">
        <v>1830</v>
      </c>
      <c r="E1583">
        <v>7</v>
      </c>
      <c r="F1583" t="s">
        <v>13813</v>
      </c>
      <c r="G1583">
        <v>3</v>
      </c>
      <c r="H1583" t="s">
        <v>13770</v>
      </c>
      <c r="I1583">
        <v>3</v>
      </c>
      <c r="J1583" t="s">
        <v>13814</v>
      </c>
      <c r="K1583" t="s">
        <v>13815</v>
      </c>
      <c r="L1583">
        <v>270107</v>
      </c>
      <c r="M1583" t="s">
        <v>13588</v>
      </c>
      <c r="N1583">
        <v>270107005</v>
      </c>
      <c r="O1583" t="s">
        <v>13608</v>
      </c>
      <c r="P1583">
        <v>13563.88356283772</v>
      </c>
      <c r="Q1583">
        <v>23396.842989447257</v>
      </c>
      <c r="R1583">
        <v>69861.138046980355</v>
      </c>
    </row>
    <row r="1584" spans="1:18" x14ac:dyDescent="0.25">
      <c r="A1584">
        <v>13</v>
      </c>
      <c r="B1584">
        <v>13103</v>
      </c>
      <c r="C1584" t="s">
        <v>10678</v>
      </c>
      <c r="D1584" t="s">
        <v>1830</v>
      </c>
      <c r="E1584">
        <v>7</v>
      </c>
      <c r="F1584" t="s">
        <v>13813</v>
      </c>
      <c r="G1584">
        <v>3</v>
      </c>
      <c r="H1584" t="s">
        <v>13770</v>
      </c>
      <c r="I1584">
        <v>3</v>
      </c>
      <c r="J1584" t="s">
        <v>13814</v>
      </c>
      <c r="K1584" t="s">
        <v>13816</v>
      </c>
      <c r="L1584">
        <v>270107</v>
      </c>
      <c r="M1584" t="s">
        <v>13588</v>
      </c>
      <c r="N1584">
        <v>270107005</v>
      </c>
      <c r="O1584" t="s">
        <v>13608</v>
      </c>
      <c r="P1584">
        <v>11078.961129510197</v>
      </c>
      <c r="Q1584">
        <v>9186.5734957070144</v>
      </c>
      <c r="R1584">
        <v>5092.2271520584382</v>
      </c>
    </row>
    <row r="1585" spans="1:18" x14ac:dyDescent="0.25">
      <c r="A1585">
        <v>13</v>
      </c>
      <c r="B1585">
        <v>13104</v>
      </c>
      <c r="C1585" t="s">
        <v>10678</v>
      </c>
      <c r="D1585" t="s">
        <v>1833</v>
      </c>
      <c r="E1585">
        <v>1</v>
      </c>
      <c r="F1585" t="s">
        <v>13800</v>
      </c>
      <c r="G1585">
        <v>1</v>
      </c>
      <c r="H1585" t="s">
        <v>8278</v>
      </c>
      <c r="I1585">
        <v>1</v>
      </c>
      <c r="J1585" t="s">
        <v>13801</v>
      </c>
      <c r="K1585" t="s">
        <v>13802</v>
      </c>
      <c r="L1585">
        <v>270107</v>
      </c>
      <c r="M1585" t="s">
        <v>13588</v>
      </c>
      <c r="N1585">
        <v>270107006</v>
      </c>
      <c r="O1585" t="s">
        <v>13613</v>
      </c>
      <c r="P1585">
        <v>29808.525958472321</v>
      </c>
      <c r="Q1585">
        <v>45876.614257196707</v>
      </c>
      <c r="R1585">
        <v>25929.315406073019</v>
      </c>
    </row>
    <row r="1586" spans="1:18" x14ac:dyDescent="0.25">
      <c r="A1586">
        <v>13</v>
      </c>
      <c r="B1586">
        <v>13104</v>
      </c>
      <c r="C1586" t="s">
        <v>10678</v>
      </c>
      <c r="D1586" t="s">
        <v>1833</v>
      </c>
      <c r="E1586">
        <v>1</v>
      </c>
      <c r="F1586" t="s">
        <v>13800</v>
      </c>
      <c r="G1586">
        <v>1</v>
      </c>
      <c r="H1586" t="s">
        <v>8278</v>
      </c>
      <c r="I1586">
        <v>1</v>
      </c>
      <c r="J1586" t="s">
        <v>13801</v>
      </c>
      <c r="K1586" t="s">
        <v>13803</v>
      </c>
      <c r="L1586">
        <v>270107</v>
      </c>
      <c r="M1586" t="s">
        <v>13588</v>
      </c>
      <c r="N1586">
        <v>270107006</v>
      </c>
      <c r="O1586" t="s">
        <v>13613</v>
      </c>
      <c r="P1586">
        <v>3595.8325373616844</v>
      </c>
      <c r="Q1586">
        <v>7531.2247573836366</v>
      </c>
      <c r="R1586">
        <v>0</v>
      </c>
    </row>
    <row r="1587" spans="1:18" x14ac:dyDescent="0.25">
      <c r="A1587">
        <v>13</v>
      </c>
      <c r="B1587">
        <v>13104</v>
      </c>
      <c r="C1587" t="s">
        <v>10678</v>
      </c>
      <c r="D1587" t="s">
        <v>1833</v>
      </c>
      <c r="E1587">
        <v>2</v>
      </c>
      <c r="F1587" t="s">
        <v>13804</v>
      </c>
      <c r="G1587">
        <v>3</v>
      </c>
      <c r="H1587" t="s">
        <v>13770</v>
      </c>
      <c r="I1587">
        <v>1</v>
      </c>
      <c r="J1587" t="s">
        <v>13801</v>
      </c>
      <c r="K1587" t="s">
        <v>13805</v>
      </c>
      <c r="L1587">
        <v>270107</v>
      </c>
      <c r="M1587" t="s">
        <v>13588</v>
      </c>
      <c r="N1587">
        <v>270107006</v>
      </c>
      <c r="O1587" t="s">
        <v>13613</v>
      </c>
      <c r="P1587">
        <v>17562.563371588956</v>
      </c>
      <c r="Q1587">
        <v>35726.256315963517</v>
      </c>
      <c r="R1587">
        <v>25929.315406073019</v>
      </c>
    </row>
    <row r="1588" spans="1:18" x14ac:dyDescent="0.25">
      <c r="A1588">
        <v>13</v>
      </c>
      <c r="B1588">
        <v>13104</v>
      </c>
      <c r="C1588" t="s">
        <v>10678</v>
      </c>
      <c r="D1588" t="s">
        <v>1833</v>
      </c>
      <c r="E1588">
        <v>2</v>
      </c>
      <c r="F1588" t="s">
        <v>13804</v>
      </c>
      <c r="G1588">
        <v>3</v>
      </c>
      <c r="H1588" t="s">
        <v>13770</v>
      </c>
      <c r="I1588">
        <v>1</v>
      </c>
      <c r="J1588" t="s">
        <v>13801</v>
      </c>
      <c r="K1588" t="s">
        <v>13806</v>
      </c>
      <c r="L1588">
        <v>270107</v>
      </c>
      <c r="M1588" t="s">
        <v>13588</v>
      </c>
      <c r="N1588">
        <v>270107006</v>
      </c>
      <c r="O1588" t="s">
        <v>13613</v>
      </c>
      <c r="P1588">
        <v>15841.795124245051</v>
      </c>
      <c r="Q1588">
        <v>17681.582698616807</v>
      </c>
      <c r="R1588">
        <v>0</v>
      </c>
    </row>
    <row r="1589" spans="1:18" x14ac:dyDescent="0.25">
      <c r="A1589">
        <v>13</v>
      </c>
      <c r="B1589">
        <v>13104</v>
      </c>
      <c r="C1589" t="s">
        <v>10678</v>
      </c>
      <c r="D1589" t="s">
        <v>1833</v>
      </c>
      <c r="E1589">
        <v>3</v>
      </c>
      <c r="F1589" t="s">
        <v>13807</v>
      </c>
      <c r="G1589">
        <v>1</v>
      </c>
      <c r="H1589" t="s">
        <v>8278</v>
      </c>
      <c r="I1589">
        <v>1</v>
      </c>
      <c r="J1589" t="s">
        <v>13801</v>
      </c>
      <c r="K1589" t="s">
        <v>13808</v>
      </c>
      <c r="L1589">
        <v>270107</v>
      </c>
      <c r="M1589" t="s">
        <v>13588</v>
      </c>
      <c r="N1589">
        <v>270107006</v>
      </c>
      <c r="O1589" t="s">
        <v>13613</v>
      </c>
      <c r="P1589">
        <v>33404.358495834007</v>
      </c>
      <c r="Q1589">
        <v>48603.391851760243</v>
      </c>
      <c r="R1589">
        <v>25929.315406073019</v>
      </c>
    </row>
    <row r="1590" spans="1:18" x14ac:dyDescent="0.25">
      <c r="A1590">
        <v>13</v>
      </c>
      <c r="B1590">
        <v>13104</v>
      </c>
      <c r="C1590" t="s">
        <v>10678</v>
      </c>
      <c r="D1590" t="s">
        <v>1833</v>
      </c>
      <c r="E1590">
        <v>3</v>
      </c>
      <c r="F1590" t="s">
        <v>13807</v>
      </c>
      <c r="G1590">
        <v>1</v>
      </c>
      <c r="H1590" t="s">
        <v>8278</v>
      </c>
      <c r="I1590">
        <v>1</v>
      </c>
      <c r="J1590" t="s">
        <v>13801</v>
      </c>
      <c r="K1590" t="s">
        <v>13809</v>
      </c>
      <c r="L1590">
        <v>270107</v>
      </c>
      <c r="M1590" t="s">
        <v>13588</v>
      </c>
      <c r="N1590">
        <v>270107006</v>
      </c>
      <c r="O1590" t="s">
        <v>13613</v>
      </c>
      <c r="P1590">
        <v>0</v>
      </c>
      <c r="Q1590">
        <v>4804.4471628201018</v>
      </c>
      <c r="R1590">
        <v>0</v>
      </c>
    </row>
    <row r="1591" spans="1:18" x14ac:dyDescent="0.25">
      <c r="A1591">
        <v>13</v>
      </c>
      <c r="B1591">
        <v>13104</v>
      </c>
      <c r="C1591" t="s">
        <v>10678</v>
      </c>
      <c r="D1591" t="s">
        <v>1833</v>
      </c>
      <c r="E1591">
        <v>4</v>
      </c>
      <c r="F1591" t="s">
        <v>13810</v>
      </c>
      <c r="G1591">
        <v>1</v>
      </c>
      <c r="H1591" t="s">
        <v>8278</v>
      </c>
      <c r="I1591">
        <v>1</v>
      </c>
      <c r="J1591" t="s">
        <v>13801</v>
      </c>
      <c r="K1591" t="s">
        <v>13811</v>
      </c>
      <c r="L1591">
        <v>270107</v>
      </c>
      <c r="M1591" t="s">
        <v>13588</v>
      </c>
      <c r="N1591">
        <v>270107006</v>
      </c>
      <c r="O1591" t="s">
        <v>13613</v>
      </c>
      <c r="P1591">
        <v>29808.525958472321</v>
      </c>
      <c r="Q1591">
        <v>50681.061420016813</v>
      </c>
      <c r="R1591">
        <v>25929.315406073019</v>
      </c>
    </row>
    <row r="1592" spans="1:18" x14ac:dyDescent="0.25">
      <c r="A1592">
        <v>13</v>
      </c>
      <c r="B1592">
        <v>13104</v>
      </c>
      <c r="C1592" t="s">
        <v>10678</v>
      </c>
      <c r="D1592" t="s">
        <v>1833</v>
      </c>
      <c r="E1592">
        <v>4</v>
      </c>
      <c r="F1592" t="s">
        <v>13810</v>
      </c>
      <c r="G1592">
        <v>1</v>
      </c>
      <c r="H1592" t="s">
        <v>8278</v>
      </c>
      <c r="I1592">
        <v>1</v>
      </c>
      <c r="J1592" t="s">
        <v>13801</v>
      </c>
      <c r="K1592" t="s">
        <v>13812</v>
      </c>
      <c r="L1592">
        <v>270107</v>
      </c>
      <c r="M1592" t="s">
        <v>13588</v>
      </c>
      <c r="N1592">
        <v>270107006</v>
      </c>
      <c r="O1592" t="s">
        <v>13613</v>
      </c>
      <c r="P1592">
        <v>3595.8325373616844</v>
      </c>
      <c r="Q1592">
        <v>2726.7775945635362</v>
      </c>
      <c r="R1592">
        <v>0</v>
      </c>
    </row>
    <row r="1593" spans="1:18" x14ac:dyDescent="0.25">
      <c r="A1593">
        <v>13</v>
      </c>
      <c r="B1593">
        <v>13104</v>
      </c>
      <c r="C1593" t="s">
        <v>10678</v>
      </c>
      <c r="D1593" t="s">
        <v>1833</v>
      </c>
      <c r="E1593">
        <v>7</v>
      </c>
      <c r="F1593" t="s">
        <v>13813</v>
      </c>
      <c r="G1593">
        <v>2</v>
      </c>
      <c r="H1593" t="s">
        <v>13771</v>
      </c>
      <c r="I1593">
        <v>3</v>
      </c>
      <c r="J1593" t="s">
        <v>13814</v>
      </c>
      <c r="K1593" t="s">
        <v>13771</v>
      </c>
      <c r="L1593">
        <v>270107</v>
      </c>
      <c r="M1593" t="s">
        <v>13588</v>
      </c>
      <c r="N1593">
        <v>270107005</v>
      </c>
      <c r="O1593" t="s">
        <v>13608</v>
      </c>
      <c r="P1593">
        <v>0</v>
      </c>
      <c r="Q1593">
        <v>12520.32023177375</v>
      </c>
      <c r="R1593">
        <v>0</v>
      </c>
    </row>
    <row r="1594" spans="1:18" x14ac:dyDescent="0.25">
      <c r="A1594">
        <v>13</v>
      </c>
      <c r="B1594">
        <v>13104</v>
      </c>
      <c r="C1594" t="s">
        <v>10678</v>
      </c>
      <c r="D1594" t="s">
        <v>1833</v>
      </c>
      <c r="E1594">
        <v>7</v>
      </c>
      <c r="F1594" t="s">
        <v>13813</v>
      </c>
      <c r="G1594">
        <v>3</v>
      </c>
      <c r="H1594" t="s">
        <v>13770</v>
      </c>
      <c r="I1594">
        <v>3</v>
      </c>
      <c r="J1594" t="s">
        <v>13814</v>
      </c>
      <c r="K1594" t="s">
        <v>13815</v>
      </c>
      <c r="L1594">
        <v>270107</v>
      </c>
      <c r="M1594" t="s">
        <v>13588</v>
      </c>
      <c r="N1594">
        <v>270107005</v>
      </c>
      <c r="O1594" t="s">
        <v>13608</v>
      </c>
      <c r="P1594">
        <v>24180.394116177573</v>
      </c>
      <c r="Q1594">
        <v>30652.384886814696</v>
      </c>
      <c r="R1594">
        <v>24293.780707073885</v>
      </c>
    </row>
    <row r="1595" spans="1:18" x14ac:dyDescent="0.25">
      <c r="A1595">
        <v>13</v>
      </c>
      <c r="B1595">
        <v>13104</v>
      </c>
      <c r="C1595" t="s">
        <v>10678</v>
      </c>
      <c r="D1595" t="s">
        <v>1833</v>
      </c>
      <c r="E1595">
        <v>7</v>
      </c>
      <c r="F1595" t="s">
        <v>13813</v>
      </c>
      <c r="G1595">
        <v>3</v>
      </c>
      <c r="H1595" t="s">
        <v>13770</v>
      </c>
      <c r="I1595">
        <v>3</v>
      </c>
      <c r="J1595" t="s">
        <v>13814</v>
      </c>
      <c r="K1595" t="s">
        <v>13816</v>
      </c>
      <c r="L1595">
        <v>270107</v>
      </c>
      <c r="M1595" t="s">
        <v>13588</v>
      </c>
      <c r="N1595">
        <v>270107005</v>
      </c>
      <c r="O1595" t="s">
        <v>13608</v>
      </c>
      <c r="P1595">
        <v>9223.9643796564342</v>
      </c>
      <c r="Q1595">
        <v>10235.133895991881</v>
      </c>
      <c r="R1595">
        <v>1635.5346989991344</v>
      </c>
    </row>
    <row r="1596" spans="1:18" x14ac:dyDescent="0.25">
      <c r="A1596">
        <v>13</v>
      </c>
      <c r="B1596">
        <v>13105</v>
      </c>
      <c r="C1596" t="s">
        <v>10678</v>
      </c>
      <c r="D1596" t="s">
        <v>1836</v>
      </c>
      <c r="E1596">
        <v>1</v>
      </c>
      <c r="F1596" t="s">
        <v>13800</v>
      </c>
      <c r="G1596">
        <v>1</v>
      </c>
      <c r="H1596" t="s">
        <v>8278</v>
      </c>
      <c r="I1596">
        <v>1</v>
      </c>
      <c r="J1596" t="s">
        <v>13801</v>
      </c>
      <c r="K1596" t="s">
        <v>13802</v>
      </c>
      <c r="L1596">
        <v>270107</v>
      </c>
      <c r="M1596" t="s">
        <v>13588</v>
      </c>
      <c r="N1596">
        <v>270107006</v>
      </c>
      <c r="O1596" t="s">
        <v>13613</v>
      </c>
      <c r="P1596">
        <v>34446.32752132824</v>
      </c>
      <c r="Q1596">
        <v>20384.559604438422</v>
      </c>
      <c r="R1596">
        <v>18392.963870108484</v>
      </c>
    </row>
    <row r="1597" spans="1:18" x14ac:dyDescent="0.25">
      <c r="A1597">
        <v>13</v>
      </c>
      <c r="B1597">
        <v>13105</v>
      </c>
      <c r="C1597" t="s">
        <v>10678</v>
      </c>
      <c r="D1597" t="s">
        <v>1836</v>
      </c>
      <c r="E1597">
        <v>1</v>
      </c>
      <c r="F1597" t="s">
        <v>13800</v>
      </c>
      <c r="G1597">
        <v>1</v>
      </c>
      <c r="H1597" t="s">
        <v>8278</v>
      </c>
      <c r="I1597">
        <v>1</v>
      </c>
      <c r="J1597" t="s">
        <v>13801</v>
      </c>
      <c r="K1597" t="s">
        <v>13803</v>
      </c>
      <c r="L1597">
        <v>270107</v>
      </c>
      <c r="M1597" t="s">
        <v>13588</v>
      </c>
      <c r="N1597">
        <v>270107006</v>
      </c>
      <c r="O1597" t="s">
        <v>13613</v>
      </c>
      <c r="P1597">
        <v>0</v>
      </c>
      <c r="Q1597">
        <v>1802.427835223084</v>
      </c>
      <c r="R1597">
        <v>2108.9073872616436</v>
      </c>
    </row>
    <row r="1598" spans="1:18" x14ac:dyDescent="0.25">
      <c r="A1598">
        <v>13</v>
      </c>
      <c r="B1598">
        <v>13105</v>
      </c>
      <c r="C1598" t="s">
        <v>10678</v>
      </c>
      <c r="D1598" t="s">
        <v>1836</v>
      </c>
      <c r="E1598">
        <v>2</v>
      </c>
      <c r="F1598" t="s">
        <v>13804</v>
      </c>
      <c r="G1598">
        <v>3</v>
      </c>
      <c r="H1598" t="s">
        <v>13770</v>
      </c>
      <c r="I1598">
        <v>1</v>
      </c>
      <c r="J1598" t="s">
        <v>13801</v>
      </c>
      <c r="K1598" t="s">
        <v>13805</v>
      </c>
      <c r="L1598">
        <v>270107</v>
      </c>
      <c r="M1598" t="s">
        <v>13588</v>
      </c>
      <c r="N1598">
        <v>270107006</v>
      </c>
      <c r="O1598" t="s">
        <v>13613</v>
      </c>
      <c r="P1598">
        <v>25021.112802688651</v>
      </c>
      <c r="Q1598">
        <v>12830.801099956889</v>
      </c>
      <c r="R1598">
        <v>18392.963870108484</v>
      </c>
    </row>
    <row r="1599" spans="1:18" x14ac:dyDescent="0.25">
      <c r="A1599">
        <v>13</v>
      </c>
      <c r="B1599">
        <v>13105</v>
      </c>
      <c r="C1599" t="s">
        <v>10678</v>
      </c>
      <c r="D1599" t="s">
        <v>1836</v>
      </c>
      <c r="E1599">
        <v>2</v>
      </c>
      <c r="F1599" t="s">
        <v>13804</v>
      </c>
      <c r="G1599">
        <v>3</v>
      </c>
      <c r="H1599" t="s">
        <v>13770</v>
      </c>
      <c r="I1599">
        <v>1</v>
      </c>
      <c r="J1599" t="s">
        <v>13801</v>
      </c>
      <c r="K1599" t="s">
        <v>13806</v>
      </c>
      <c r="L1599">
        <v>270107</v>
      </c>
      <c r="M1599" t="s">
        <v>13588</v>
      </c>
      <c r="N1599">
        <v>270107006</v>
      </c>
      <c r="O1599" t="s">
        <v>13613</v>
      </c>
      <c r="P1599">
        <v>9425.2147186395887</v>
      </c>
      <c r="Q1599">
        <v>9356.1863397046145</v>
      </c>
      <c r="R1599">
        <v>2108.9073872616436</v>
      </c>
    </row>
    <row r="1600" spans="1:18" x14ac:dyDescent="0.25">
      <c r="A1600">
        <v>13</v>
      </c>
      <c r="B1600">
        <v>13105</v>
      </c>
      <c r="C1600" t="s">
        <v>10678</v>
      </c>
      <c r="D1600" t="s">
        <v>1836</v>
      </c>
      <c r="E1600">
        <v>3</v>
      </c>
      <c r="F1600" t="s">
        <v>13807</v>
      </c>
      <c r="G1600">
        <v>1</v>
      </c>
      <c r="H1600" t="s">
        <v>8278</v>
      </c>
      <c r="I1600">
        <v>1</v>
      </c>
      <c r="J1600" t="s">
        <v>13801</v>
      </c>
      <c r="K1600" t="s">
        <v>13808</v>
      </c>
      <c r="L1600">
        <v>270107</v>
      </c>
      <c r="M1600" t="s">
        <v>13588</v>
      </c>
      <c r="N1600">
        <v>270107006</v>
      </c>
      <c r="O1600" t="s">
        <v>13613</v>
      </c>
      <c r="P1600">
        <v>34446.32752132824</v>
      </c>
      <c r="Q1600">
        <v>20384.559604438422</v>
      </c>
      <c r="R1600">
        <v>19716.558360964205</v>
      </c>
    </row>
    <row r="1601" spans="1:18" x14ac:dyDescent="0.25">
      <c r="A1601">
        <v>13</v>
      </c>
      <c r="B1601">
        <v>13105</v>
      </c>
      <c r="C1601" t="s">
        <v>10678</v>
      </c>
      <c r="D1601" t="s">
        <v>1836</v>
      </c>
      <c r="E1601">
        <v>3</v>
      </c>
      <c r="F1601" t="s">
        <v>13807</v>
      </c>
      <c r="G1601">
        <v>1</v>
      </c>
      <c r="H1601" t="s">
        <v>8278</v>
      </c>
      <c r="I1601">
        <v>1</v>
      </c>
      <c r="J1601" t="s">
        <v>13801</v>
      </c>
      <c r="K1601" t="s">
        <v>13809</v>
      </c>
      <c r="L1601">
        <v>270107</v>
      </c>
      <c r="M1601" t="s">
        <v>13588</v>
      </c>
      <c r="N1601">
        <v>270107006</v>
      </c>
      <c r="O1601" t="s">
        <v>13613</v>
      </c>
      <c r="P1601">
        <v>0</v>
      </c>
      <c r="Q1601">
        <v>1802.427835223084</v>
      </c>
      <c r="R1601">
        <v>785.3128964059199</v>
      </c>
    </row>
    <row r="1602" spans="1:18" x14ac:dyDescent="0.25">
      <c r="A1602">
        <v>13</v>
      </c>
      <c r="B1602">
        <v>13105</v>
      </c>
      <c r="C1602" t="s">
        <v>10678</v>
      </c>
      <c r="D1602" t="s">
        <v>1836</v>
      </c>
      <c r="E1602">
        <v>4</v>
      </c>
      <c r="F1602" t="s">
        <v>13810</v>
      </c>
      <c r="G1602">
        <v>1</v>
      </c>
      <c r="H1602" t="s">
        <v>8278</v>
      </c>
      <c r="I1602">
        <v>1</v>
      </c>
      <c r="J1602" t="s">
        <v>13801</v>
      </c>
      <c r="K1602" t="s">
        <v>13811</v>
      </c>
      <c r="L1602">
        <v>270107</v>
      </c>
      <c r="M1602" t="s">
        <v>13588</v>
      </c>
      <c r="N1602">
        <v>270107006</v>
      </c>
      <c r="O1602" t="s">
        <v>13613</v>
      </c>
      <c r="P1602">
        <v>34446.32752132824</v>
      </c>
      <c r="Q1602">
        <v>20384.559604438422</v>
      </c>
      <c r="R1602">
        <v>18392.963870108484</v>
      </c>
    </row>
    <row r="1603" spans="1:18" x14ac:dyDescent="0.25">
      <c r="A1603">
        <v>13</v>
      </c>
      <c r="B1603">
        <v>13105</v>
      </c>
      <c r="C1603" t="s">
        <v>10678</v>
      </c>
      <c r="D1603" t="s">
        <v>1836</v>
      </c>
      <c r="E1603">
        <v>4</v>
      </c>
      <c r="F1603" t="s">
        <v>13810</v>
      </c>
      <c r="G1603">
        <v>1</v>
      </c>
      <c r="H1603" t="s">
        <v>8278</v>
      </c>
      <c r="I1603">
        <v>1</v>
      </c>
      <c r="J1603" t="s">
        <v>13801</v>
      </c>
      <c r="K1603" t="s">
        <v>13812</v>
      </c>
      <c r="L1603">
        <v>270107</v>
      </c>
      <c r="M1603" t="s">
        <v>13588</v>
      </c>
      <c r="N1603">
        <v>270107006</v>
      </c>
      <c r="O1603" t="s">
        <v>13613</v>
      </c>
      <c r="P1603">
        <v>0</v>
      </c>
      <c r="Q1603">
        <v>1802.427835223084</v>
      </c>
      <c r="R1603">
        <v>2108.9073872616436</v>
      </c>
    </row>
    <row r="1604" spans="1:18" x14ac:dyDescent="0.25">
      <c r="A1604">
        <v>13</v>
      </c>
      <c r="B1604">
        <v>13105</v>
      </c>
      <c r="C1604" t="s">
        <v>10678</v>
      </c>
      <c r="D1604" t="s">
        <v>1836</v>
      </c>
      <c r="E1604">
        <v>7</v>
      </c>
      <c r="F1604" t="s">
        <v>13813</v>
      </c>
      <c r="G1604">
        <v>2</v>
      </c>
      <c r="H1604" t="s">
        <v>13771</v>
      </c>
      <c r="I1604">
        <v>3</v>
      </c>
      <c r="J1604" t="s">
        <v>13814</v>
      </c>
      <c r="K1604" t="s">
        <v>13771</v>
      </c>
      <c r="L1604">
        <v>270107</v>
      </c>
      <c r="M1604" t="s">
        <v>13588</v>
      </c>
      <c r="N1604">
        <v>270107005</v>
      </c>
      <c r="O1604" t="s">
        <v>13608</v>
      </c>
      <c r="P1604">
        <v>0</v>
      </c>
      <c r="Q1604">
        <v>7667.527557921253</v>
      </c>
      <c r="R1604">
        <v>0</v>
      </c>
    </row>
    <row r="1605" spans="1:18" x14ac:dyDescent="0.25">
      <c r="A1605">
        <v>13</v>
      </c>
      <c r="B1605">
        <v>13105</v>
      </c>
      <c r="C1605" t="s">
        <v>10678</v>
      </c>
      <c r="D1605" t="s">
        <v>1836</v>
      </c>
      <c r="E1605">
        <v>7</v>
      </c>
      <c r="F1605" t="s">
        <v>13813</v>
      </c>
      <c r="G1605">
        <v>3</v>
      </c>
      <c r="H1605" t="s">
        <v>13770</v>
      </c>
      <c r="I1605">
        <v>3</v>
      </c>
      <c r="J1605" t="s">
        <v>13814</v>
      </c>
      <c r="K1605" t="s">
        <v>13815</v>
      </c>
      <c r="L1605">
        <v>270107</v>
      </c>
      <c r="M1605" t="s">
        <v>13588</v>
      </c>
      <c r="N1605">
        <v>270107005</v>
      </c>
      <c r="O1605" t="s">
        <v>13608</v>
      </c>
      <c r="P1605">
        <v>25021.112802688651</v>
      </c>
      <c r="Q1605">
        <v>14519.459881740253</v>
      </c>
      <c r="R1605">
        <v>17607.650973702563</v>
      </c>
    </row>
    <row r="1606" spans="1:18" x14ac:dyDescent="0.25">
      <c r="A1606">
        <v>13</v>
      </c>
      <c r="B1606">
        <v>13105</v>
      </c>
      <c r="C1606" t="s">
        <v>10678</v>
      </c>
      <c r="D1606" t="s">
        <v>1836</v>
      </c>
      <c r="E1606">
        <v>7</v>
      </c>
      <c r="F1606" t="s">
        <v>13813</v>
      </c>
      <c r="G1606">
        <v>3</v>
      </c>
      <c r="H1606" t="s">
        <v>13770</v>
      </c>
      <c r="I1606">
        <v>3</v>
      </c>
      <c r="J1606" t="s">
        <v>13814</v>
      </c>
      <c r="K1606" t="s">
        <v>13816</v>
      </c>
      <c r="L1606">
        <v>270107</v>
      </c>
      <c r="M1606" t="s">
        <v>13588</v>
      </c>
      <c r="N1606">
        <v>270107005</v>
      </c>
      <c r="O1606" t="s">
        <v>13608</v>
      </c>
      <c r="P1606">
        <v>9425.2147186395887</v>
      </c>
      <c r="Q1606">
        <v>0</v>
      </c>
      <c r="R1606">
        <v>2894.2202836675638</v>
      </c>
    </row>
    <row r="1607" spans="1:18" x14ac:dyDescent="0.25">
      <c r="A1607">
        <v>13</v>
      </c>
      <c r="B1607">
        <v>13106</v>
      </c>
      <c r="C1607" t="s">
        <v>10678</v>
      </c>
      <c r="D1607" t="s">
        <v>1839</v>
      </c>
      <c r="E1607">
        <v>1</v>
      </c>
      <c r="F1607" t="s">
        <v>13800</v>
      </c>
      <c r="G1607">
        <v>1</v>
      </c>
      <c r="H1607" t="s">
        <v>8278</v>
      </c>
      <c r="I1607">
        <v>1</v>
      </c>
      <c r="J1607" t="s">
        <v>13801</v>
      </c>
      <c r="K1607" t="s">
        <v>13802</v>
      </c>
      <c r="L1607">
        <v>270107</v>
      </c>
      <c r="M1607" t="s">
        <v>13588</v>
      </c>
      <c r="N1607">
        <v>270107006</v>
      </c>
      <c r="O1607" t="s">
        <v>13613</v>
      </c>
      <c r="P1607">
        <v>33742.547527091381</v>
      </c>
      <c r="Q1607">
        <v>20093.397599199096</v>
      </c>
      <c r="R1607">
        <v>22493.151324305018</v>
      </c>
    </row>
    <row r="1608" spans="1:18" x14ac:dyDescent="0.25">
      <c r="A1608">
        <v>13</v>
      </c>
      <c r="B1608">
        <v>13106</v>
      </c>
      <c r="C1608" t="s">
        <v>10678</v>
      </c>
      <c r="D1608" t="s">
        <v>1839</v>
      </c>
      <c r="E1608">
        <v>2</v>
      </c>
      <c r="F1608" t="s">
        <v>13804</v>
      </c>
      <c r="G1608">
        <v>3</v>
      </c>
      <c r="H1608" t="s">
        <v>13770</v>
      </c>
      <c r="I1608">
        <v>1</v>
      </c>
      <c r="J1608" t="s">
        <v>13801</v>
      </c>
      <c r="K1608" t="s">
        <v>13805</v>
      </c>
      <c r="L1608">
        <v>270107</v>
      </c>
      <c r="M1608" t="s">
        <v>13588</v>
      </c>
      <c r="N1608">
        <v>270107006</v>
      </c>
      <c r="O1608" t="s">
        <v>13613</v>
      </c>
      <c r="P1608">
        <v>33742.547527091381</v>
      </c>
      <c r="Q1608">
        <v>18023.495920425896</v>
      </c>
      <c r="R1608">
        <v>18984.968506700832</v>
      </c>
    </row>
    <row r="1609" spans="1:18" x14ac:dyDescent="0.25">
      <c r="A1609">
        <v>13</v>
      </c>
      <c r="B1609">
        <v>13106</v>
      </c>
      <c r="C1609" t="s">
        <v>10678</v>
      </c>
      <c r="D1609" t="s">
        <v>1839</v>
      </c>
      <c r="E1609">
        <v>2</v>
      </c>
      <c r="F1609" t="s">
        <v>13804</v>
      </c>
      <c r="G1609">
        <v>3</v>
      </c>
      <c r="H1609" t="s">
        <v>13770</v>
      </c>
      <c r="I1609">
        <v>1</v>
      </c>
      <c r="J1609" t="s">
        <v>13801</v>
      </c>
      <c r="K1609" t="s">
        <v>13806</v>
      </c>
      <c r="L1609">
        <v>270107</v>
      </c>
      <c r="M1609" t="s">
        <v>13588</v>
      </c>
      <c r="N1609">
        <v>270107006</v>
      </c>
      <c r="O1609" t="s">
        <v>13613</v>
      </c>
      <c r="P1609">
        <v>0</v>
      </c>
      <c r="Q1609">
        <v>2069.9016787731994</v>
      </c>
      <c r="R1609">
        <v>3508.182817604189</v>
      </c>
    </row>
    <row r="1610" spans="1:18" x14ac:dyDescent="0.25">
      <c r="A1610">
        <v>13</v>
      </c>
      <c r="B1610">
        <v>13106</v>
      </c>
      <c r="C1610" t="s">
        <v>10678</v>
      </c>
      <c r="D1610" t="s">
        <v>1839</v>
      </c>
      <c r="E1610">
        <v>3</v>
      </c>
      <c r="F1610" t="s">
        <v>13807</v>
      </c>
      <c r="G1610">
        <v>1</v>
      </c>
      <c r="H1610" t="s">
        <v>8278</v>
      </c>
      <c r="I1610">
        <v>1</v>
      </c>
      <c r="J1610" t="s">
        <v>13801</v>
      </c>
      <c r="K1610" t="s">
        <v>13808</v>
      </c>
      <c r="L1610">
        <v>270107</v>
      </c>
      <c r="M1610" t="s">
        <v>13588</v>
      </c>
      <c r="N1610">
        <v>270107006</v>
      </c>
      <c r="O1610" t="s">
        <v>13613</v>
      </c>
      <c r="P1610">
        <v>33742.547527091381</v>
      </c>
      <c r="Q1610">
        <v>20093.397599199096</v>
      </c>
      <c r="R1610">
        <v>22493.151324305018</v>
      </c>
    </row>
    <row r="1611" spans="1:18" x14ac:dyDescent="0.25">
      <c r="A1611">
        <v>13</v>
      </c>
      <c r="B1611">
        <v>13106</v>
      </c>
      <c r="C1611" t="s">
        <v>10678</v>
      </c>
      <c r="D1611" t="s">
        <v>1839</v>
      </c>
      <c r="E1611">
        <v>4</v>
      </c>
      <c r="F1611" t="s">
        <v>13810</v>
      </c>
      <c r="G1611">
        <v>1</v>
      </c>
      <c r="H1611" t="s">
        <v>8278</v>
      </c>
      <c r="I1611">
        <v>1</v>
      </c>
      <c r="J1611" t="s">
        <v>13801</v>
      </c>
      <c r="K1611" t="s">
        <v>13811</v>
      </c>
      <c r="L1611">
        <v>270107</v>
      </c>
      <c r="M1611" t="s">
        <v>13588</v>
      </c>
      <c r="N1611">
        <v>270107006</v>
      </c>
      <c r="O1611" t="s">
        <v>13613</v>
      </c>
      <c r="P1611">
        <v>33742.547527091381</v>
      </c>
      <c r="Q1611">
        <v>20093.397599199096</v>
      </c>
      <c r="R1611">
        <v>22493.151324305018</v>
      </c>
    </row>
    <row r="1612" spans="1:18" x14ac:dyDescent="0.25">
      <c r="A1612">
        <v>13</v>
      </c>
      <c r="B1612">
        <v>13106</v>
      </c>
      <c r="C1612" t="s">
        <v>10678</v>
      </c>
      <c r="D1612" t="s">
        <v>1839</v>
      </c>
      <c r="E1612">
        <v>7</v>
      </c>
      <c r="F1612" t="s">
        <v>13813</v>
      </c>
      <c r="G1612">
        <v>2</v>
      </c>
      <c r="H1612" t="s">
        <v>13771</v>
      </c>
      <c r="I1612">
        <v>3</v>
      </c>
      <c r="J1612" t="s">
        <v>13814</v>
      </c>
      <c r="K1612" t="s">
        <v>13771</v>
      </c>
      <c r="L1612">
        <v>270107</v>
      </c>
      <c r="M1612" t="s">
        <v>13588</v>
      </c>
      <c r="N1612">
        <v>270107005</v>
      </c>
      <c r="O1612" t="s">
        <v>13608</v>
      </c>
      <c r="P1612">
        <v>8489.2571899958748</v>
      </c>
      <c r="Q1612">
        <v>5776.385677339118</v>
      </c>
      <c r="R1612">
        <v>0</v>
      </c>
    </row>
    <row r="1613" spans="1:18" x14ac:dyDescent="0.25">
      <c r="A1613">
        <v>13</v>
      </c>
      <c r="B1613">
        <v>13106</v>
      </c>
      <c r="C1613" t="s">
        <v>10678</v>
      </c>
      <c r="D1613" t="s">
        <v>1839</v>
      </c>
      <c r="E1613">
        <v>7</v>
      </c>
      <c r="F1613" t="s">
        <v>13813</v>
      </c>
      <c r="G1613">
        <v>3</v>
      </c>
      <c r="H1613" t="s">
        <v>13770</v>
      </c>
      <c r="I1613">
        <v>3</v>
      </c>
      <c r="J1613" t="s">
        <v>13814</v>
      </c>
      <c r="K1613" t="s">
        <v>13815</v>
      </c>
      <c r="L1613">
        <v>270107</v>
      </c>
      <c r="M1613" t="s">
        <v>13588</v>
      </c>
      <c r="N1613">
        <v>270107005</v>
      </c>
      <c r="O1613" t="s">
        <v>13608</v>
      </c>
      <c r="P1613">
        <v>24071.39375304661</v>
      </c>
      <c r="Q1613">
        <v>14317.011921859979</v>
      </c>
      <c r="R1613">
        <v>21392.246780477482</v>
      </c>
    </row>
    <row r="1614" spans="1:18" x14ac:dyDescent="0.25">
      <c r="A1614">
        <v>13</v>
      </c>
      <c r="B1614">
        <v>13106</v>
      </c>
      <c r="C1614" t="s">
        <v>10678</v>
      </c>
      <c r="D1614" t="s">
        <v>1839</v>
      </c>
      <c r="E1614">
        <v>7</v>
      </c>
      <c r="F1614" t="s">
        <v>13813</v>
      </c>
      <c r="G1614">
        <v>3</v>
      </c>
      <c r="H1614" t="s">
        <v>13770</v>
      </c>
      <c r="I1614">
        <v>3</v>
      </c>
      <c r="J1614" t="s">
        <v>13814</v>
      </c>
      <c r="K1614" t="s">
        <v>13816</v>
      </c>
      <c r="L1614">
        <v>270107</v>
      </c>
      <c r="M1614" t="s">
        <v>13588</v>
      </c>
      <c r="N1614">
        <v>270107005</v>
      </c>
      <c r="O1614" t="s">
        <v>13608</v>
      </c>
      <c r="P1614">
        <v>1181.8965840488956</v>
      </c>
      <c r="Q1614">
        <v>0</v>
      </c>
      <c r="R1614">
        <v>1100.9045438275393</v>
      </c>
    </row>
    <row r="1615" spans="1:18" x14ac:dyDescent="0.25">
      <c r="A1615">
        <v>13</v>
      </c>
      <c r="B1615">
        <v>13107</v>
      </c>
      <c r="C1615" t="s">
        <v>10678</v>
      </c>
      <c r="D1615" t="s">
        <v>1842</v>
      </c>
      <c r="E1615">
        <v>1</v>
      </c>
      <c r="F1615" t="s">
        <v>13800</v>
      </c>
      <c r="G1615">
        <v>1</v>
      </c>
      <c r="H1615" t="s">
        <v>8278</v>
      </c>
      <c r="I1615">
        <v>1</v>
      </c>
      <c r="J1615" t="s">
        <v>13801</v>
      </c>
      <c r="K1615" t="s">
        <v>13802</v>
      </c>
      <c r="L1615">
        <v>270107</v>
      </c>
      <c r="M1615" t="s">
        <v>13588</v>
      </c>
      <c r="N1615">
        <v>270107006</v>
      </c>
      <c r="O1615" t="s">
        <v>13613</v>
      </c>
      <c r="P1615">
        <v>24578.343601423188</v>
      </c>
      <c r="Q1615">
        <v>43746.161147652696</v>
      </c>
      <c r="R1615">
        <v>9292.8589141418688</v>
      </c>
    </row>
    <row r="1616" spans="1:18" x14ac:dyDescent="0.25">
      <c r="A1616">
        <v>13</v>
      </c>
      <c r="B1616">
        <v>13107</v>
      </c>
      <c r="C1616" t="s">
        <v>10678</v>
      </c>
      <c r="D1616" t="s">
        <v>1842</v>
      </c>
      <c r="E1616">
        <v>1</v>
      </c>
      <c r="F1616" t="s">
        <v>13800</v>
      </c>
      <c r="G1616">
        <v>1</v>
      </c>
      <c r="H1616" t="s">
        <v>8278</v>
      </c>
      <c r="I1616">
        <v>1</v>
      </c>
      <c r="J1616" t="s">
        <v>13801</v>
      </c>
      <c r="K1616" t="s">
        <v>13803</v>
      </c>
      <c r="L1616">
        <v>270107</v>
      </c>
      <c r="M1616" t="s">
        <v>13588</v>
      </c>
      <c r="N1616">
        <v>270107006</v>
      </c>
      <c r="O1616" t="s">
        <v>13613</v>
      </c>
      <c r="P1616">
        <v>1979.4498262996044</v>
      </c>
      <c r="Q1616">
        <v>6998.8393194949495</v>
      </c>
      <c r="R1616">
        <v>0</v>
      </c>
    </row>
    <row r="1617" spans="1:18" x14ac:dyDescent="0.25">
      <c r="A1617">
        <v>13</v>
      </c>
      <c r="B1617">
        <v>13107</v>
      </c>
      <c r="C1617" t="s">
        <v>10678</v>
      </c>
      <c r="D1617" t="s">
        <v>1842</v>
      </c>
      <c r="E1617">
        <v>2</v>
      </c>
      <c r="F1617" t="s">
        <v>13804</v>
      </c>
      <c r="G1617">
        <v>3</v>
      </c>
      <c r="H1617" t="s">
        <v>13770</v>
      </c>
      <c r="I1617">
        <v>1</v>
      </c>
      <c r="J1617" t="s">
        <v>13801</v>
      </c>
      <c r="K1617" t="s">
        <v>13805</v>
      </c>
      <c r="L1617">
        <v>270107</v>
      </c>
      <c r="M1617" t="s">
        <v>13588</v>
      </c>
      <c r="N1617">
        <v>270107006</v>
      </c>
      <c r="O1617" t="s">
        <v>13613</v>
      </c>
      <c r="P1617">
        <v>24578.343601423188</v>
      </c>
      <c r="Q1617">
        <v>37310.419572341802</v>
      </c>
      <c r="R1617">
        <v>7269.7335371051804</v>
      </c>
    </row>
    <row r="1618" spans="1:18" x14ac:dyDescent="0.25">
      <c r="A1618">
        <v>13</v>
      </c>
      <c r="B1618">
        <v>13107</v>
      </c>
      <c r="C1618" t="s">
        <v>10678</v>
      </c>
      <c r="D1618" t="s">
        <v>1842</v>
      </c>
      <c r="E1618">
        <v>2</v>
      </c>
      <c r="F1618" t="s">
        <v>13804</v>
      </c>
      <c r="G1618">
        <v>3</v>
      </c>
      <c r="H1618" t="s">
        <v>13770</v>
      </c>
      <c r="I1618">
        <v>1</v>
      </c>
      <c r="J1618" t="s">
        <v>13801</v>
      </c>
      <c r="K1618" t="s">
        <v>13806</v>
      </c>
      <c r="L1618">
        <v>270107</v>
      </c>
      <c r="M1618" t="s">
        <v>13588</v>
      </c>
      <c r="N1618">
        <v>270107006</v>
      </c>
      <c r="O1618" t="s">
        <v>13613</v>
      </c>
      <c r="P1618">
        <v>1979.4498262996044</v>
      </c>
      <c r="Q1618">
        <v>13434.58089480584</v>
      </c>
      <c r="R1618">
        <v>2023.1253770366889</v>
      </c>
    </row>
    <row r="1619" spans="1:18" x14ac:dyDescent="0.25">
      <c r="A1619">
        <v>13</v>
      </c>
      <c r="B1619">
        <v>13107</v>
      </c>
      <c r="C1619" t="s">
        <v>10678</v>
      </c>
      <c r="D1619" t="s">
        <v>1842</v>
      </c>
      <c r="E1619">
        <v>3</v>
      </c>
      <c r="F1619" t="s">
        <v>13807</v>
      </c>
      <c r="G1619">
        <v>1</v>
      </c>
      <c r="H1619" t="s">
        <v>8278</v>
      </c>
      <c r="I1619">
        <v>1</v>
      </c>
      <c r="J1619" t="s">
        <v>13801</v>
      </c>
      <c r="K1619" t="s">
        <v>13808</v>
      </c>
      <c r="L1619">
        <v>270107</v>
      </c>
      <c r="M1619" t="s">
        <v>13588</v>
      </c>
      <c r="N1619">
        <v>270107006</v>
      </c>
      <c r="O1619" t="s">
        <v>13613</v>
      </c>
      <c r="P1619">
        <v>24578.343601423188</v>
      </c>
      <c r="Q1619">
        <v>47245.580807400176</v>
      </c>
      <c r="R1619">
        <v>9292.8589141418688</v>
      </c>
    </row>
    <row r="1620" spans="1:18" x14ac:dyDescent="0.25">
      <c r="A1620">
        <v>13</v>
      </c>
      <c r="B1620">
        <v>13107</v>
      </c>
      <c r="C1620" t="s">
        <v>10678</v>
      </c>
      <c r="D1620" t="s">
        <v>1842</v>
      </c>
      <c r="E1620">
        <v>3</v>
      </c>
      <c r="F1620" t="s">
        <v>13807</v>
      </c>
      <c r="G1620">
        <v>1</v>
      </c>
      <c r="H1620" t="s">
        <v>8278</v>
      </c>
      <c r="I1620">
        <v>1</v>
      </c>
      <c r="J1620" t="s">
        <v>13801</v>
      </c>
      <c r="K1620" t="s">
        <v>13809</v>
      </c>
      <c r="L1620">
        <v>270107</v>
      </c>
      <c r="M1620" t="s">
        <v>13588</v>
      </c>
      <c r="N1620">
        <v>270107006</v>
      </c>
      <c r="O1620" t="s">
        <v>13613</v>
      </c>
      <c r="P1620">
        <v>1979.4498262996044</v>
      </c>
      <c r="Q1620">
        <v>3499.4196597474747</v>
      </c>
      <c r="R1620">
        <v>0</v>
      </c>
    </row>
    <row r="1621" spans="1:18" x14ac:dyDescent="0.25">
      <c r="A1621">
        <v>13</v>
      </c>
      <c r="B1621">
        <v>13107</v>
      </c>
      <c r="C1621" t="s">
        <v>10678</v>
      </c>
      <c r="D1621" t="s">
        <v>1842</v>
      </c>
      <c r="E1621">
        <v>4</v>
      </c>
      <c r="F1621" t="s">
        <v>13810</v>
      </c>
      <c r="G1621">
        <v>1</v>
      </c>
      <c r="H1621" t="s">
        <v>8278</v>
      </c>
      <c r="I1621">
        <v>1</v>
      </c>
      <c r="J1621" t="s">
        <v>13801</v>
      </c>
      <c r="K1621" t="s">
        <v>13811</v>
      </c>
      <c r="L1621">
        <v>270107</v>
      </c>
      <c r="M1621" t="s">
        <v>13588</v>
      </c>
      <c r="N1621">
        <v>270107006</v>
      </c>
      <c r="O1621" t="s">
        <v>13613</v>
      </c>
      <c r="P1621">
        <v>24578.343601423188</v>
      </c>
      <c r="Q1621">
        <v>43746.161147652696</v>
      </c>
      <c r="R1621">
        <v>9292.8589141418688</v>
      </c>
    </row>
    <row r="1622" spans="1:18" x14ac:dyDescent="0.25">
      <c r="A1622">
        <v>13</v>
      </c>
      <c r="B1622">
        <v>13107</v>
      </c>
      <c r="C1622" t="s">
        <v>10678</v>
      </c>
      <c r="D1622" t="s">
        <v>1842</v>
      </c>
      <c r="E1622">
        <v>4</v>
      </c>
      <c r="F1622" t="s">
        <v>13810</v>
      </c>
      <c r="G1622">
        <v>1</v>
      </c>
      <c r="H1622" t="s">
        <v>8278</v>
      </c>
      <c r="I1622">
        <v>1</v>
      </c>
      <c r="J1622" t="s">
        <v>13801</v>
      </c>
      <c r="K1622" t="s">
        <v>13812</v>
      </c>
      <c r="L1622">
        <v>270107</v>
      </c>
      <c r="M1622" t="s">
        <v>13588</v>
      </c>
      <c r="N1622">
        <v>270107006</v>
      </c>
      <c r="O1622" t="s">
        <v>13613</v>
      </c>
      <c r="P1622">
        <v>1979.4498262996044</v>
      </c>
      <c r="Q1622">
        <v>6998.8393194949495</v>
      </c>
      <c r="R1622">
        <v>0</v>
      </c>
    </row>
    <row r="1623" spans="1:18" x14ac:dyDescent="0.25">
      <c r="A1623">
        <v>13</v>
      </c>
      <c r="B1623">
        <v>13107</v>
      </c>
      <c r="C1623" t="s">
        <v>10678</v>
      </c>
      <c r="D1623" t="s">
        <v>1842</v>
      </c>
      <c r="E1623">
        <v>7</v>
      </c>
      <c r="F1623" t="s">
        <v>13813</v>
      </c>
      <c r="G1623">
        <v>2</v>
      </c>
      <c r="H1623" t="s">
        <v>13771</v>
      </c>
      <c r="I1623">
        <v>3</v>
      </c>
      <c r="J1623" t="s">
        <v>13814</v>
      </c>
      <c r="K1623" t="s">
        <v>13771</v>
      </c>
      <c r="L1623">
        <v>270107</v>
      </c>
      <c r="M1623" t="s">
        <v>13588</v>
      </c>
      <c r="N1623">
        <v>270107005</v>
      </c>
      <c r="O1623" t="s">
        <v>13608</v>
      </c>
      <c r="P1623">
        <v>0</v>
      </c>
      <c r="Q1623">
        <v>13675.16991575059</v>
      </c>
      <c r="R1623">
        <v>0</v>
      </c>
    </row>
    <row r="1624" spans="1:18" x14ac:dyDescent="0.25">
      <c r="A1624">
        <v>13</v>
      </c>
      <c r="B1624">
        <v>13107</v>
      </c>
      <c r="C1624" t="s">
        <v>10678</v>
      </c>
      <c r="D1624" t="s">
        <v>1842</v>
      </c>
      <c r="E1624">
        <v>7</v>
      </c>
      <c r="F1624" t="s">
        <v>13813</v>
      </c>
      <c r="G1624">
        <v>3</v>
      </c>
      <c r="H1624" t="s">
        <v>13770</v>
      </c>
      <c r="I1624">
        <v>3</v>
      </c>
      <c r="J1624" t="s">
        <v>13814</v>
      </c>
      <c r="K1624" t="s">
        <v>13815</v>
      </c>
      <c r="L1624">
        <v>270107</v>
      </c>
      <c r="M1624" t="s">
        <v>13588</v>
      </c>
      <c r="N1624">
        <v>270107005</v>
      </c>
      <c r="O1624" t="s">
        <v>13608</v>
      </c>
      <c r="P1624">
        <v>26557.793427722794</v>
      </c>
      <c r="Q1624">
        <v>34403.445970523346</v>
      </c>
      <c r="R1624">
        <v>9292.8589141418688</v>
      </c>
    </row>
    <row r="1625" spans="1:18" x14ac:dyDescent="0.25">
      <c r="A1625">
        <v>13</v>
      </c>
      <c r="B1625">
        <v>13107</v>
      </c>
      <c r="C1625" t="s">
        <v>10678</v>
      </c>
      <c r="D1625" t="s">
        <v>1842</v>
      </c>
      <c r="E1625">
        <v>7</v>
      </c>
      <c r="F1625" t="s">
        <v>13813</v>
      </c>
      <c r="G1625">
        <v>3</v>
      </c>
      <c r="H1625" t="s">
        <v>13770</v>
      </c>
      <c r="I1625">
        <v>3</v>
      </c>
      <c r="J1625" t="s">
        <v>13814</v>
      </c>
      <c r="K1625" t="s">
        <v>13816</v>
      </c>
      <c r="L1625">
        <v>270107</v>
      </c>
      <c r="M1625" t="s">
        <v>13588</v>
      </c>
      <c r="N1625">
        <v>270107005</v>
      </c>
      <c r="O1625" t="s">
        <v>13608</v>
      </c>
      <c r="P1625">
        <v>0</v>
      </c>
      <c r="Q1625">
        <v>2666.3845808736937</v>
      </c>
      <c r="R1625">
        <v>0</v>
      </c>
    </row>
    <row r="1626" spans="1:18" x14ac:dyDescent="0.25">
      <c r="A1626">
        <v>13</v>
      </c>
      <c r="B1626">
        <v>13108</v>
      </c>
      <c r="C1626" t="s">
        <v>10678</v>
      </c>
      <c r="D1626" t="s">
        <v>847</v>
      </c>
      <c r="E1626">
        <v>1</v>
      </c>
      <c r="F1626" t="s">
        <v>13800</v>
      </c>
      <c r="G1626">
        <v>1</v>
      </c>
      <c r="H1626" t="s">
        <v>8278</v>
      </c>
      <c r="I1626">
        <v>1</v>
      </c>
      <c r="J1626" t="s">
        <v>13801</v>
      </c>
      <c r="K1626" t="s">
        <v>13802</v>
      </c>
      <c r="L1626">
        <v>270107</v>
      </c>
      <c r="M1626" t="s">
        <v>13588</v>
      </c>
      <c r="N1626">
        <v>270107006</v>
      </c>
      <c r="O1626" t="s">
        <v>13613</v>
      </c>
      <c r="P1626">
        <v>13706.928347099125</v>
      </c>
      <c r="Q1626">
        <v>18720.185984513784</v>
      </c>
      <c r="R1626">
        <v>36719.160011147113</v>
      </c>
    </row>
    <row r="1627" spans="1:18" x14ac:dyDescent="0.25">
      <c r="A1627">
        <v>13</v>
      </c>
      <c r="B1627">
        <v>13108</v>
      </c>
      <c r="C1627" t="s">
        <v>10678</v>
      </c>
      <c r="D1627" t="s">
        <v>847</v>
      </c>
      <c r="E1627">
        <v>1</v>
      </c>
      <c r="F1627" t="s">
        <v>13800</v>
      </c>
      <c r="G1627">
        <v>1</v>
      </c>
      <c r="H1627" t="s">
        <v>8278</v>
      </c>
      <c r="I1627">
        <v>1</v>
      </c>
      <c r="J1627" t="s">
        <v>13801</v>
      </c>
      <c r="K1627" t="s">
        <v>13803</v>
      </c>
      <c r="L1627">
        <v>270107</v>
      </c>
      <c r="M1627" t="s">
        <v>13588</v>
      </c>
      <c r="N1627">
        <v>270107006</v>
      </c>
      <c r="O1627" t="s">
        <v>13613</v>
      </c>
      <c r="P1627">
        <v>11748.795726084963</v>
      </c>
      <c r="Q1627">
        <v>0</v>
      </c>
      <c r="R1627">
        <v>0</v>
      </c>
    </row>
    <row r="1628" spans="1:18" x14ac:dyDescent="0.25">
      <c r="A1628">
        <v>13</v>
      </c>
      <c r="B1628">
        <v>13108</v>
      </c>
      <c r="C1628" t="s">
        <v>10678</v>
      </c>
      <c r="D1628" t="s">
        <v>847</v>
      </c>
      <c r="E1628">
        <v>2</v>
      </c>
      <c r="F1628" t="s">
        <v>13804</v>
      </c>
      <c r="G1628">
        <v>3</v>
      </c>
      <c r="H1628" t="s">
        <v>13770</v>
      </c>
      <c r="I1628">
        <v>1</v>
      </c>
      <c r="J1628" t="s">
        <v>13801</v>
      </c>
      <c r="K1628" t="s">
        <v>13805</v>
      </c>
      <c r="L1628">
        <v>270107</v>
      </c>
      <c r="M1628" t="s">
        <v>13588</v>
      </c>
      <c r="N1628">
        <v>270107006</v>
      </c>
      <c r="O1628" t="s">
        <v>13613</v>
      </c>
      <c r="P1628">
        <v>9953.8408234886501</v>
      </c>
      <c r="Q1628">
        <v>16515.320343375941</v>
      </c>
      <c r="R1628">
        <v>28150.845388773629</v>
      </c>
    </row>
    <row r="1629" spans="1:18" x14ac:dyDescent="0.25">
      <c r="A1629">
        <v>13</v>
      </c>
      <c r="B1629">
        <v>13108</v>
      </c>
      <c r="C1629" t="s">
        <v>10678</v>
      </c>
      <c r="D1629" t="s">
        <v>847</v>
      </c>
      <c r="E1629">
        <v>2</v>
      </c>
      <c r="F1629" t="s">
        <v>13804</v>
      </c>
      <c r="G1629">
        <v>3</v>
      </c>
      <c r="H1629" t="s">
        <v>13770</v>
      </c>
      <c r="I1629">
        <v>1</v>
      </c>
      <c r="J1629" t="s">
        <v>13801</v>
      </c>
      <c r="K1629" t="s">
        <v>13806</v>
      </c>
      <c r="L1629">
        <v>270107</v>
      </c>
      <c r="M1629" t="s">
        <v>13588</v>
      </c>
      <c r="N1629">
        <v>270107006</v>
      </c>
      <c r="O1629" t="s">
        <v>13613</v>
      </c>
      <c r="P1629">
        <v>15501.883249695438</v>
      </c>
      <c r="Q1629">
        <v>2204.8656411378456</v>
      </c>
      <c r="R1629">
        <v>8568.3146223734911</v>
      </c>
    </row>
    <row r="1630" spans="1:18" x14ac:dyDescent="0.25">
      <c r="A1630">
        <v>13</v>
      </c>
      <c r="B1630">
        <v>13108</v>
      </c>
      <c r="C1630" t="s">
        <v>10678</v>
      </c>
      <c r="D1630" t="s">
        <v>847</v>
      </c>
      <c r="E1630">
        <v>3</v>
      </c>
      <c r="F1630" t="s">
        <v>13807</v>
      </c>
      <c r="G1630">
        <v>1</v>
      </c>
      <c r="H1630" t="s">
        <v>8278</v>
      </c>
      <c r="I1630">
        <v>1</v>
      </c>
      <c r="J1630" t="s">
        <v>13801</v>
      </c>
      <c r="K1630" t="s">
        <v>13808</v>
      </c>
      <c r="L1630">
        <v>270107</v>
      </c>
      <c r="M1630" t="s">
        <v>13588</v>
      </c>
      <c r="N1630">
        <v>270107006</v>
      </c>
      <c r="O1630" t="s">
        <v>13613</v>
      </c>
      <c r="P1630">
        <v>13706.928347099125</v>
      </c>
      <c r="Q1630">
        <v>18720.185984513784</v>
      </c>
      <c r="R1630">
        <v>36719.160011147113</v>
      </c>
    </row>
    <row r="1631" spans="1:18" x14ac:dyDescent="0.25">
      <c r="A1631">
        <v>13</v>
      </c>
      <c r="B1631">
        <v>13108</v>
      </c>
      <c r="C1631" t="s">
        <v>10678</v>
      </c>
      <c r="D1631" t="s">
        <v>847</v>
      </c>
      <c r="E1631">
        <v>3</v>
      </c>
      <c r="F1631" t="s">
        <v>13807</v>
      </c>
      <c r="G1631">
        <v>1</v>
      </c>
      <c r="H1631" t="s">
        <v>8278</v>
      </c>
      <c r="I1631">
        <v>1</v>
      </c>
      <c r="J1631" t="s">
        <v>13801</v>
      </c>
      <c r="K1631" t="s">
        <v>13809</v>
      </c>
      <c r="L1631">
        <v>270107</v>
      </c>
      <c r="M1631" t="s">
        <v>13588</v>
      </c>
      <c r="N1631">
        <v>270107006</v>
      </c>
      <c r="O1631" t="s">
        <v>13613</v>
      </c>
      <c r="P1631">
        <v>11748.795726084963</v>
      </c>
      <c r="Q1631">
        <v>0</v>
      </c>
      <c r="R1631">
        <v>0</v>
      </c>
    </row>
    <row r="1632" spans="1:18" x14ac:dyDescent="0.25">
      <c r="A1632">
        <v>13</v>
      </c>
      <c r="B1632">
        <v>13108</v>
      </c>
      <c r="C1632" t="s">
        <v>10678</v>
      </c>
      <c r="D1632" t="s">
        <v>847</v>
      </c>
      <c r="E1632">
        <v>4</v>
      </c>
      <c r="F1632" t="s">
        <v>13810</v>
      </c>
      <c r="G1632">
        <v>1</v>
      </c>
      <c r="H1632" t="s">
        <v>8278</v>
      </c>
      <c r="I1632">
        <v>1</v>
      </c>
      <c r="J1632" t="s">
        <v>13801</v>
      </c>
      <c r="K1632" t="s">
        <v>13811</v>
      </c>
      <c r="L1632">
        <v>270107</v>
      </c>
      <c r="M1632" t="s">
        <v>13588</v>
      </c>
      <c r="N1632">
        <v>270107006</v>
      </c>
      <c r="O1632" t="s">
        <v>13613</v>
      </c>
      <c r="P1632">
        <v>13706.928347099125</v>
      </c>
      <c r="Q1632">
        <v>18720.185984513784</v>
      </c>
      <c r="R1632">
        <v>36719.160011147113</v>
      </c>
    </row>
    <row r="1633" spans="1:18" x14ac:dyDescent="0.25">
      <c r="A1633">
        <v>13</v>
      </c>
      <c r="B1633">
        <v>13108</v>
      </c>
      <c r="C1633" t="s">
        <v>10678</v>
      </c>
      <c r="D1633" t="s">
        <v>847</v>
      </c>
      <c r="E1633">
        <v>4</v>
      </c>
      <c r="F1633" t="s">
        <v>13810</v>
      </c>
      <c r="G1633">
        <v>1</v>
      </c>
      <c r="H1633" t="s">
        <v>8278</v>
      </c>
      <c r="I1633">
        <v>1</v>
      </c>
      <c r="J1633" t="s">
        <v>13801</v>
      </c>
      <c r="K1633" t="s">
        <v>13812</v>
      </c>
      <c r="L1633">
        <v>270107</v>
      </c>
      <c r="M1633" t="s">
        <v>13588</v>
      </c>
      <c r="N1633">
        <v>270107006</v>
      </c>
      <c r="O1633" t="s">
        <v>13613</v>
      </c>
      <c r="P1633">
        <v>11748.795726084963</v>
      </c>
      <c r="Q1633">
        <v>0</v>
      </c>
      <c r="R1633">
        <v>0</v>
      </c>
    </row>
    <row r="1634" spans="1:18" x14ac:dyDescent="0.25">
      <c r="A1634">
        <v>13</v>
      </c>
      <c r="B1634">
        <v>13108</v>
      </c>
      <c r="C1634" t="s">
        <v>10678</v>
      </c>
      <c r="D1634" t="s">
        <v>847</v>
      </c>
      <c r="E1634">
        <v>7</v>
      </c>
      <c r="F1634" t="s">
        <v>13813</v>
      </c>
      <c r="G1634">
        <v>2</v>
      </c>
      <c r="H1634" t="s">
        <v>13771</v>
      </c>
      <c r="I1634">
        <v>3</v>
      </c>
      <c r="J1634" t="s">
        <v>13814</v>
      </c>
      <c r="K1634" t="s">
        <v>13771</v>
      </c>
      <c r="L1634">
        <v>270107</v>
      </c>
      <c r="M1634" t="s">
        <v>13588</v>
      </c>
      <c r="N1634">
        <v>270107005</v>
      </c>
      <c r="O1634" t="s">
        <v>13608</v>
      </c>
      <c r="P1634">
        <v>0</v>
      </c>
      <c r="Q1634">
        <v>17208.425660803619</v>
      </c>
      <c r="R1634">
        <v>0</v>
      </c>
    </row>
    <row r="1635" spans="1:18" x14ac:dyDescent="0.25">
      <c r="A1635">
        <v>13</v>
      </c>
      <c r="B1635">
        <v>13108</v>
      </c>
      <c r="C1635" t="s">
        <v>10678</v>
      </c>
      <c r="D1635" t="s">
        <v>847</v>
      </c>
      <c r="E1635">
        <v>7</v>
      </c>
      <c r="F1635" t="s">
        <v>13813</v>
      </c>
      <c r="G1635">
        <v>3</v>
      </c>
      <c r="H1635" t="s">
        <v>13770</v>
      </c>
      <c r="I1635">
        <v>3</v>
      </c>
      <c r="J1635" t="s">
        <v>13814</v>
      </c>
      <c r="K1635" t="s">
        <v>13815</v>
      </c>
      <c r="L1635">
        <v>270107</v>
      </c>
      <c r="M1635" t="s">
        <v>13588</v>
      </c>
      <c r="N1635">
        <v>270107005</v>
      </c>
      <c r="O1635" t="s">
        <v>13608</v>
      </c>
      <c r="P1635">
        <v>21702.636549573614</v>
      </c>
      <c r="Q1635">
        <v>1511.760323710168</v>
      </c>
      <c r="R1635">
        <v>29101.634240227668</v>
      </c>
    </row>
    <row r="1636" spans="1:18" x14ac:dyDescent="0.25">
      <c r="A1636">
        <v>13</v>
      </c>
      <c r="B1636">
        <v>13108</v>
      </c>
      <c r="C1636" t="s">
        <v>10678</v>
      </c>
      <c r="D1636" t="s">
        <v>847</v>
      </c>
      <c r="E1636">
        <v>7</v>
      </c>
      <c r="F1636" t="s">
        <v>13813</v>
      </c>
      <c r="G1636">
        <v>3</v>
      </c>
      <c r="H1636" t="s">
        <v>13770</v>
      </c>
      <c r="I1636">
        <v>3</v>
      </c>
      <c r="J1636" t="s">
        <v>13814</v>
      </c>
      <c r="K1636" t="s">
        <v>13816</v>
      </c>
      <c r="L1636">
        <v>270107</v>
      </c>
      <c r="M1636" t="s">
        <v>13588</v>
      </c>
      <c r="N1636">
        <v>270107005</v>
      </c>
      <c r="O1636" t="s">
        <v>13608</v>
      </c>
      <c r="P1636">
        <v>3753.0875236104748</v>
      </c>
      <c r="Q1636">
        <v>0</v>
      </c>
      <c r="R1636">
        <v>7617.5257709194511</v>
      </c>
    </row>
    <row r="1637" spans="1:18" x14ac:dyDescent="0.25">
      <c r="A1637">
        <v>13</v>
      </c>
      <c r="B1637">
        <v>13109</v>
      </c>
      <c r="C1637" t="s">
        <v>10678</v>
      </c>
      <c r="D1637" t="s">
        <v>1847</v>
      </c>
      <c r="E1637">
        <v>1</v>
      </c>
      <c r="F1637" t="s">
        <v>13800</v>
      </c>
      <c r="G1637">
        <v>1</v>
      </c>
      <c r="H1637" t="s">
        <v>8278</v>
      </c>
      <c r="I1637">
        <v>1</v>
      </c>
      <c r="J1637" t="s">
        <v>13801</v>
      </c>
      <c r="K1637" t="s">
        <v>13802</v>
      </c>
      <c r="L1637">
        <v>270107</v>
      </c>
      <c r="M1637" t="s">
        <v>13588</v>
      </c>
      <c r="N1637">
        <v>270107006</v>
      </c>
      <c r="O1637" t="s">
        <v>13613</v>
      </c>
      <c r="P1637">
        <v>24994.65697798675</v>
      </c>
      <c r="Q1637">
        <v>0</v>
      </c>
      <c r="R1637">
        <v>25711.581548358077</v>
      </c>
    </row>
    <row r="1638" spans="1:18" x14ac:dyDescent="0.25">
      <c r="A1638">
        <v>13</v>
      </c>
      <c r="B1638">
        <v>13109</v>
      </c>
      <c r="C1638" t="s">
        <v>10678</v>
      </c>
      <c r="D1638" t="s">
        <v>1847</v>
      </c>
      <c r="E1638">
        <v>1</v>
      </c>
      <c r="F1638" t="s">
        <v>13800</v>
      </c>
      <c r="G1638">
        <v>2</v>
      </c>
      <c r="H1638" t="s">
        <v>13771</v>
      </c>
      <c r="I1638">
        <v>1</v>
      </c>
      <c r="J1638" t="s">
        <v>13801</v>
      </c>
      <c r="K1638" t="s">
        <v>13771</v>
      </c>
      <c r="L1638">
        <v>270107</v>
      </c>
      <c r="M1638" t="s">
        <v>13588</v>
      </c>
      <c r="N1638">
        <v>270107006</v>
      </c>
      <c r="O1638" t="s">
        <v>13613</v>
      </c>
      <c r="P1638">
        <v>7062.4064971147682</v>
      </c>
      <c r="Q1638">
        <v>0</v>
      </c>
      <c r="R1638">
        <v>0</v>
      </c>
    </row>
    <row r="1639" spans="1:18" x14ac:dyDescent="0.25">
      <c r="A1639">
        <v>13</v>
      </c>
      <c r="B1639">
        <v>13109</v>
      </c>
      <c r="C1639" t="s">
        <v>10678</v>
      </c>
      <c r="D1639" t="s">
        <v>1847</v>
      </c>
      <c r="E1639">
        <v>2</v>
      </c>
      <c r="F1639" t="s">
        <v>13804</v>
      </c>
      <c r="G1639">
        <v>3</v>
      </c>
      <c r="H1639" t="s">
        <v>13770</v>
      </c>
      <c r="I1639">
        <v>1</v>
      </c>
      <c r="J1639" t="s">
        <v>13801</v>
      </c>
      <c r="K1639" t="s">
        <v>13805</v>
      </c>
      <c r="L1639">
        <v>270107</v>
      </c>
      <c r="M1639" t="s">
        <v>13588</v>
      </c>
      <c r="N1639">
        <v>270107006</v>
      </c>
      <c r="O1639" t="s">
        <v>13613</v>
      </c>
      <c r="P1639">
        <v>32057.063475101517</v>
      </c>
      <c r="Q1639">
        <v>0</v>
      </c>
      <c r="R1639">
        <v>24366.680238225872</v>
      </c>
    </row>
    <row r="1640" spans="1:18" x14ac:dyDescent="0.25">
      <c r="A1640">
        <v>13</v>
      </c>
      <c r="B1640">
        <v>13109</v>
      </c>
      <c r="C1640" t="s">
        <v>10678</v>
      </c>
      <c r="D1640" t="s">
        <v>1847</v>
      </c>
      <c r="E1640">
        <v>2</v>
      </c>
      <c r="F1640" t="s">
        <v>13804</v>
      </c>
      <c r="G1640">
        <v>3</v>
      </c>
      <c r="H1640" t="s">
        <v>13770</v>
      </c>
      <c r="I1640">
        <v>1</v>
      </c>
      <c r="J1640" t="s">
        <v>13801</v>
      </c>
      <c r="K1640" t="s">
        <v>13806</v>
      </c>
      <c r="L1640">
        <v>270107</v>
      </c>
      <c r="M1640" t="s">
        <v>13588</v>
      </c>
      <c r="N1640">
        <v>270107006</v>
      </c>
      <c r="O1640" t="s">
        <v>13613</v>
      </c>
      <c r="P1640">
        <v>0</v>
      </c>
      <c r="Q1640">
        <v>0</v>
      </c>
      <c r="R1640">
        <v>1344.9013101322084</v>
      </c>
    </row>
    <row r="1641" spans="1:18" x14ac:dyDescent="0.25">
      <c r="A1641">
        <v>13</v>
      </c>
      <c r="B1641">
        <v>13109</v>
      </c>
      <c r="C1641" t="s">
        <v>10678</v>
      </c>
      <c r="D1641" t="s">
        <v>1847</v>
      </c>
      <c r="E1641">
        <v>3</v>
      </c>
      <c r="F1641" t="s">
        <v>13807</v>
      </c>
      <c r="G1641">
        <v>1</v>
      </c>
      <c r="H1641" t="s">
        <v>8278</v>
      </c>
      <c r="I1641">
        <v>1</v>
      </c>
      <c r="J1641" t="s">
        <v>13801</v>
      </c>
      <c r="K1641" t="s">
        <v>13808</v>
      </c>
      <c r="L1641">
        <v>270107</v>
      </c>
      <c r="M1641" t="s">
        <v>13588</v>
      </c>
      <c r="N1641">
        <v>270107006</v>
      </c>
      <c r="O1641" t="s">
        <v>13613</v>
      </c>
      <c r="P1641">
        <v>24994.65697798675</v>
      </c>
      <c r="Q1641">
        <v>0</v>
      </c>
      <c r="R1641">
        <v>25711.581548358077</v>
      </c>
    </row>
    <row r="1642" spans="1:18" x14ac:dyDescent="0.25">
      <c r="A1642">
        <v>13</v>
      </c>
      <c r="B1642">
        <v>13109</v>
      </c>
      <c r="C1642" t="s">
        <v>10678</v>
      </c>
      <c r="D1642" t="s">
        <v>1847</v>
      </c>
      <c r="E1642">
        <v>3</v>
      </c>
      <c r="F1642" t="s">
        <v>13807</v>
      </c>
      <c r="G1642">
        <v>2</v>
      </c>
      <c r="H1642" t="s">
        <v>13771</v>
      </c>
      <c r="I1642">
        <v>1</v>
      </c>
      <c r="J1642" t="s">
        <v>13801</v>
      </c>
      <c r="K1642" t="s">
        <v>13771</v>
      </c>
      <c r="L1642">
        <v>270107</v>
      </c>
      <c r="M1642" t="s">
        <v>13588</v>
      </c>
      <c r="N1642">
        <v>270107006</v>
      </c>
      <c r="O1642" t="s">
        <v>13613</v>
      </c>
      <c r="P1642">
        <v>7062.4064971147682</v>
      </c>
      <c r="Q1642">
        <v>0</v>
      </c>
      <c r="R1642">
        <v>0</v>
      </c>
    </row>
    <row r="1643" spans="1:18" x14ac:dyDescent="0.25">
      <c r="A1643">
        <v>13</v>
      </c>
      <c r="B1643">
        <v>13109</v>
      </c>
      <c r="C1643" t="s">
        <v>10678</v>
      </c>
      <c r="D1643" t="s">
        <v>1847</v>
      </c>
      <c r="E1643">
        <v>4</v>
      </c>
      <c r="F1643" t="s">
        <v>13810</v>
      </c>
      <c r="G1643">
        <v>1</v>
      </c>
      <c r="H1643" t="s">
        <v>8278</v>
      </c>
      <c r="I1643">
        <v>1</v>
      </c>
      <c r="J1643" t="s">
        <v>13801</v>
      </c>
      <c r="K1643" t="s">
        <v>13811</v>
      </c>
      <c r="L1643">
        <v>270107</v>
      </c>
      <c r="M1643" t="s">
        <v>13588</v>
      </c>
      <c r="N1643">
        <v>270107006</v>
      </c>
      <c r="O1643" t="s">
        <v>13613</v>
      </c>
      <c r="P1643">
        <v>24994.65697798675</v>
      </c>
      <c r="Q1643">
        <v>0</v>
      </c>
      <c r="R1643">
        <v>25711.581548358077</v>
      </c>
    </row>
    <row r="1644" spans="1:18" x14ac:dyDescent="0.25">
      <c r="A1644">
        <v>13</v>
      </c>
      <c r="B1644">
        <v>13109</v>
      </c>
      <c r="C1644" t="s">
        <v>10678</v>
      </c>
      <c r="D1644" t="s">
        <v>1847</v>
      </c>
      <c r="E1644">
        <v>4</v>
      </c>
      <c r="F1644" t="s">
        <v>13810</v>
      </c>
      <c r="G1644">
        <v>2</v>
      </c>
      <c r="H1644" t="s">
        <v>13771</v>
      </c>
      <c r="I1644">
        <v>1</v>
      </c>
      <c r="J1644" t="s">
        <v>13801</v>
      </c>
      <c r="K1644" t="s">
        <v>13771</v>
      </c>
      <c r="L1644">
        <v>270107</v>
      </c>
      <c r="M1644" t="s">
        <v>13588</v>
      </c>
      <c r="N1644">
        <v>270107006</v>
      </c>
      <c r="O1644" t="s">
        <v>13613</v>
      </c>
      <c r="P1644">
        <v>7062.4064971147682</v>
      </c>
      <c r="Q1644">
        <v>0</v>
      </c>
      <c r="R1644">
        <v>0</v>
      </c>
    </row>
    <row r="1645" spans="1:18" x14ac:dyDescent="0.25">
      <c r="A1645">
        <v>13</v>
      </c>
      <c r="B1645">
        <v>13109</v>
      </c>
      <c r="C1645" t="s">
        <v>10678</v>
      </c>
      <c r="D1645" t="s">
        <v>1847</v>
      </c>
      <c r="E1645">
        <v>7</v>
      </c>
      <c r="F1645" t="s">
        <v>13813</v>
      </c>
      <c r="G1645">
        <v>3</v>
      </c>
      <c r="H1645" t="s">
        <v>13770</v>
      </c>
      <c r="I1645">
        <v>3</v>
      </c>
      <c r="J1645" t="s">
        <v>13814</v>
      </c>
      <c r="K1645" t="s">
        <v>13815</v>
      </c>
      <c r="L1645">
        <v>270107</v>
      </c>
      <c r="M1645" t="s">
        <v>13588</v>
      </c>
      <c r="N1645">
        <v>270107005</v>
      </c>
      <c r="O1645" t="s">
        <v>13608</v>
      </c>
      <c r="P1645">
        <v>32057.063475101517</v>
      </c>
      <c r="Q1645">
        <v>0</v>
      </c>
      <c r="R1645">
        <v>25711.581548358077</v>
      </c>
    </row>
    <row r="1646" spans="1:18" x14ac:dyDescent="0.25">
      <c r="A1646">
        <v>13</v>
      </c>
      <c r="B1646">
        <v>13110</v>
      </c>
      <c r="C1646" t="s">
        <v>10678</v>
      </c>
      <c r="D1646" t="s">
        <v>1850</v>
      </c>
      <c r="E1646">
        <v>1</v>
      </c>
      <c r="F1646" t="s">
        <v>13800</v>
      </c>
      <c r="G1646">
        <v>1</v>
      </c>
      <c r="H1646" t="s">
        <v>8278</v>
      </c>
      <c r="I1646">
        <v>1</v>
      </c>
      <c r="J1646" t="s">
        <v>13801</v>
      </c>
      <c r="K1646" t="s">
        <v>13802</v>
      </c>
      <c r="L1646">
        <v>270107</v>
      </c>
      <c r="M1646" t="s">
        <v>13588</v>
      </c>
      <c r="N1646">
        <v>270107006</v>
      </c>
      <c r="O1646" t="s">
        <v>13613</v>
      </c>
      <c r="P1646">
        <v>29565.813971148535</v>
      </c>
      <c r="Q1646">
        <v>24488.539538869976</v>
      </c>
      <c r="R1646">
        <v>30908.193853398232</v>
      </c>
    </row>
    <row r="1647" spans="1:18" x14ac:dyDescent="0.25">
      <c r="A1647">
        <v>13</v>
      </c>
      <c r="B1647">
        <v>13110</v>
      </c>
      <c r="C1647" t="s">
        <v>10678</v>
      </c>
      <c r="D1647" t="s">
        <v>1850</v>
      </c>
      <c r="E1647">
        <v>1</v>
      </c>
      <c r="F1647" t="s">
        <v>13800</v>
      </c>
      <c r="G1647">
        <v>1</v>
      </c>
      <c r="H1647" t="s">
        <v>8278</v>
      </c>
      <c r="I1647">
        <v>1</v>
      </c>
      <c r="J1647" t="s">
        <v>13801</v>
      </c>
      <c r="K1647" t="s">
        <v>13803</v>
      </c>
      <c r="L1647">
        <v>270107</v>
      </c>
      <c r="M1647" t="s">
        <v>13588</v>
      </c>
      <c r="N1647">
        <v>270107006</v>
      </c>
      <c r="O1647" t="s">
        <v>13613</v>
      </c>
      <c r="P1647">
        <v>5469.9426793789789</v>
      </c>
      <c r="Q1647">
        <v>941.7553051502224</v>
      </c>
      <c r="R1647">
        <v>0</v>
      </c>
    </row>
    <row r="1648" spans="1:18" x14ac:dyDescent="0.25">
      <c r="A1648">
        <v>13</v>
      </c>
      <c r="B1648">
        <v>13110</v>
      </c>
      <c r="C1648" t="s">
        <v>10678</v>
      </c>
      <c r="D1648" t="s">
        <v>1850</v>
      </c>
      <c r="E1648">
        <v>2</v>
      </c>
      <c r="F1648" t="s">
        <v>13804</v>
      </c>
      <c r="G1648">
        <v>3</v>
      </c>
      <c r="H1648" t="s">
        <v>13770</v>
      </c>
      <c r="I1648">
        <v>1</v>
      </c>
      <c r="J1648" t="s">
        <v>13801</v>
      </c>
      <c r="K1648" t="s">
        <v>13805</v>
      </c>
      <c r="L1648">
        <v>270107</v>
      </c>
      <c r="M1648" t="s">
        <v>13588</v>
      </c>
      <c r="N1648">
        <v>270107006</v>
      </c>
      <c r="O1648" t="s">
        <v>13613</v>
      </c>
      <c r="P1648">
        <v>29565.813971148535</v>
      </c>
      <c r="Q1648">
        <v>20916.197155784299</v>
      </c>
      <c r="R1648">
        <v>28739.839414622791</v>
      </c>
    </row>
    <row r="1649" spans="1:18" x14ac:dyDescent="0.25">
      <c r="A1649">
        <v>13</v>
      </c>
      <c r="B1649">
        <v>13110</v>
      </c>
      <c r="C1649" t="s">
        <v>10678</v>
      </c>
      <c r="D1649" t="s">
        <v>1850</v>
      </c>
      <c r="E1649">
        <v>2</v>
      </c>
      <c r="F1649" t="s">
        <v>13804</v>
      </c>
      <c r="G1649">
        <v>3</v>
      </c>
      <c r="H1649" t="s">
        <v>13770</v>
      </c>
      <c r="I1649">
        <v>1</v>
      </c>
      <c r="J1649" t="s">
        <v>13801</v>
      </c>
      <c r="K1649" t="s">
        <v>13806</v>
      </c>
      <c r="L1649">
        <v>270107</v>
      </c>
      <c r="M1649" t="s">
        <v>13588</v>
      </c>
      <c r="N1649">
        <v>270107006</v>
      </c>
      <c r="O1649" t="s">
        <v>13613</v>
      </c>
      <c r="P1649">
        <v>5469.9426793789789</v>
      </c>
      <c r="Q1649">
        <v>4514.0976882358973</v>
      </c>
      <c r="R1649">
        <v>2168.35443877544</v>
      </c>
    </row>
    <row r="1650" spans="1:18" x14ac:dyDescent="0.25">
      <c r="A1650">
        <v>13</v>
      </c>
      <c r="B1650">
        <v>13110</v>
      </c>
      <c r="C1650" t="s">
        <v>10678</v>
      </c>
      <c r="D1650" t="s">
        <v>1850</v>
      </c>
      <c r="E1650">
        <v>3</v>
      </c>
      <c r="F1650" t="s">
        <v>13807</v>
      </c>
      <c r="G1650">
        <v>1</v>
      </c>
      <c r="H1650" t="s">
        <v>8278</v>
      </c>
      <c r="I1650">
        <v>1</v>
      </c>
      <c r="J1650" t="s">
        <v>13801</v>
      </c>
      <c r="K1650" t="s">
        <v>13808</v>
      </c>
      <c r="L1650">
        <v>270107</v>
      </c>
      <c r="M1650" t="s">
        <v>13588</v>
      </c>
      <c r="N1650">
        <v>270107006</v>
      </c>
      <c r="O1650" t="s">
        <v>13613</v>
      </c>
      <c r="P1650">
        <v>29848.620141560201</v>
      </c>
      <c r="Q1650">
        <v>25430.294844020198</v>
      </c>
      <c r="R1650">
        <v>30908.193853398232</v>
      </c>
    </row>
    <row r="1651" spans="1:18" x14ac:dyDescent="0.25">
      <c r="A1651">
        <v>13</v>
      </c>
      <c r="B1651">
        <v>13110</v>
      </c>
      <c r="C1651" t="s">
        <v>10678</v>
      </c>
      <c r="D1651" t="s">
        <v>1850</v>
      </c>
      <c r="E1651">
        <v>3</v>
      </c>
      <c r="F1651" t="s">
        <v>13807</v>
      </c>
      <c r="G1651">
        <v>1</v>
      </c>
      <c r="H1651" t="s">
        <v>8278</v>
      </c>
      <c r="I1651">
        <v>1</v>
      </c>
      <c r="J1651" t="s">
        <v>13801</v>
      </c>
      <c r="K1651" t="s">
        <v>13809</v>
      </c>
      <c r="L1651">
        <v>270107</v>
      </c>
      <c r="M1651" t="s">
        <v>13588</v>
      </c>
      <c r="N1651">
        <v>270107006</v>
      </c>
      <c r="O1651" t="s">
        <v>13613</v>
      </c>
      <c r="P1651">
        <v>5187.1365089673127</v>
      </c>
      <c r="Q1651">
        <v>0</v>
      </c>
      <c r="R1651">
        <v>0</v>
      </c>
    </row>
    <row r="1652" spans="1:18" x14ac:dyDescent="0.25">
      <c r="A1652">
        <v>13</v>
      </c>
      <c r="B1652">
        <v>13110</v>
      </c>
      <c r="C1652" t="s">
        <v>10678</v>
      </c>
      <c r="D1652" t="s">
        <v>1850</v>
      </c>
      <c r="E1652">
        <v>4</v>
      </c>
      <c r="F1652" t="s">
        <v>13810</v>
      </c>
      <c r="G1652">
        <v>1</v>
      </c>
      <c r="H1652" t="s">
        <v>8278</v>
      </c>
      <c r="I1652">
        <v>1</v>
      </c>
      <c r="J1652" t="s">
        <v>13801</v>
      </c>
      <c r="K1652" t="s">
        <v>13811</v>
      </c>
      <c r="L1652">
        <v>270107</v>
      </c>
      <c r="M1652" t="s">
        <v>13588</v>
      </c>
      <c r="N1652">
        <v>270107006</v>
      </c>
      <c r="O1652" t="s">
        <v>13613</v>
      </c>
      <c r="P1652">
        <v>29565.813971148535</v>
      </c>
      <c r="Q1652">
        <v>24488.539538869976</v>
      </c>
      <c r="R1652">
        <v>30908.193853398232</v>
      </c>
    </row>
    <row r="1653" spans="1:18" x14ac:dyDescent="0.25">
      <c r="A1653">
        <v>13</v>
      </c>
      <c r="B1653">
        <v>13110</v>
      </c>
      <c r="C1653" t="s">
        <v>10678</v>
      </c>
      <c r="D1653" t="s">
        <v>1850</v>
      </c>
      <c r="E1653">
        <v>4</v>
      </c>
      <c r="F1653" t="s">
        <v>13810</v>
      </c>
      <c r="G1653">
        <v>1</v>
      </c>
      <c r="H1653" t="s">
        <v>8278</v>
      </c>
      <c r="I1653">
        <v>1</v>
      </c>
      <c r="J1653" t="s">
        <v>13801</v>
      </c>
      <c r="K1653" t="s">
        <v>13812</v>
      </c>
      <c r="L1653">
        <v>270107</v>
      </c>
      <c r="M1653" t="s">
        <v>13588</v>
      </c>
      <c r="N1653">
        <v>270107006</v>
      </c>
      <c r="O1653" t="s">
        <v>13613</v>
      </c>
      <c r="P1653">
        <v>5469.9426793789789</v>
      </c>
      <c r="Q1653">
        <v>941.7553051502224</v>
      </c>
      <c r="R1653">
        <v>0</v>
      </c>
    </row>
    <row r="1654" spans="1:18" x14ac:dyDescent="0.25">
      <c r="A1654">
        <v>13</v>
      </c>
      <c r="B1654">
        <v>13110</v>
      </c>
      <c r="C1654" t="s">
        <v>10678</v>
      </c>
      <c r="D1654" t="s">
        <v>1850</v>
      </c>
      <c r="E1654">
        <v>7</v>
      </c>
      <c r="F1654" t="s">
        <v>13813</v>
      </c>
      <c r="G1654">
        <v>2</v>
      </c>
      <c r="H1654" t="s">
        <v>13771</v>
      </c>
      <c r="I1654">
        <v>3</v>
      </c>
      <c r="J1654" t="s">
        <v>13814</v>
      </c>
      <c r="K1654" t="s">
        <v>13771</v>
      </c>
      <c r="L1654">
        <v>270107</v>
      </c>
      <c r="M1654" t="s">
        <v>13588</v>
      </c>
      <c r="N1654">
        <v>270107005</v>
      </c>
      <c r="O1654" t="s">
        <v>13608</v>
      </c>
      <c r="P1654">
        <v>282.8061704116663</v>
      </c>
      <c r="Q1654">
        <v>7715.029664790517</v>
      </c>
      <c r="R1654">
        <v>0</v>
      </c>
    </row>
    <row r="1655" spans="1:18" x14ac:dyDescent="0.25">
      <c r="A1655">
        <v>13</v>
      </c>
      <c r="B1655">
        <v>13110</v>
      </c>
      <c r="C1655" t="s">
        <v>10678</v>
      </c>
      <c r="D1655" t="s">
        <v>1850</v>
      </c>
      <c r="E1655">
        <v>7</v>
      </c>
      <c r="F1655" t="s">
        <v>13813</v>
      </c>
      <c r="G1655">
        <v>3</v>
      </c>
      <c r="H1655" t="s">
        <v>13770</v>
      </c>
      <c r="I1655">
        <v>3</v>
      </c>
      <c r="J1655" t="s">
        <v>13814</v>
      </c>
      <c r="K1655" t="s">
        <v>13815</v>
      </c>
      <c r="L1655">
        <v>270107</v>
      </c>
      <c r="M1655" t="s">
        <v>13588</v>
      </c>
      <c r="N1655">
        <v>270107005</v>
      </c>
      <c r="O1655" t="s">
        <v>13608</v>
      </c>
      <c r="P1655">
        <v>34752.950480115847</v>
      </c>
      <c r="Q1655">
        <v>17113.478469165795</v>
      </c>
      <c r="R1655">
        <v>30908.193853398232</v>
      </c>
    </row>
    <row r="1656" spans="1:18" x14ac:dyDescent="0.25">
      <c r="A1656">
        <v>13</v>
      </c>
      <c r="B1656">
        <v>13110</v>
      </c>
      <c r="C1656" t="s">
        <v>10678</v>
      </c>
      <c r="D1656" t="s">
        <v>1850</v>
      </c>
      <c r="E1656">
        <v>7</v>
      </c>
      <c r="F1656" t="s">
        <v>13813</v>
      </c>
      <c r="G1656">
        <v>3</v>
      </c>
      <c r="H1656" t="s">
        <v>13770</v>
      </c>
      <c r="I1656">
        <v>3</v>
      </c>
      <c r="J1656" t="s">
        <v>13814</v>
      </c>
      <c r="K1656" t="s">
        <v>13816</v>
      </c>
      <c r="L1656">
        <v>270107</v>
      </c>
      <c r="M1656" t="s">
        <v>13588</v>
      </c>
      <c r="N1656">
        <v>270107005</v>
      </c>
      <c r="O1656" t="s">
        <v>13608</v>
      </c>
      <c r="P1656">
        <v>0</v>
      </c>
      <c r="Q1656">
        <v>601.78671006388959</v>
      </c>
      <c r="R1656">
        <v>0</v>
      </c>
    </row>
    <row r="1657" spans="1:18" x14ac:dyDescent="0.25">
      <c r="A1657">
        <v>13</v>
      </c>
      <c r="B1657">
        <v>13111</v>
      </c>
      <c r="C1657" t="s">
        <v>10678</v>
      </c>
      <c r="D1657" t="s">
        <v>1853</v>
      </c>
      <c r="E1657">
        <v>1</v>
      </c>
      <c r="F1657" t="s">
        <v>13800</v>
      </c>
      <c r="G1657">
        <v>1</v>
      </c>
      <c r="H1657" t="s">
        <v>8278</v>
      </c>
      <c r="I1657">
        <v>1</v>
      </c>
      <c r="J1657" t="s">
        <v>13801</v>
      </c>
      <c r="K1657" t="s">
        <v>13802</v>
      </c>
      <c r="L1657">
        <v>270107</v>
      </c>
      <c r="M1657" t="s">
        <v>13588</v>
      </c>
      <c r="N1657">
        <v>270107006</v>
      </c>
      <c r="O1657" t="s">
        <v>13613</v>
      </c>
      <c r="P1657">
        <v>24998.42712888106</v>
      </c>
      <c r="Q1657">
        <v>11261.475081295881</v>
      </c>
      <c r="R1657">
        <v>18316.54006282083</v>
      </c>
    </row>
    <row r="1658" spans="1:18" x14ac:dyDescent="0.25">
      <c r="A1658">
        <v>13</v>
      </c>
      <c r="B1658">
        <v>13111</v>
      </c>
      <c r="C1658" t="s">
        <v>10678</v>
      </c>
      <c r="D1658" t="s">
        <v>1853</v>
      </c>
      <c r="E1658">
        <v>1</v>
      </c>
      <c r="F1658" t="s">
        <v>13800</v>
      </c>
      <c r="G1658">
        <v>1</v>
      </c>
      <c r="H1658" t="s">
        <v>8278</v>
      </c>
      <c r="I1658">
        <v>1</v>
      </c>
      <c r="J1658" t="s">
        <v>13801</v>
      </c>
      <c r="K1658" t="s">
        <v>13803</v>
      </c>
      <c r="L1658">
        <v>270107</v>
      </c>
      <c r="M1658" t="s">
        <v>13588</v>
      </c>
      <c r="N1658">
        <v>270107006</v>
      </c>
      <c r="O1658" t="s">
        <v>13613</v>
      </c>
      <c r="P1658">
        <v>10632.608764037876</v>
      </c>
      <c r="Q1658">
        <v>2969.4140180762579</v>
      </c>
      <c r="R1658">
        <v>0</v>
      </c>
    </row>
    <row r="1659" spans="1:18" x14ac:dyDescent="0.25">
      <c r="A1659">
        <v>13</v>
      </c>
      <c r="B1659">
        <v>13111</v>
      </c>
      <c r="C1659" t="s">
        <v>10678</v>
      </c>
      <c r="D1659" t="s">
        <v>1853</v>
      </c>
      <c r="E1659">
        <v>2</v>
      </c>
      <c r="F1659" t="s">
        <v>13804</v>
      </c>
      <c r="G1659">
        <v>3</v>
      </c>
      <c r="H1659" t="s">
        <v>13770</v>
      </c>
      <c r="I1659">
        <v>1</v>
      </c>
      <c r="J1659" t="s">
        <v>13801</v>
      </c>
      <c r="K1659" t="s">
        <v>13805</v>
      </c>
      <c r="L1659">
        <v>270107</v>
      </c>
      <c r="M1659" t="s">
        <v>13588</v>
      </c>
      <c r="N1659">
        <v>270107006</v>
      </c>
      <c r="O1659" t="s">
        <v>13613</v>
      </c>
      <c r="P1659">
        <v>12012.016735348705</v>
      </c>
      <c r="Q1659">
        <v>6396.9358274813494</v>
      </c>
      <c r="R1659">
        <v>15949.711333564825</v>
      </c>
    </row>
    <row r="1660" spans="1:18" x14ac:dyDescent="0.25">
      <c r="A1660">
        <v>13</v>
      </c>
      <c r="B1660">
        <v>13111</v>
      </c>
      <c r="C1660" t="s">
        <v>10678</v>
      </c>
      <c r="D1660" t="s">
        <v>1853</v>
      </c>
      <c r="E1660">
        <v>2</v>
      </c>
      <c r="F1660" t="s">
        <v>13804</v>
      </c>
      <c r="G1660">
        <v>3</v>
      </c>
      <c r="H1660" t="s">
        <v>13770</v>
      </c>
      <c r="I1660">
        <v>1</v>
      </c>
      <c r="J1660" t="s">
        <v>13801</v>
      </c>
      <c r="K1660" t="s">
        <v>13806</v>
      </c>
      <c r="L1660">
        <v>270107</v>
      </c>
      <c r="M1660" t="s">
        <v>13588</v>
      </c>
      <c r="N1660">
        <v>270107006</v>
      </c>
      <c r="O1660" t="s">
        <v>13613</v>
      </c>
      <c r="P1660">
        <v>23619.01915757023</v>
      </c>
      <c r="Q1660">
        <v>7833.9532718907913</v>
      </c>
      <c r="R1660">
        <v>2366.828729256008</v>
      </c>
    </row>
    <row r="1661" spans="1:18" x14ac:dyDescent="0.25">
      <c r="A1661">
        <v>13</v>
      </c>
      <c r="B1661">
        <v>13111</v>
      </c>
      <c r="C1661" t="s">
        <v>10678</v>
      </c>
      <c r="D1661" t="s">
        <v>1853</v>
      </c>
      <c r="E1661">
        <v>3</v>
      </c>
      <c r="F1661" t="s">
        <v>13807</v>
      </c>
      <c r="G1661">
        <v>1</v>
      </c>
      <c r="H1661" t="s">
        <v>8278</v>
      </c>
      <c r="I1661">
        <v>1</v>
      </c>
      <c r="J1661" t="s">
        <v>13801</v>
      </c>
      <c r="K1661" t="s">
        <v>13808</v>
      </c>
      <c r="L1661">
        <v>270107</v>
      </c>
      <c r="M1661" t="s">
        <v>13588</v>
      </c>
      <c r="N1661">
        <v>270107006</v>
      </c>
      <c r="O1661" t="s">
        <v>13613</v>
      </c>
      <c r="P1661">
        <v>34981.440120796498</v>
      </c>
      <c r="Q1661">
        <v>14230.889099372142</v>
      </c>
      <c r="R1661">
        <v>18316.54006282083</v>
      </c>
    </row>
    <row r="1662" spans="1:18" x14ac:dyDescent="0.25">
      <c r="A1662">
        <v>13</v>
      </c>
      <c r="B1662">
        <v>13111</v>
      </c>
      <c r="C1662" t="s">
        <v>10678</v>
      </c>
      <c r="D1662" t="s">
        <v>1853</v>
      </c>
      <c r="E1662">
        <v>3</v>
      </c>
      <c r="F1662" t="s">
        <v>13807</v>
      </c>
      <c r="G1662">
        <v>1</v>
      </c>
      <c r="H1662" t="s">
        <v>8278</v>
      </c>
      <c r="I1662">
        <v>1</v>
      </c>
      <c r="J1662" t="s">
        <v>13801</v>
      </c>
      <c r="K1662" t="s">
        <v>13809</v>
      </c>
      <c r="L1662">
        <v>270107</v>
      </c>
      <c r="M1662" t="s">
        <v>13588</v>
      </c>
      <c r="N1662">
        <v>270107006</v>
      </c>
      <c r="O1662" t="s">
        <v>13613</v>
      </c>
      <c r="P1662">
        <v>649.59577212243232</v>
      </c>
      <c r="Q1662">
        <v>0</v>
      </c>
      <c r="R1662">
        <v>0</v>
      </c>
    </row>
    <row r="1663" spans="1:18" x14ac:dyDescent="0.25">
      <c r="A1663">
        <v>13</v>
      </c>
      <c r="B1663">
        <v>13111</v>
      </c>
      <c r="C1663" t="s">
        <v>10678</v>
      </c>
      <c r="D1663" t="s">
        <v>1853</v>
      </c>
      <c r="E1663">
        <v>4</v>
      </c>
      <c r="F1663" t="s">
        <v>13810</v>
      </c>
      <c r="G1663">
        <v>1</v>
      </c>
      <c r="H1663" t="s">
        <v>8278</v>
      </c>
      <c r="I1663">
        <v>1</v>
      </c>
      <c r="J1663" t="s">
        <v>13801</v>
      </c>
      <c r="K1663" t="s">
        <v>13811</v>
      </c>
      <c r="L1663">
        <v>270107</v>
      </c>
      <c r="M1663" t="s">
        <v>13588</v>
      </c>
      <c r="N1663">
        <v>270107006</v>
      </c>
      <c r="O1663" t="s">
        <v>13613</v>
      </c>
      <c r="P1663">
        <v>24998.42712888106</v>
      </c>
      <c r="Q1663">
        <v>11261.475081295881</v>
      </c>
      <c r="R1663">
        <v>18316.54006282083</v>
      </c>
    </row>
    <row r="1664" spans="1:18" x14ac:dyDescent="0.25">
      <c r="A1664">
        <v>13</v>
      </c>
      <c r="B1664">
        <v>13111</v>
      </c>
      <c r="C1664" t="s">
        <v>10678</v>
      </c>
      <c r="D1664" t="s">
        <v>1853</v>
      </c>
      <c r="E1664">
        <v>4</v>
      </c>
      <c r="F1664" t="s">
        <v>13810</v>
      </c>
      <c r="G1664">
        <v>1</v>
      </c>
      <c r="H1664" t="s">
        <v>8278</v>
      </c>
      <c r="I1664">
        <v>1</v>
      </c>
      <c r="J1664" t="s">
        <v>13801</v>
      </c>
      <c r="K1664" t="s">
        <v>13812</v>
      </c>
      <c r="L1664">
        <v>270107</v>
      </c>
      <c r="M1664" t="s">
        <v>13588</v>
      </c>
      <c r="N1664">
        <v>270107006</v>
      </c>
      <c r="O1664" t="s">
        <v>13613</v>
      </c>
      <c r="P1664">
        <v>10632.608764037876</v>
      </c>
      <c r="Q1664">
        <v>2969.4140180762579</v>
      </c>
      <c r="R1664">
        <v>0</v>
      </c>
    </row>
    <row r="1665" spans="1:18" x14ac:dyDescent="0.25">
      <c r="A1665">
        <v>13</v>
      </c>
      <c r="B1665">
        <v>13111</v>
      </c>
      <c r="C1665" t="s">
        <v>10678</v>
      </c>
      <c r="D1665" t="s">
        <v>1853</v>
      </c>
      <c r="E1665">
        <v>7</v>
      </c>
      <c r="F1665" t="s">
        <v>13813</v>
      </c>
      <c r="G1665">
        <v>2</v>
      </c>
      <c r="H1665" t="s">
        <v>13771</v>
      </c>
      <c r="I1665">
        <v>3</v>
      </c>
      <c r="J1665" t="s">
        <v>13814</v>
      </c>
      <c r="K1665" t="s">
        <v>13771</v>
      </c>
      <c r="L1665">
        <v>270107</v>
      </c>
      <c r="M1665" t="s">
        <v>13588</v>
      </c>
      <c r="N1665">
        <v>270107005</v>
      </c>
      <c r="O1665" t="s">
        <v>13608</v>
      </c>
      <c r="P1665">
        <v>15015.414136965617</v>
      </c>
      <c r="Q1665">
        <v>3563.5428838849803</v>
      </c>
      <c r="R1665">
        <v>0</v>
      </c>
    </row>
    <row r="1666" spans="1:18" x14ac:dyDescent="0.25">
      <c r="A1666">
        <v>13</v>
      </c>
      <c r="B1666">
        <v>13111</v>
      </c>
      <c r="C1666" t="s">
        <v>10678</v>
      </c>
      <c r="D1666" t="s">
        <v>1853</v>
      </c>
      <c r="E1666">
        <v>7</v>
      </c>
      <c r="F1666" t="s">
        <v>13813</v>
      </c>
      <c r="G1666">
        <v>3</v>
      </c>
      <c r="H1666" t="s">
        <v>13770</v>
      </c>
      <c r="I1666">
        <v>3</v>
      </c>
      <c r="J1666" t="s">
        <v>13814</v>
      </c>
      <c r="K1666" t="s">
        <v>13815</v>
      </c>
      <c r="L1666">
        <v>270107</v>
      </c>
      <c r="M1666" t="s">
        <v>13588</v>
      </c>
      <c r="N1666">
        <v>270107005</v>
      </c>
      <c r="O1666" t="s">
        <v>13608</v>
      </c>
      <c r="P1666">
        <v>10632.608764037876</v>
      </c>
      <c r="Q1666">
        <v>9366.3498455576082</v>
      </c>
      <c r="R1666">
        <v>18316.54006282083</v>
      </c>
    </row>
    <row r="1667" spans="1:18" x14ac:dyDescent="0.25">
      <c r="A1667">
        <v>13</v>
      </c>
      <c r="B1667">
        <v>13111</v>
      </c>
      <c r="C1667" t="s">
        <v>10678</v>
      </c>
      <c r="D1667" t="s">
        <v>1853</v>
      </c>
      <c r="E1667">
        <v>7</v>
      </c>
      <c r="F1667" t="s">
        <v>13813</v>
      </c>
      <c r="G1667">
        <v>3</v>
      </c>
      <c r="H1667" t="s">
        <v>13770</v>
      </c>
      <c r="I1667">
        <v>3</v>
      </c>
      <c r="J1667" t="s">
        <v>13814</v>
      </c>
      <c r="K1667" t="s">
        <v>13816</v>
      </c>
      <c r="L1667">
        <v>270107</v>
      </c>
      <c r="M1667" t="s">
        <v>13588</v>
      </c>
      <c r="N1667">
        <v>270107005</v>
      </c>
      <c r="O1667" t="s">
        <v>13608</v>
      </c>
      <c r="P1667">
        <v>9983.0129919154424</v>
      </c>
      <c r="Q1667">
        <v>1300.9963699295531</v>
      </c>
      <c r="R1667">
        <v>0</v>
      </c>
    </row>
    <row r="1668" spans="1:18" x14ac:dyDescent="0.25">
      <c r="A1668">
        <v>13</v>
      </c>
      <c r="B1668">
        <v>13112</v>
      </c>
      <c r="C1668" t="s">
        <v>10678</v>
      </c>
      <c r="D1668" t="s">
        <v>1856</v>
      </c>
      <c r="E1668">
        <v>1</v>
      </c>
      <c r="F1668" t="s">
        <v>13800</v>
      </c>
      <c r="G1668">
        <v>1</v>
      </c>
      <c r="H1668" t="s">
        <v>8278</v>
      </c>
      <c r="I1668">
        <v>1</v>
      </c>
      <c r="J1668" t="s">
        <v>13801</v>
      </c>
      <c r="K1668" t="s">
        <v>13802</v>
      </c>
      <c r="L1668">
        <v>270107</v>
      </c>
      <c r="M1668" t="s">
        <v>13588</v>
      </c>
      <c r="N1668">
        <v>270107006</v>
      </c>
      <c r="O1668" t="s">
        <v>13613</v>
      </c>
      <c r="P1668">
        <v>33801.99303334194</v>
      </c>
      <c r="Q1668">
        <v>49353.394155202463</v>
      </c>
      <c r="R1668">
        <v>22082.320850687338</v>
      </c>
    </row>
    <row r="1669" spans="1:18" x14ac:dyDescent="0.25">
      <c r="A1669">
        <v>13</v>
      </c>
      <c r="B1669">
        <v>13112</v>
      </c>
      <c r="C1669" t="s">
        <v>10678</v>
      </c>
      <c r="D1669" t="s">
        <v>1856</v>
      </c>
      <c r="E1669">
        <v>1</v>
      </c>
      <c r="F1669" t="s">
        <v>13800</v>
      </c>
      <c r="G1669">
        <v>1</v>
      </c>
      <c r="H1669" t="s">
        <v>8278</v>
      </c>
      <c r="I1669">
        <v>1</v>
      </c>
      <c r="J1669" t="s">
        <v>13801</v>
      </c>
      <c r="K1669" t="s">
        <v>13803</v>
      </c>
      <c r="L1669">
        <v>270107</v>
      </c>
      <c r="M1669" t="s">
        <v>13588</v>
      </c>
      <c r="N1669">
        <v>270107006</v>
      </c>
      <c r="O1669" t="s">
        <v>13613</v>
      </c>
      <c r="P1669">
        <v>0</v>
      </c>
      <c r="Q1669">
        <v>3393.9364317173113</v>
      </c>
      <c r="R1669">
        <v>2245.4656917804255</v>
      </c>
    </row>
    <row r="1670" spans="1:18" x14ac:dyDescent="0.25">
      <c r="A1670">
        <v>13</v>
      </c>
      <c r="B1670">
        <v>13112</v>
      </c>
      <c r="C1670" t="s">
        <v>10678</v>
      </c>
      <c r="D1670" t="s">
        <v>1856</v>
      </c>
      <c r="E1670">
        <v>2</v>
      </c>
      <c r="F1670" t="s">
        <v>13804</v>
      </c>
      <c r="G1670">
        <v>3</v>
      </c>
      <c r="H1670" t="s">
        <v>13770</v>
      </c>
      <c r="I1670">
        <v>1</v>
      </c>
      <c r="J1670" t="s">
        <v>13801</v>
      </c>
      <c r="K1670" t="s">
        <v>13805</v>
      </c>
      <c r="L1670">
        <v>270107</v>
      </c>
      <c r="M1670" t="s">
        <v>13588</v>
      </c>
      <c r="N1670">
        <v>270107006</v>
      </c>
      <c r="O1670" t="s">
        <v>13613</v>
      </c>
      <c r="P1670">
        <v>28595.970721064918</v>
      </c>
      <c r="Q1670">
        <v>32890.861555158932</v>
      </c>
      <c r="R1670">
        <v>11674.895282244175</v>
      </c>
    </row>
    <row r="1671" spans="1:18" x14ac:dyDescent="0.25">
      <c r="A1671">
        <v>13</v>
      </c>
      <c r="B1671">
        <v>13112</v>
      </c>
      <c r="C1671" t="s">
        <v>10678</v>
      </c>
      <c r="D1671" t="s">
        <v>1856</v>
      </c>
      <c r="E1671">
        <v>2</v>
      </c>
      <c r="F1671" t="s">
        <v>13804</v>
      </c>
      <c r="G1671">
        <v>3</v>
      </c>
      <c r="H1671" t="s">
        <v>13770</v>
      </c>
      <c r="I1671">
        <v>1</v>
      </c>
      <c r="J1671" t="s">
        <v>13801</v>
      </c>
      <c r="K1671" t="s">
        <v>13806</v>
      </c>
      <c r="L1671">
        <v>270107</v>
      </c>
      <c r="M1671" t="s">
        <v>13588</v>
      </c>
      <c r="N1671">
        <v>270107006</v>
      </c>
      <c r="O1671" t="s">
        <v>13613</v>
      </c>
      <c r="P1671">
        <v>5206.0223122770221</v>
      </c>
      <c r="Q1671">
        <v>19856.46903176084</v>
      </c>
      <c r="R1671">
        <v>12652.891260223591</v>
      </c>
    </row>
    <row r="1672" spans="1:18" x14ac:dyDescent="0.25">
      <c r="A1672">
        <v>13</v>
      </c>
      <c r="B1672">
        <v>13112</v>
      </c>
      <c r="C1672" t="s">
        <v>10678</v>
      </c>
      <c r="D1672" t="s">
        <v>1856</v>
      </c>
      <c r="E1672">
        <v>3</v>
      </c>
      <c r="F1672" t="s">
        <v>13807</v>
      </c>
      <c r="G1672">
        <v>1</v>
      </c>
      <c r="H1672" t="s">
        <v>8278</v>
      </c>
      <c r="I1672">
        <v>1</v>
      </c>
      <c r="J1672" t="s">
        <v>13801</v>
      </c>
      <c r="K1672" t="s">
        <v>13808</v>
      </c>
      <c r="L1672">
        <v>270107</v>
      </c>
      <c r="M1672" t="s">
        <v>13588</v>
      </c>
      <c r="N1672">
        <v>270107006</v>
      </c>
      <c r="O1672" t="s">
        <v>13613</v>
      </c>
      <c r="P1672">
        <v>33801.99303334194</v>
      </c>
      <c r="Q1672">
        <v>50991.189956042697</v>
      </c>
      <c r="R1672">
        <v>22082.320850687338</v>
      </c>
    </row>
    <row r="1673" spans="1:18" x14ac:dyDescent="0.25">
      <c r="A1673">
        <v>13</v>
      </c>
      <c r="B1673">
        <v>13112</v>
      </c>
      <c r="C1673" t="s">
        <v>10678</v>
      </c>
      <c r="D1673" t="s">
        <v>1856</v>
      </c>
      <c r="E1673">
        <v>3</v>
      </c>
      <c r="F1673" t="s">
        <v>13807</v>
      </c>
      <c r="G1673">
        <v>1</v>
      </c>
      <c r="H1673" t="s">
        <v>8278</v>
      </c>
      <c r="I1673">
        <v>1</v>
      </c>
      <c r="J1673" t="s">
        <v>13801</v>
      </c>
      <c r="K1673" t="s">
        <v>13809</v>
      </c>
      <c r="L1673">
        <v>270107</v>
      </c>
      <c r="M1673" t="s">
        <v>13588</v>
      </c>
      <c r="N1673">
        <v>270107006</v>
      </c>
      <c r="O1673" t="s">
        <v>13613</v>
      </c>
      <c r="P1673">
        <v>0</v>
      </c>
      <c r="Q1673">
        <v>1756.1406308770813</v>
      </c>
      <c r="R1673">
        <v>2245.4656917804255</v>
      </c>
    </row>
    <row r="1674" spans="1:18" x14ac:dyDescent="0.25">
      <c r="A1674">
        <v>13</v>
      </c>
      <c r="B1674">
        <v>13112</v>
      </c>
      <c r="C1674" t="s">
        <v>10678</v>
      </c>
      <c r="D1674" t="s">
        <v>1856</v>
      </c>
      <c r="E1674">
        <v>4</v>
      </c>
      <c r="F1674" t="s">
        <v>13810</v>
      </c>
      <c r="G1674">
        <v>1</v>
      </c>
      <c r="H1674" t="s">
        <v>8278</v>
      </c>
      <c r="I1674">
        <v>1</v>
      </c>
      <c r="J1674" t="s">
        <v>13801</v>
      </c>
      <c r="K1674" t="s">
        <v>13811</v>
      </c>
      <c r="L1674">
        <v>270107</v>
      </c>
      <c r="M1674" t="s">
        <v>13588</v>
      </c>
      <c r="N1674">
        <v>270107006</v>
      </c>
      <c r="O1674" t="s">
        <v>13613</v>
      </c>
      <c r="P1674">
        <v>33801.99303334194</v>
      </c>
      <c r="Q1674">
        <v>49353.394155202463</v>
      </c>
      <c r="R1674">
        <v>22082.320850687338</v>
      </c>
    </row>
    <row r="1675" spans="1:18" x14ac:dyDescent="0.25">
      <c r="A1675">
        <v>13</v>
      </c>
      <c r="B1675">
        <v>13112</v>
      </c>
      <c r="C1675" t="s">
        <v>10678</v>
      </c>
      <c r="D1675" t="s">
        <v>1856</v>
      </c>
      <c r="E1675">
        <v>4</v>
      </c>
      <c r="F1675" t="s">
        <v>13810</v>
      </c>
      <c r="G1675">
        <v>1</v>
      </c>
      <c r="H1675" t="s">
        <v>8278</v>
      </c>
      <c r="I1675">
        <v>1</v>
      </c>
      <c r="J1675" t="s">
        <v>13801</v>
      </c>
      <c r="K1675" t="s">
        <v>13812</v>
      </c>
      <c r="L1675">
        <v>270107</v>
      </c>
      <c r="M1675" t="s">
        <v>13588</v>
      </c>
      <c r="N1675">
        <v>270107006</v>
      </c>
      <c r="O1675" t="s">
        <v>13613</v>
      </c>
      <c r="P1675">
        <v>0</v>
      </c>
      <c r="Q1675">
        <v>3393.9364317173113</v>
      </c>
      <c r="R1675">
        <v>2245.4656917804255</v>
      </c>
    </row>
    <row r="1676" spans="1:18" x14ac:dyDescent="0.25">
      <c r="A1676">
        <v>13</v>
      </c>
      <c r="B1676">
        <v>13112</v>
      </c>
      <c r="C1676" t="s">
        <v>10678</v>
      </c>
      <c r="D1676" t="s">
        <v>1856</v>
      </c>
      <c r="E1676">
        <v>7</v>
      </c>
      <c r="F1676" t="s">
        <v>13813</v>
      </c>
      <c r="G1676">
        <v>2</v>
      </c>
      <c r="H1676" t="s">
        <v>13771</v>
      </c>
      <c r="I1676">
        <v>3</v>
      </c>
      <c r="J1676" t="s">
        <v>13814</v>
      </c>
      <c r="K1676" t="s">
        <v>13771</v>
      </c>
      <c r="L1676">
        <v>270107</v>
      </c>
      <c r="M1676" t="s">
        <v>13588</v>
      </c>
      <c r="N1676">
        <v>270107005</v>
      </c>
      <c r="O1676" t="s">
        <v>13608</v>
      </c>
      <c r="P1676">
        <v>7992.1585573431839</v>
      </c>
      <c r="Q1676">
        <v>13101.549754285534</v>
      </c>
      <c r="R1676">
        <v>0</v>
      </c>
    </row>
    <row r="1677" spans="1:18" x14ac:dyDescent="0.25">
      <c r="A1677">
        <v>13</v>
      </c>
      <c r="B1677">
        <v>13112</v>
      </c>
      <c r="C1677" t="s">
        <v>10678</v>
      </c>
      <c r="D1677" t="s">
        <v>1856</v>
      </c>
      <c r="E1677">
        <v>7</v>
      </c>
      <c r="F1677" t="s">
        <v>13813</v>
      </c>
      <c r="G1677">
        <v>3</v>
      </c>
      <c r="H1677" t="s">
        <v>13770</v>
      </c>
      <c r="I1677">
        <v>3</v>
      </c>
      <c r="J1677" t="s">
        <v>13814</v>
      </c>
      <c r="K1677" t="s">
        <v>13815</v>
      </c>
      <c r="L1677">
        <v>270107</v>
      </c>
      <c r="M1677" t="s">
        <v>13588</v>
      </c>
      <c r="N1677">
        <v>270107005</v>
      </c>
      <c r="O1677" t="s">
        <v>13608</v>
      </c>
      <c r="P1677">
        <v>25809.834475998756</v>
      </c>
      <c r="Q1677">
        <v>37041.656623255112</v>
      </c>
      <c r="R1677">
        <v>20007.145480522686</v>
      </c>
    </row>
    <row r="1678" spans="1:18" x14ac:dyDescent="0.25">
      <c r="A1678">
        <v>13</v>
      </c>
      <c r="B1678">
        <v>13112</v>
      </c>
      <c r="C1678" t="s">
        <v>10678</v>
      </c>
      <c r="D1678" t="s">
        <v>1856</v>
      </c>
      <c r="E1678">
        <v>7</v>
      </c>
      <c r="F1678" t="s">
        <v>13813</v>
      </c>
      <c r="G1678">
        <v>3</v>
      </c>
      <c r="H1678" t="s">
        <v>13770</v>
      </c>
      <c r="I1678">
        <v>3</v>
      </c>
      <c r="J1678" t="s">
        <v>13814</v>
      </c>
      <c r="K1678" t="s">
        <v>13816</v>
      </c>
      <c r="L1678">
        <v>270107</v>
      </c>
      <c r="M1678" t="s">
        <v>13588</v>
      </c>
      <c r="N1678">
        <v>270107005</v>
      </c>
      <c r="O1678" t="s">
        <v>13608</v>
      </c>
      <c r="P1678">
        <v>0</v>
      </c>
      <c r="Q1678">
        <v>2604.1242093791238</v>
      </c>
      <c r="R1678">
        <v>4320.6410619450799</v>
      </c>
    </row>
    <row r="1679" spans="1:18" x14ac:dyDescent="0.25">
      <c r="A1679">
        <v>13</v>
      </c>
      <c r="B1679">
        <v>13113</v>
      </c>
      <c r="C1679" t="s">
        <v>10678</v>
      </c>
      <c r="D1679" t="s">
        <v>1859</v>
      </c>
      <c r="E1679">
        <v>1</v>
      </c>
      <c r="F1679" t="s">
        <v>13800</v>
      </c>
      <c r="G1679">
        <v>1</v>
      </c>
      <c r="H1679" t="s">
        <v>8278</v>
      </c>
      <c r="I1679">
        <v>1</v>
      </c>
      <c r="J1679" t="s">
        <v>13801</v>
      </c>
      <c r="K1679" t="s">
        <v>13802</v>
      </c>
      <c r="L1679">
        <v>270107</v>
      </c>
      <c r="M1679" t="s">
        <v>13588</v>
      </c>
      <c r="N1679">
        <v>270107006</v>
      </c>
      <c r="O1679" t="s">
        <v>13613</v>
      </c>
      <c r="P1679">
        <v>37184.551464418022</v>
      </c>
      <c r="Q1679">
        <v>17893.815123139797</v>
      </c>
      <c r="R1679">
        <v>24446.918566032429</v>
      </c>
    </row>
    <row r="1680" spans="1:18" x14ac:dyDescent="0.25">
      <c r="A1680">
        <v>13</v>
      </c>
      <c r="B1680">
        <v>13113</v>
      </c>
      <c r="C1680" t="s">
        <v>10678</v>
      </c>
      <c r="D1680" t="s">
        <v>1859</v>
      </c>
      <c r="E1680">
        <v>2</v>
      </c>
      <c r="F1680" t="s">
        <v>13804</v>
      </c>
      <c r="G1680">
        <v>3</v>
      </c>
      <c r="H1680" t="s">
        <v>13770</v>
      </c>
      <c r="I1680">
        <v>1</v>
      </c>
      <c r="J1680" t="s">
        <v>13801</v>
      </c>
      <c r="K1680" t="s">
        <v>13805</v>
      </c>
      <c r="L1680">
        <v>270107</v>
      </c>
      <c r="M1680" t="s">
        <v>13588</v>
      </c>
      <c r="N1680">
        <v>270107006</v>
      </c>
      <c r="O1680" t="s">
        <v>13613</v>
      </c>
      <c r="P1680">
        <v>30776.315520170287</v>
      </c>
      <c r="Q1680">
        <v>16247.35476996682</v>
      </c>
      <c r="R1680">
        <v>24446.918566032429</v>
      </c>
    </row>
    <row r="1681" spans="1:18" x14ac:dyDescent="0.25">
      <c r="A1681">
        <v>13</v>
      </c>
      <c r="B1681">
        <v>13113</v>
      </c>
      <c r="C1681" t="s">
        <v>10678</v>
      </c>
      <c r="D1681" t="s">
        <v>1859</v>
      </c>
      <c r="E1681">
        <v>2</v>
      </c>
      <c r="F1681" t="s">
        <v>13804</v>
      </c>
      <c r="G1681">
        <v>3</v>
      </c>
      <c r="H1681" t="s">
        <v>13770</v>
      </c>
      <c r="I1681">
        <v>1</v>
      </c>
      <c r="J1681" t="s">
        <v>13801</v>
      </c>
      <c r="K1681" t="s">
        <v>13806</v>
      </c>
      <c r="L1681">
        <v>270107</v>
      </c>
      <c r="M1681" t="s">
        <v>13588</v>
      </c>
      <c r="N1681">
        <v>270107006</v>
      </c>
      <c r="O1681" t="s">
        <v>13613</v>
      </c>
      <c r="P1681">
        <v>6408.2359442477336</v>
      </c>
      <c r="Q1681">
        <v>1646.4603531729761</v>
      </c>
      <c r="R1681">
        <v>0</v>
      </c>
    </row>
    <row r="1682" spans="1:18" x14ac:dyDescent="0.25">
      <c r="A1682">
        <v>13</v>
      </c>
      <c r="B1682">
        <v>13113</v>
      </c>
      <c r="C1682" t="s">
        <v>10678</v>
      </c>
      <c r="D1682" t="s">
        <v>1859</v>
      </c>
      <c r="E1682">
        <v>3</v>
      </c>
      <c r="F1682" t="s">
        <v>13807</v>
      </c>
      <c r="G1682">
        <v>1</v>
      </c>
      <c r="H1682" t="s">
        <v>8278</v>
      </c>
      <c r="I1682">
        <v>1</v>
      </c>
      <c r="J1682" t="s">
        <v>13801</v>
      </c>
      <c r="K1682" t="s">
        <v>13808</v>
      </c>
      <c r="L1682">
        <v>270107</v>
      </c>
      <c r="M1682" t="s">
        <v>13588</v>
      </c>
      <c r="N1682">
        <v>270107006</v>
      </c>
      <c r="O1682" t="s">
        <v>13613</v>
      </c>
      <c r="P1682">
        <v>37184.551464418022</v>
      </c>
      <c r="Q1682">
        <v>17893.815123139797</v>
      </c>
      <c r="R1682">
        <v>24446.918566032429</v>
      </c>
    </row>
    <row r="1683" spans="1:18" x14ac:dyDescent="0.25">
      <c r="A1683">
        <v>13</v>
      </c>
      <c r="B1683">
        <v>13113</v>
      </c>
      <c r="C1683" t="s">
        <v>10678</v>
      </c>
      <c r="D1683" t="s">
        <v>1859</v>
      </c>
      <c r="E1683">
        <v>4</v>
      </c>
      <c r="F1683" t="s">
        <v>13810</v>
      </c>
      <c r="G1683">
        <v>1</v>
      </c>
      <c r="H1683" t="s">
        <v>8278</v>
      </c>
      <c r="I1683">
        <v>1</v>
      </c>
      <c r="J1683" t="s">
        <v>13801</v>
      </c>
      <c r="K1683" t="s">
        <v>13811</v>
      </c>
      <c r="L1683">
        <v>270107</v>
      </c>
      <c r="M1683" t="s">
        <v>13588</v>
      </c>
      <c r="N1683">
        <v>270107006</v>
      </c>
      <c r="O1683" t="s">
        <v>13613</v>
      </c>
      <c r="P1683">
        <v>37184.551464418022</v>
      </c>
      <c r="Q1683">
        <v>17893.815123139797</v>
      </c>
      <c r="R1683">
        <v>24446.918566032429</v>
      </c>
    </row>
    <row r="1684" spans="1:18" x14ac:dyDescent="0.25">
      <c r="A1684">
        <v>13</v>
      </c>
      <c r="B1684">
        <v>13113</v>
      </c>
      <c r="C1684" t="s">
        <v>10678</v>
      </c>
      <c r="D1684" t="s">
        <v>1859</v>
      </c>
      <c r="E1684">
        <v>7</v>
      </c>
      <c r="F1684" t="s">
        <v>13813</v>
      </c>
      <c r="G1684">
        <v>2</v>
      </c>
      <c r="H1684" t="s">
        <v>13771</v>
      </c>
      <c r="I1684">
        <v>3</v>
      </c>
      <c r="J1684" t="s">
        <v>13814</v>
      </c>
      <c r="K1684" t="s">
        <v>13771</v>
      </c>
      <c r="L1684">
        <v>270107</v>
      </c>
      <c r="M1684" t="s">
        <v>13588</v>
      </c>
      <c r="N1684">
        <v>270107005</v>
      </c>
      <c r="O1684" t="s">
        <v>13608</v>
      </c>
      <c r="P1684">
        <v>0</v>
      </c>
      <c r="Q1684">
        <v>4939.3810595189279</v>
      </c>
      <c r="R1684">
        <v>0</v>
      </c>
    </row>
    <row r="1685" spans="1:18" x14ac:dyDescent="0.25">
      <c r="A1685">
        <v>13</v>
      </c>
      <c r="B1685">
        <v>13113</v>
      </c>
      <c r="C1685" t="s">
        <v>10678</v>
      </c>
      <c r="D1685" t="s">
        <v>1859</v>
      </c>
      <c r="E1685">
        <v>7</v>
      </c>
      <c r="F1685" t="s">
        <v>13813</v>
      </c>
      <c r="G1685">
        <v>3</v>
      </c>
      <c r="H1685" t="s">
        <v>13770</v>
      </c>
      <c r="I1685">
        <v>3</v>
      </c>
      <c r="J1685" t="s">
        <v>13814</v>
      </c>
      <c r="K1685" t="s">
        <v>13815</v>
      </c>
      <c r="L1685">
        <v>270107</v>
      </c>
      <c r="M1685" t="s">
        <v>13588</v>
      </c>
      <c r="N1685">
        <v>270107005</v>
      </c>
      <c r="O1685" t="s">
        <v>13608</v>
      </c>
      <c r="P1685">
        <v>37184.551464418022</v>
      </c>
      <c r="Q1685">
        <v>10553.1117076422</v>
      </c>
      <c r="R1685">
        <v>24446.918566032429</v>
      </c>
    </row>
    <row r="1686" spans="1:18" x14ac:dyDescent="0.25">
      <c r="A1686">
        <v>13</v>
      </c>
      <c r="B1686">
        <v>13113</v>
      </c>
      <c r="C1686" t="s">
        <v>10678</v>
      </c>
      <c r="D1686" t="s">
        <v>1859</v>
      </c>
      <c r="E1686">
        <v>7</v>
      </c>
      <c r="F1686" t="s">
        <v>13813</v>
      </c>
      <c r="G1686">
        <v>3</v>
      </c>
      <c r="H1686" t="s">
        <v>13770</v>
      </c>
      <c r="I1686">
        <v>3</v>
      </c>
      <c r="J1686" t="s">
        <v>13814</v>
      </c>
      <c r="K1686" t="s">
        <v>13816</v>
      </c>
      <c r="L1686">
        <v>270107</v>
      </c>
      <c r="M1686" t="s">
        <v>13588</v>
      </c>
      <c r="N1686">
        <v>270107005</v>
      </c>
      <c r="O1686" t="s">
        <v>13608</v>
      </c>
      <c r="P1686">
        <v>0</v>
      </c>
      <c r="Q1686">
        <v>2401.3223559786697</v>
      </c>
      <c r="R1686">
        <v>0</v>
      </c>
    </row>
    <row r="1687" spans="1:18" x14ac:dyDescent="0.25">
      <c r="A1687">
        <v>13</v>
      </c>
      <c r="B1687">
        <v>13114</v>
      </c>
      <c r="C1687" t="s">
        <v>10678</v>
      </c>
      <c r="D1687" t="s">
        <v>1862</v>
      </c>
      <c r="E1687">
        <v>1</v>
      </c>
      <c r="F1687" t="s">
        <v>13800</v>
      </c>
      <c r="G1687">
        <v>1</v>
      </c>
      <c r="H1687" t="s">
        <v>8278</v>
      </c>
      <c r="I1687">
        <v>1</v>
      </c>
      <c r="J1687" t="s">
        <v>13801</v>
      </c>
      <c r="K1687" t="s">
        <v>13802</v>
      </c>
      <c r="L1687">
        <v>270107</v>
      </c>
      <c r="M1687" t="s">
        <v>13588</v>
      </c>
      <c r="N1687">
        <v>270107006</v>
      </c>
      <c r="O1687" t="s">
        <v>13613</v>
      </c>
      <c r="P1687">
        <v>34676.427402483168</v>
      </c>
      <c r="Q1687">
        <v>26586.548454328386</v>
      </c>
      <c r="R1687">
        <v>44745.85471293702</v>
      </c>
    </row>
    <row r="1688" spans="1:18" x14ac:dyDescent="0.25">
      <c r="A1688">
        <v>13</v>
      </c>
      <c r="B1688">
        <v>13114</v>
      </c>
      <c r="C1688" t="s">
        <v>10678</v>
      </c>
      <c r="D1688" t="s">
        <v>1862</v>
      </c>
      <c r="E1688">
        <v>1</v>
      </c>
      <c r="F1688" t="s">
        <v>13800</v>
      </c>
      <c r="G1688">
        <v>1</v>
      </c>
      <c r="H1688" t="s">
        <v>8278</v>
      </c>
      <c r="I1688">
        <v>1</v>
      </c>
      <c r="J1688" t="s">
        <v>13801</v>
      </c>
      <c r="K1688" t="s">
        <v>13803</v>
      </c>
      <c r="L1688">
        <v>270107</v>
      </c>
      <c r="M1688" t="s">
        <v>13588</v>
      </c>
      <c r="N1688">
        <v>270107006</v>
      </c>
      <c r="O1688" t="s">
        <v>13613</v>
      </c>
      <c r="P1688">
        <v>0</v>
      </c>
      <c r="Q1688">
        <v>1000.4825246140431</v>
      </c>
      <c r="R1688">
        <v>0</v>
      </c>
    </row>
    <row r="1689" spans="1:18" x14ac:dyDescent="0.25">
      <c r="A1689">
        <v>13</v>
      </c>
      <c r="B1689">
        <v>13114</v>
      </c>
      <c r="C1689" t="s">
        <v>10678</v>
      </c>
      <c r="D1689" t="s">
        <v>1862</v>
      </c>
      <c r="E1689">
        <v>2</v>
      </c>
      <c r="F1689" t="s">
        <v>13804</v>
      </c>
      <c r="G1689">
        <v>3</v>
      </c>
      <c r="H1689" t="s">
        <v>13770</v>
      </c>
      <c r="I1689">
        <v>1</v>
      </c>
      <c r="J1689" t="s">
        <v>13801</v>
      </c>
      <c r="K1689" t="s">
        <v>13805</v>
      </c>
      <c r="L1689">
        <v>270107</v>
      </c>
      <c r="M1689" t="s">
        <v>13588</v>
      </c>
      <c r="N1689">
        <v>270107006</v>
      </c>
      <c r="O1689" t="s">
        <v>13613</v>
      </c>
      <c r="P1689">
        <v>32743.437260172203</v>
      </c>
      <c r="Q1689">
        <v>22612.233491905197</v>
      </c>
      <c r="R1689">
        <v>43052.116780076343</v>
      </c>
    </row>
    <row r="1690" spans="1:18" x14ac:dyDescent="0.25">
      <c r="A1690">
        <v>13</v>
      </c>
      <c r="B1690">
        <v>13114</v>
      </c>
      <c r="C1690" t="s">
        <v>10678</v>
      </c>
      <c r="D1690" t="s">
        <v>1862</v>
      </c>
      <c r="E1690">
        <v>2</v>
      </c>
      <c r="F1690" t="s">
        <v>13804</v>
      </c>
      <c r="G1690">
        <v>3</v>
      </c>
      <c r="H1690" t="s">
        <v>13770</v>
      </c>
      <c r="I1690">
        <v>1</v>
      </c>
      <c r="J1690" t="s">
        <v>13801</v>
      </c>
      <c r="K1690" t="s">
        <v>13806</v>
      </c>
      <c r="L1690">
        <v>270107</v>
      </c>
      <c r="M1690" t="s">
        <v>13588</v>
      </c>
      <c r="N1690">
        <v>270107006</v>
      </c>
      <c r="O1690" t="s">
        <v>13613</v>
      </c>
      <c r="P1690">
        <v>1932.9901423109675</v>
      </c>
      <c r="Q1690">
        <v>4974.7974870372291</v>
      </c>
      <c r="R1690">
        <v>1693.737932860678</v>
      </c>
    </row>
    <row r="1691" spans="1:18" x14ac:dyDescent="0.25">
      <c r="A1691">
        <v>13</v>
      </c>
      <c r="B1691">
        <v>13114</v>
      </c>
      <c r="C1691" t="s">
        <v>10678</v>
      </c>
      <c r="D1691" t="s">
        <v>1862</v>
      </c>
      <c r="E1691">
        <v>3</v>
      </c>
      <c r="F1691" t="s">
        <v>13807</v>
      </c>
      <c r="G1691">
        <v>1</v>
      </c>
      <c r="H1691" t="s">
        <v>8278</v>
      </c>
      <c r="I1691">
        <v>1</v>
      </c>
      <c r="J1691" t="s">
        <v>13801</v>
      </c>
      <c r="K1691" t="s">
        <v>13808</v>
      </c>
      <c r="L1691">
        <v>270107</v>
      </c>
      <c r="M1691" t="s">
        <v>13588</v>
      </c>
      <c r="N1691">
        <v>270107006</v>
      </c>
      <c r="O1691" t="s">
        <v>13613</v>
      </c>
      <c r="P1691">
        <v>34676.427402483168</v>
      </c>
      <c r="Q1691">
        <v>27587.030978942428</v>
      </c>
      <c r="R1691">
        <v>44745.85471293702</v>
      </c>
    </row>
    <row r="1692" spans="1:18" x14ac:dyDescent="0.25">
      <c r="A1692">
        <v>13</v>
      </c>
      <c r="B1692">
        <v>13114</v>
      </c>
      <c r="C1692" t="s">
        <v>10678</v>
      </c>
      <c r="D1692" t="s">
        <v>1862</v>
      </c>
      <c r="E1692">
        <v>4</v>
      </c>
      <c r="F1692" t="s">
        <v>13810</v>
      </c>
      <c r="G1692">
        <v>1</v>
      </c>
      <c r="H1692" t="s">
        <v>8278</v>
      </c>
      <c r="I1692">
        <v>1</v>
      </c>
      <c r="J1692" t="s">
        <v>13801</v>
      </c>
      <c r="K1692" t="s">
        <v>13811</v>
      </c>
      <c r="L1692">
        <v>270107</v>
      </c>
      <c r="M1692" t="s">
        <v>13588</v>
      </c>
      <c r="N1692">
        <v>270107006</v>
      </c>
      <c r="O1692" t="s">
        <v>13613</v>
      </c>
      <c r="P1692">
        <v>34676.427402483168</v>
      </c>
      <c r="Q1692">
        <v>26586.548454328386</v>
      </c>
      <c r="R1692">
        <v>44745.85471293702</v>
      </c>
    </row>
    <row r="1693" spans="1:18" x14ac:dyDescent="0.25">
      <c r="A1693">
        <v>13</v>
      </c>
      <c r="B1693">
        <v>13114</v>
      </c>
      <c r="C1693" t="s">
        <v>10678</v>
      </c>
      <c r="D1693" t="s">
        <v>1862</v>
      </c>
      <c r="E1693">
        <v>4</v>
      </c>
      <c r="F1693" t="s">
        <v>13810</v>
      </c>
      <c r="G1693">
        <v>1</v>
      </c>
      <c r="H1693" t="s">
        <v>8278</v>
      </c>
      <c r="I1693">
        <v>1</v>
      </c>
      <c r="J1693" t="s">
        <v>13801</v>
      </c>
      <c r="K1693" t="s">
        <v>13812</v>
      </c>
      <c r="L1693">
        <v>270107</v>
      </c>
      <c r="M1693" t="s">
        <v>13588</v>
      </c>
      <c r="N1693">
        <v>270107006</v>
      </c>
      <c r="O1693" t="s">
        <v>13613</v>
      </c>
      <c r="P1693">
        <v>0</v>
      </c>
      <c r="Q1693">
        <v>1000.4825246140431</v>
      </c>
      <c r="R1693">
        <v>0</v>
      </c>
    </row>
    <row r="1694" spans="1:18" x14ac:dyDescent="0.25">
      <c r="A1694">
        <v>13</v>
      </c>
      <c r="B1694">
        <v>13114</v>
      </c>
      <c r="C1694" t="s">
        <v>10678</v>
      </c>
      <c r="D1694" t="s">
        <v>1862</v>
      </c>
      <c r="E1694">
        <v>7</v>
      </c>
      <c r="F1694" t="s">
        <v>13813</v>
      </c>
      <c r="G1694">
        <v>2</v>
      </c>
      <c r="H1694" t="s">
        <v>13771</v>
      </c>
      <c r="I1694">
        <v>3</v>
      </c>
      <c r="J1694" t="s">
        <v>13814</v>
      </c>
      <c r="K1694" t="s">
        <v>13771</v>
      </c>
      <c r="L1694">
        <v>270107</v>
      </c>
      <c r="M1694" t="s">
        <v>13588</v>
      </c>
      <c r="N1694">
        <v>270107005</v>
      </c>
      <c r="O1694" t="s">
        <v>13608</v>
      </c>
      <c r="P1694">
        <v>4152.6347328471657</v>
      </c>
      <c r="Q1694">
        <v>11776.456418441778</v>
      </c>
      <c r="R1694">
        <v>0</v>
      </c>
    </row>
    <row r="1695" spans="1:18" x14ac:dyDescent="0.25">
      <c r="A1695">
        <v>13</v>
      </c>
      <c r="B1695">
        <v>13114</v>
      </c>
      <c r="C1695" t="s">
        <v>10678</v>
      </c>
      <c r="D1695" t="s">
        <v>1862</v>
      </c>
      <c r="E1695">
        <v>7</v>
      </c>
      <c r="F1695" t="s">
        <v>13813</v>
      </c>
      <c r="G1695">
        <v>3</v>
      </c>
      <c r="H1695" t="s">
        <v>13770</v>
      </c>
      <c r="I1695">
        <v>3</v>
      </c>
      <c r="J1695" t="s">
        <v>13814</v>
      </c>
      <c r="K1695" t="s">
        <v>13815</v>
      </c>
      <c r="L1695">
        <v>270107</v>
      </c>
      <c r="M1695" t="s">
        <v>13588</v>
      </c>
      <c r="N1695">
        <v>270107005</v>
      </c>
      <c r="O1695" t="s">
        <v>13608</v>
      </c>
      <c r="P1695">
        <v>28590.802527325039</v>
      </c>
      <c r="Q1695">
        <v>14628.263191713795</v>
      </c>
      <c r="R1695">
        <v>41856.733458057017</v>
      </c>
    </row>
    <row r="1696" spans="1:18" x14ac:dyDescent="0.25">
      <c r="A1696">
        <v>13</v>
      </c>
      <c r="B1696">
        <v>13114</v>
      </c>
      <c r="C1696" t="s">
        <v>10678</v>
      </c>
      <c r="D1696" t="s">
        <v>1862</v>
      </c>
      <c r="E1696">
        <v>7</v>
      </c>
      <c r="F1696" t="s">
        <v>13813</v>
      </c>
      <c r="G1696">
        <v>3</v>
      </c>
      <c r="H1696" t="s">
        <v>13770</v>
      </c>
      <c r="I1696">
        <v>3</v>
      </c>
      <c r="J1696" t="s">
        <v>13814</v>
      </c>
      <c r="K1696" t="s">
        <v>13816</v>
      </c>
      <c r="L1696">
        <v>270107</v>
      </c>
      <c r="M1696" t="s">
        <v>13588</v>
      </c>
      <c r="N1696">
        <v>270107005</v>
      </c>
      <c r="O1696" t="s">
        <v>13608</v>
      </c>
      <c r="P1696">
        <v>1932.9901423109675</v>
      </c>
      <c r="Q1696">
        <v>1182.3113687868595</v>
      </c>
      <c r="R1696">
        <v>2889.1212548800095</v>
      </c>
    </row>
    <row r="1697" spans="1:18" x14ac:dyDescent="0.25">
      <c r="A1697">
        <v>13</v>
      </c>
      <c r="B1697">
        <v>13115</v>
      </c>
      <c r="C1697" t="s">
        <v>10678</v>
      </c>
      <c r="D1697" t="s">
        <v>1865</v>
      </c>
      <c r="E1697">
        <v>1</v>
      </c>
      <c r="F1697" t="s">
        <v>13800</v>
      </c>
      <c r="G1697">
        <v>1</v>
      </c>
      <c r="H1697" t="s">
        <v>8278</v>
      </c>
      <c r="I1697">
        <v>1</v>
      </c>
      <c r="J1697" t="s">
        <v>13801</v>
      </c>
      <c r="K1697" t="s">
        <v>13802</v>
      </c>
      <c r="L1697">
        <v>270107</v>
      </c>
      <c r="M1697" t="s">
        <v>13588</v>
      </c>
      <c r="N1697">
        <v>270107006</v>
      </c>
      <c r="O1697" t="s">
        <v>13613</v>
      </c>
      <c r="P1697">
        <v>27917.258162644495</v>
      </c>
      <c r="Q1697">
        <v>24855.981511872313</v>
      </c>
      <c r="R1697">
        <v>11689.264183703077</v>
      </c>
    </row>
    <row r="1698" spans="1:18" x14ac:dyDescent="0.25">
      <c r="A1698">
        <v>13</v>
      </c>
      <c r="B1698">
        <v>13115</v>
      </c>
      <c r="C1698" t="s">
        <v>10678</v>
      </c>
      <c r="D1698" t="s">
        <v>1865</v>
      </c>
      <c r="E1698">
        <v>2</v>
      </c>
      <c r="F1698" t="s">
        <v>13804</v>
      </c>
      <c r="G1698">
        <v>3</v>
      </c>
      <c r="H1698" t="s">
        <v>13770</v>
      </c>
      <c r="I1698">
        <v>1</v>
      </c>
      <c r="J1698" t="s">
        <v>13801</v>
      </c>
      <c r="K1698" t="s">
        <v>13805</v>
      </c>
      <c r="L1698">
        <v>270107</v>
      </c>
      <c r="M1698" t="s">
        <v>13588</v>
      </c>
      <c r="N1698">
        <v>270107006</v>
      </c>
      <c r="O1698" t="s">
        <v>13613</v>
      </c>
      <c r="P1698">
        <v>17632.326100182519</v>
      </c>
      <c r="Q1698">
        <v>21952.021278473472</v>
      </c>
      <c r="R1698">
        <v>11689.264183703077</v>
      </c>
    </row>
    <row r="1699" spans="1:18" x14ac:dyDescent="0.25">
      <c r="A1699">
        <v>13</v>
      </c>
      <c r="B1699">
        <v>13115</v>
      </c>
      <c r="C1699" t="s">
        <v>10678</v>
      </c>
      <c r="D1699" t="s">
        <v>1865</v>
      </c>
      <c r="E1699">
        <v>2</v>
      </c>
      <c r="F1699" t="s">
        <v>13804</v>
      </c>
      <c r="G1699">
        <v>3</v>
      </c>
      <c r="H1699" t="s">
        <v>13770</v>
      </c>
      <c r="I1699">
        <v>1</v>
      </c>
      <c r="J1699" t="s">
        <v>13801</v>
      </c>
      <c r="K1699" t="s">
        <v>13806</v>
      </c>
      <c r="L1699">
        <v>270107</v>
      </c>
      <c r="M1699" t="s">
        <v>13588</v>
      </c>
      <c r="N1699">
        <v>270107006</v>
      </c>
      <c r="O1699" t="s">
        <v>13613</v>
      </c>
      <c r="P1699">
        <v>10284.932062461976</v>
      </c>
      <c r="Q1699">
        <v>2903.960233398841</v>
      </c>
      <c r="R1699">
        <v>0</v>
      </c>
    </row>
    <row r="1700" spans="1:18" x14ac:dyDescent="0.25">
      <c r="A1700">
        <v>13</v>
      </c>
      <c r="B1700">
        <v>13115</v>
      </c>
      <c r="C1700" t="s">
        <v>10678</v>
      </c>
      <c r="D1700" t="s">
        <v>1865</v>
      </c>
      <c r="E1700">
        <v>3</v>
      </c>
      <c r="F1700" t="s">
        <v>13807</v>
      </c>
      <c r="G1700">
        <v>1</v>
      </c>
      <c r="H1700" t="s">
        <v>8278</v>
      </c>
      <c r="I1700">
        <v>1</v>
      </c>
      <c r="J1700" t="s">
        <v>13801</v>
      </c>
      <c r="K1700" t="s">
        <v>13808</v>
      </c>
      <c r="L1700">
        <v>270107</v>
      </c>
      <c r="M1700" t="s">
        <v>13588</v>
      </c>
      <c r="N1700">
        <v>270107006</v>
      </c>
      <c r="O1700" t="s">
        <v>13613</v>
      </c>
      <c r="P1700">
        <v>27917.258162644495</v>
      </c>
      <c r="Q1700">
        <v>24855.981511872313</v>
      </c>
      <c r="R1700">
        <v>11689.264183703077</v>
      </c>
    </row>
    <row r="1701" spans="1:18" x14ac:dyDescent="0.25">
      <c r="A1701">
        <v>13</v>
      </c>
      <c r="B1701">
        <v>13115</v>
      </c>
      <c r="C1701" t="s">
        <v>10678</v>
      </c>
      <c r="D1701" t="s">
        <v>1865</v>
      </c>
      <c r="E1701">
        <v>4</v>
      </c>
      <c r="F1701" t="s">
        <v>13810</v>
      </c>
      <c r="G1701">
        <v>1</v>
      </c>
      <c r="H1701" t="s">
        <v>8278</v>
      </c>
      <c r="I1701">
        <v>1</v>
      </c>
      <c r="J1701" t="s">
        <v>13801</v>
      </c>
      <c r="K1701" t="s">
        <v>13811</v>
      </c>
      <c r="L1701">
        <v>270107</v>
      </c>
      <c r="M1701" t="s">
        <v>13588</v>
      </c>
      <c r="N1701">
        <v>270107006</v>
      </c>
      <c r="O1701" t="s">
        <v>13613</v>
      </c>
      <c r="P1701">
        <v>27917.258162644495</v>
      </c>
      <c r="Q1701">
        <v>24855.981511872313</v>
      </c>
      <c r="R1701">
        <v>11689.264183703077</v>
      </c>
    </row>
    <row r="1702" spans="1:18" x14ac:dyDescent="0.25">
      <c r="A1702">
        <v>13</v>
      </c>
      <c r="B1702">
        <v>13115</v>
      </c>
      <c r="C1702" t="s">
        <v>10678</v>
      </c>
      <c r="D1702" t="s">
        <v>1865</v>
      </c>
      <c r="E1702">
        <v>7</v>
      </c>
      <c r="F1702" t="s">
        <v>13813</v>
      </c>
      <c r="G1702">
        <v>2</v>
      </c>
      <c r="H1702" t="s">
        <v>13771</v>
      </c>
      <c r="I1702">
        <v>3</v>
      </c>
      <c r="J1702" t="s">
        <v>13814</v>
      </c>
      <c r="K1702" t="s">
        <v>13771</v>
      </c>
      <c r="L1702">
        <v>270107</v>
      </c>
      <c r="M1702" t="s">
        <v>13588</v>
      </c>
      <c r="N1702">
        <v>270107005</v>
      </c>
      <c r="O1702" t="s">
        <v>13608</v>
      </c>
      <c r="P1702">
        <v>10284.932062461976</v>
      </c>
      <c r="Q1702">
        <v>7362.9340499831651</v>
      </c>
      <c r="R1702">
        <v>0</v>
      </c>
    </row>
    <row r="1703" spans="1:18" x14ac:dyDescent="0.25">
      <c r="A1703">
        <v>13</v>
      </c>
      <c r="B1703">
        <v>13115</v>
      </c>
      <c r="C1703" t="s">
        <v>10678</v>
      </c>
      <c r="D1703" t="s">
        <v>1865</v>
      </c>
      <c r="E1703">
        <v>7</v>
      </c>
      <c r="F1703" t="s">
        <v>13813</v>
      </c>
      <c r="G1703">
        <v>3</v>
      </c>
      <c r="H1703" t="s">
        <v>13770</v>
      </c>
      <c r="I1703">
        <v>3</v>
      </c>
      <c r="J1703" t="s">
        <v>13814</v>
      </c>
      <c r="K1703" t="s">
        <v>13815</v>
      </c>
      <c r="L1703">
        <v>270107</v>
      </c>
      <c r="M1703" t="s">
        <v>13588</v>
      </c>
      <c r="N1703">
        <v>270107005</v>
      </c>
      <c r="O1703" t="s">
        <v>13608</v>
      </c>
      <c r="P1703">
        <v>17632.326100182519</v>
      </c>
      <c r="Q1703">
        <v>14179.025830353987</v>
      </c>
      <c r="R1703">
        <v>11689.264183703077</v>
      </c>
    </row>
    <row r="1704" spans="1:18" x14ac:dyDescent="0.25">
      <c r="A1704">
        <v>13</v>
      </c>
      <c r="B1704">
        <v>13115</v>
      </c>
      <c r="C1704" t="s">
        <v>10678</v>
      </c>
      <c r="D1704" t="s">
        <v>1865</v>
      </c>
      <c r="E1704">
        <v>7</v>
      </c>
      <c r="F1704" t="s">
        <v>13813</v>
      </c>
      <c r="G1704">
        <v>3</v>
      </c>
      <c r="H1704" t="s">
        <v>13770</v>
      </c>
      <c r="I1704">
        <v>3</v>
      </c>
      <c r="J1704" t="s">
        <v>13814</v>
      </c>
      <c r="K1704" t="s">
        <v>13816</v>
      </c>
      <c r="L1704">
        <v>270107</v>
      </c>
      <c r="M1704" t="s">
        <v>13588</v>
      </c>
      <c r="N1704">
        <v>270107005</v>
      </c>
      <c r="O1704" t="s">
        <v>13608</v>
      </c>
      <c r="P1704">
        <v>0</v>
      </c>
      <c r="Q1704">
        <v>3314.0216315351618</v>
      </c>
      <c r="R1704">
        <v>0</v>
      </c>
    </row>
    <row r="1705" spans="1:18" x14ac:dyDescent="0.25">
      <c r="A1705">
        <v>13</v>
      </c>
      <c r="B1705">
        <v>13116</v>
      </c>
      <c r="C1705" t="s">
        <v>10678</v>
      </c>
      <c r="D1705" t="s">
        <v>1868</v>
      </c>
      <c r="E1705">
        <v>1</v>
      </c>
      <c r="F1705" t="s">
        <v>13800</v>
      </c>
      <c r="G1705">
        <v>1</v>
      </c>
      <c r="H1705" t="s">
        <v>8278</v>
      </c>
      <c r="I1705">
        <v>1</v>
      </c>
      <c r="J1705" t="s">
        <v>13801</v>
      </c>
      <c r="K1705" t="s">
        <v>13802</v>
      </c>
      <c r="L1705">
        <v>270107</v>
      </c>
      <c r="M1705" t="s">
        <v>13588</v>
      </c>
      <c r="N1705">
        <v>270107006</v>
      </c>
      <c r="O1705" t="s">
        <v>13613</v>
      </c>
      <c r="P1705">
        <v>34147.560557956996</v>
      </c>
      <c r="Q1705">
        <v>44750.313593422819</v>
      </c>
      <c r="R1705">
        <v>13542.667206783151</v>
      </c>
    </row>
    <row r="1706" spans="1:18" x14ac:dyDescent="0.25">
      <c r="A1706">
        <v>13</v>
      </c>
      <c r="B1706">
        <v>13116</v>
      </c>
      <c r="C1706" t="s">
        <v>10678</v>
      </c>
      <c r="D1706" t="s">
        <v>1868</v>
      </c>
      <c r="E1706">
        <v>2</v>
      </c>
      <c r="F1706" t="s">
        <v>13804</v>
      </c>
      <c r="G1706">
        <v>3</v>
      </c>
      <c r="H1706" t="s">
        <v>13770</v>
      </c>
      <c r="I1706">
        <v>1</v>
      </c>
      <c r="J1706" t="s">
        <v>13801</v>
      </c>
      <c r="K1706" t="s">
        <v>13805</v>
      </c>
      <c r="L1706">
        <v>270107</v>
      </c>
      <c r="M1706" t="s">
        <v>13588</v>
      </c>
      <c r="N1706">
        <v>270107006</v>
      </c>
      <c r="O1706" t="s">
        <v>13613</v>
      </c>
      <c r="P1706">
        <v>34147.560557956996</v>
      </c>
      <c r="Q1706">
        <v>44750.313593422819</v>
      </c>
      <c r="R1706">
        <v>13542.667206783151</v>
      </c>
    </row>
    <row r="1707" spans="1:18" x14ac:dyDescent="0.25">
      <c r="A1707">
        <v>13</v>
      </c>
      <c r="B1707">
        <v>13116</v>
      </c>
      <c r="C1707" t="s">
        <v>10678</v>
      </c>
      <c r="D1707" t="s">
        <v>1868</v>
      </c>
      <c r="E1707">
        <v>3</v>
      </c>
      <c r="F1707" t="s">
        <v>13807</v>
      </c>
      <c r="G1707">
        <v>1</v>
      </c>
      <c r="H1707" t="s">
        <v>8278</v>
      </c>
      <c r="I1707">
        <v>1</v>
      </c>
      <c r="J1707" t="s">
        <v>13801</v>
      </c>
      <c r="K1707" t="s">
        <v>13808</v>
      </c>
      <c r="L1707">
        <v>270107</v>
      </c>
      <c r="M1707" t="s">
        <v>13588</v>
      </c>
      <c r="N1707">
        <v>270107006</v>
      </c>
      <c r="O1707" t="s">
        <v>13613</v>
      </c>
      <c r="P1707">
        <v>34147.560557956996</v>
      </c>
      <c r="Q1707">
        <v>44750.313593422819</v>
      </c>
      <c r="R1707">
        <v>13542.667206783151</v>
      </c>
    </row>
    <row r="1708" spans="1:18" x14ac:dyDescent="0.25">
      <c r="A1708">
        <v>13</v>
      </c>
      <c r="B1708">
        <v>13116</v>
      </c>
      <c r="C1708" t="s">
        <v>10678</v>
      </c>
      <c r="D1708" t="s">
        <v>1868</v>
      </c>
      <c r="E1708">
        <v>4</v>
      </c>
      <c r="F1708" t="s">
        <v>13810</v>
      </c>
      <c r="G1708">
        <v>1</v>
      </c>
      <c r="H1708" t="s">
        <v>8278</v>
      </c>
      <c r="I1708">
        <v>1</v>
      </c>
      <c r="J1708" t="s">
        <v>13801</v>
      </c>
      <c r="K1708" t="s">
        <v>13811</v>
      </c>
      <c r="L1708">
        <v>270107</v>
      </c>
      <c r="M1708" t="s">
        <v>13588</v>
      </c>
      <c r="N1708">
        <v>270107006</v>
      </c>
      <c r="O1708" t="s">
        <v>13613</v>
      </c>
      <c r="P1708">
        <v>34147.560557956996</v>
      </c>
      <c r="Q1708">
        <v>44750.313593422819</v>
      </c>
      <c r="R1708">
        <v>13542.667206783151</v>
      </c>
    </row>
    <row r="1709" spans="1:18" x14ac:dyDescent="0.25">
      <c r="A1709">
        <v>13</v>
      </c>
      <c r="B1709">
        <v>13116</v>
      </c>
      <c r="C1709" t="s">
        <v>10678</v>
      </c>
      <c r="D1709" t="s">
        <v>1868</v>
      </c>
      <c r="E1709">
        <v>7</v>
      </c>
      <c r="F1709" t="s">
        <v>13813</v>
      </c>
      <c r="G1709">
        <v>2</v>
      </c>
      <c r="H1709" t="s">
        <v>13771</v>
      </c>
      <c r="I1709">
        <v>3</v>
      </c>
      <c r="J1709" t="s">
        <v>13814</v>
      </c>
      <c r="K1709" t="s">
        <v>13771</v>
      </c>
      <c r="L1709">
        <v>270107</v>
      </c>
      <c r="M1709" t="s">
        <v>13588</v>
      </c>
      <c r="N1709">
        <v>270107005</v>
      </c>
      <c r="O1709" t="s">
        <v>13608</v>
      </c>
      <c r="P1709">
        <v>0</v>
      </c>
      <c r="Q1709">
        <v>17747.50985101645</v>
      </c>
      <c r="R1709">
        <v>0</v>
      </c>
    </row>
    <row r="1710" spans="1:18" x14ac:dyDescent="0.25">
      <c r="A1710">
        <v>13</v>
      </c>
      <c r="B1710">
        <v>13116</v>
      </c>
      <c r="C1710" t="s">
        <v>10678</v>
      </c>
      <c r="D1710" t="s">
        <v>1868</v>
      </c>
      <c r="E1710">
        <v>7</v>
      </c>
      <c r="F1710" t="s">
        <v>13813</v>
      </c>
      <c r="G1710">
        <v>3</v>
      </c>
      <c r="H1710" t="s">
        <v>13770</v>
      </c>
      <c r="I1710">
        <v>3</v>
      </c>
      <c r="J1710" t="s">
        <v>13814</v>
      </c>
      <c r="K1710" t="s">
        <v>13815</v>
      </c>
      <c r="L1710">
        <v>270107</v>
      </c>
      <c r="M1710" t="s">
        <v>13588</v>
      </c>
      <c r="N1710">
        <v>270107005</v>
      </c>
      <c r="O1710" t="s">
        <v>13608</v>
      </c>
      <c r="P1710">
        <v>34147.560557956996</v>
      </c>
      <c r="Q1710">
        <v>27002.803742406351</v>
      </c>
      <c r="R1710">
        <v>9876.1289118811164</v>
      </c>
    </row>
    <row r="1711" spans="1:18" x14ac:dyDescent="0.25">
      <c r="A1711">
        <v>13</v>
      </c>
      <c r="B1711">
        <v>13116</v>
      </c>
      <c r="C1711" t="s">
        <v>10678</v>
      </c>
      <c r="D1711" t="s">
        <v>1868</v>
      </c>
      <c r="E1711">
        <v>7</v>
      </c>
      <c r="F1711" t="s">
        <v>13813</v>
      </c>
      <c r="G1711">
        <v>3</v>
      </c>
      <c r="H1711" t="s">
        <v>13770</v>
      </c>
      <c r="I1711">
        <v>3</v>
      </c>
      <c r="J1711" t="s">
        <v>13814</v>
      </c>
      <c r="K1711" t="s">
        <v>13816</v>
      </c>
      <c r="L1711">
        <v>270107</v>
      </c>
      <c r="M1711" t="s">
        <v>13588</v>
      </c>
      <c r="N1711">
        <v>270107005</v>
      </c>
      <c r="O1711" t="s">
        <v>13608</v>
      </c>
      <c r="P1711">
        <v>0</v>
      </c>
      <c r="Q1711">
        <v>0</v>
      </c>
      <c r="R1711">
        <v>3666.5382949020363</v>
      </c>
    </row>
    <row r="1712" spans="1:18" x14ac:dyDescent="0.25">
      <c r="A1712">
        <v>13</v>
      </c>
      <c r="B1712">
        <v>13117</v>
      </c>
      <c r="C1712" t="s">
        <v>10678</v>
      </c>
      <c r="D1712" t="s">
        <v>1871</v>
      </c>
      <c r="E1712">
        <v>1</v>
      </c>
      <c r="F1712" t="s">
        <v>13800</v>
      </c>
      <c r="G1712">
        <v>1</v>
      </c>
      <c r="H1712" t="s">
        <v>8278</v>
      </c>
      <c r="I1712">
        <v>1</v>
      </c>
      <c r="J1712" t="s">
        <v>13801</v>
      </c>
      <c r="K1712" t="s">
        <v>13802</v>
      </c>
      <c r="L1712">
        <v>270107</v>
      </c>
      <c r="M1712" t="s">
        <v>13588</v>
      </c>
      <c r="N1712">
        <v>270107006</v>
      </c>
      <c r="O1712" t="s">
        <v>13613</v>
      </c>
      <c r="P1712">
        <v>31870.82168322675</v>
      </c>
      <c r="Q1712">
        <v>19523.306627790451</v>
      </c>
      <c r="R1712">
        <v>20381.508448380107</v>
      </c>
    </row>
    <row r="1713" spans="1:18" x14ac:dyDescent="0.25">
      <c r="A1713">
        <v>13</v>
      </c>
      <c r="B1713">
        <v>13117</v>
      </c>
      <c r="C1713" t="s">
        <v>10678</v>
      </c>
      <c r="D1713" t="s">
        <v>1871</v>
      </c>
      <c r="E1713">
        <v>1</v>
      </c>
      <c r="F1713" t="s">
        <v>13800</v>
      </c>
      <c r="G1713">
        <v>1</v>
      </c>
      <c r="H1713" t="s">
        <v>8278</v>
      </c>
      <c r="I1713">
        <v>1</v>
      </c>
      <c r="J1713" t="s">
        <v>13801</v>
      </c>
      <c r="K1713" t="s">
        <v>13803</v>
      </c>
      <c r="L1713">
        <v>270107</v>
      </c>
      <c r="M1713" t="s">
        <v>13588</v>
      </c>
      <c r="N1713">
        <v>270107006</v>
      </c>
      <c r="O1713" t="s">
        <v>13613</v>
      </c>
      <c r="P1713">
        <v>3913.468329447277</v>
      </c>
      <c r="Q1713">
        <v>0</v>
      </c>
      <c r="R1713">
        <v>3596.256812543701</v>
      </c>
    </row>
    <row r="1714" spans="1:18" x14ac:dyDescent="0.25">
      <c r="A1714">
        <v>13</v>
      </c>
      <c r="B1714">
        <v>13117</v>
      </c>
      <c r="C1714" t="s">
        <v>10678</v>
      </c>
      <c r="D1714" t="s">
        <v>1871</v>
      </c>
      <c r="E1714">
        <v>2</v>
      </c>
      <c r="F1714" t="s">
        <v>13804</v>
      </c>
      <c r="G1714">
        <v>3</v>
      </c>
      <c r="H1714" t="s">
        <v>13770</v>
      </c>
      <c r="I1714">
        <v>1</v>
      </c>
      <c r="J1714" t="s">
        <v>13801</v>
      </c>
      <c r="K1714" t="s">
        <v>13805</v>
      </c>
      <c r="L1714">
        <v>270107</v>
      </c>
      <c r="M1714" t="s">
        <v>13588</v>
      </c>
      <c r="N1714">
        <v>270107006</v>
      </c>
      <c r="O1714" t="s">
        <v>13613</v>
      </c>
      <c r="P1714">
        <v>31870.82168322675</v>
      </c>
      <c r="Q1714">
        <v>12883.771784904395</v>
      </c>
      <c r="R1714">
        <v>19087.735106792046</v>
      </c>
    </row>
    <row r="1715" spans="1:18" x14ac:dyDescent="0.25">
      <c r="A1715">
        <v>13</v>
      </c>
      <c r="B1715">
        <v>13117</v>
      </c>
      <c r="C1715" t="s">
        <v>10678</v>
      </c>
      <c r="D1715" t="s">
        <v>1871</v>
      </c>
      <c r="E1715">
        <v>2</v>
      </c>
      <c r="F1715" t="s">
        <v>13804</v>
      </c>
      <c r="G1715">
        <v>3</v>
      </c>
      <c r="H1715" t="s">
        <v>13770</v>
      </c>
      <c r="I1715">
        <v>1</v>
      </c>
      <c r="J1715" t="s">
        <v>13801</v>
      </c>
      <c r="K1715" t="s">
        <v>13806</v>
      </c>
      <c r="L1715">
        <v>270107</v>
      </c>
      <c r="M1715" t="s">
        <v>13588</v>
      </c>
      <c r="N1715">
        <v>270107006</v>
      </c>
      <c r="O1715" t="s">
        <v>13613</v>
      </c>
      <c r="P1715">
        <v>3913.468329447277</v>
      </c>
      <c r="Q1715">
        <v>6639.534842886058</v>
      </c>
      <c r="R1715">
        <v>4890.0301541317613</v>
      </c>
    </row>
    <row r="1716" spans="1:18" x14ac:dyDescent="0.25">
      <c r="A1716">
        <v>13</v>
      </c>
      <c r="B1716">
        <v>13117</v>
      </c>
      <c r="C1716" t="s">
        <v>10678</v>
      </c>
      <c r="D1716" t="s">
        <v>1871</v>
      </c>
      <c r="E1716">
        <v>3</v>
      </c>
      <c r="F1716" t="s">
        <v>13807</v>
      </c>
      <c r="G1716">
        <v>1</v>
      </c>
      <c r="H1716" t="s">
        <v>8278</v>
      </c>
      <c r="I1716">
        <v>1</v>
      </c>
      <c r="J1716" t="s">
        <v>13801</v>
      </c>
      <c r="K1716" t="s">
        <v>13808</v>
      </c>
      <c r="L1716">
        <v>270107</v>
      </c>
      <c r="M1716" t="s">
        <v>13588</v>
      </c>
      <c r="N1716">
        <v>270107006</v>
      </c>
      <c r="O1716" t="s">
        <v>13613</v>
      </c>
      <c r="P1716">
        <v>35784.290012674028</v>
      </c>
      <c r="Q1716">
        <v>19523.306627790451</v>
      </c>
      <c r="R1716">
        <v>23977.765260923807</v>
      </c>
    </row>
    <row r="1717" spans="1:18" x14ac:dyDescent="0.25">
      <c r="A1717">
        <v>13</v>
      </c>
      <c r="B1717">
        <v>13117</v>
      </c>
      <c r="C1717" t="s">
        <v>10678</v>
      </c>
      <c r="D1717" t="s">
        <v>1871</v>
      </c>
      <c r="E1717">
        <v>4</v>
      </c>
      <c r="F1717" t="s">
        <v>13810</v>
      </c>
      <c r="G1717">
        <v>1</v>
      </c>
      <c r="H1717" t="s">
        <v>8278</v>
      </c>
      <c r="I1717">
        <v>1</v>
      </c>
      <c r="J1717" t="s">
        <v>13801</v>
      </c>
      <c r="K1717" t="s">
        <v>13811</v>
      </c>
      <c r="L1717">
        <v>270107</v>
      </c>
      <c r="M1717" t="s">
        <v>13588</v>
      </c>
      <c r="N1717">
        <v>270107006</v>
      </c>
      <c r="O1717" t="s">
        <v>13613</v>
      </c>
      <c r="P1717">
        <v>31870.82168322675</v>
      </c>
      <c r="Q1717">
        <v>19523.306627790451</v>
      </c>
      <c r="R1717">
        <v>20381.508448380107</v>
      </c>
    </row>
    <row r="1718" spans="1:18" x14ac:dyDescent="0.25">
      <c r="A1718">
        <v>13</v>
      </c>
      <c r="B1718">
        <v>13117</v>
      </c>
      <c r="C1718" t="s">
        <v>10678</v>
      </c>
      <c r="D1718" t="s">
        <v>1871</v>
      </c>
      <c r="E1718">
        <v>4</v>
      </c>
      <c r="F1718" t="s">
        <v>13810</v>
      </c>
      <c r="G1718">
        <v>1</v>
      </c>
      <c r="H1718" t="s">
        <v>8278</v>
      </c>
      <c r="I1718">
        <v>1</v>
      </c>
      <c r="J1718" t="s">
        <v>13801</v>
      </c>
      <c r="K1718" t="s">
        <v>13812</v>
      </c>
      <c r="L1718">
        <v>270107</v>
      </c>
      <c r="M1718" t="s">
        <v>13588</v>
      </c>
      <c r="N1718">
        <v>270107006</v>
      </c>
      <c r="O1718" t="s">
        <v>13613</v>
      </c>
      <c r="P1718">
        <v>3913.468329447277</v>
      </c>
      <c r="Q1718">
        <v>0</v>
      </c>
      <c r="R1718">
        <v>3596.256812543701</v>
      </c>
    </row>
    <row r="1719" spans="1:18" x14ac:dyDescent="0.25">
      <c r="A1719">
        <v>13</v>
      </c>
      <c r="B1719">
        <v>13117</v>
      </c>
      <c r="C1719" t="s">
        <v>10678</v>
      </c>
      <c r="D1719" t="s">
        <v>1871</v>
      </c>
      <c r="E1719">
        <v>7</v>
      </c>
      <c r="F1719" t="s">
        <v>13813</v>
      </c>
      <c r="G1719">
        <v>2</v>
      </c>
      <c r="H1719" t="s">
        <v>13771</v>
      </c>
      <c r="I1719">
        <v>3</v>
      </c>
      <c r="J1719" t="s">
        <v>13814</v>
      </c>
      <c r="K1719" t="s">
        <v>13771</v>
      </c>
      <c r="L1719">
        <v>270107</v>
      </c>
      <c r="M1719" t="s">
        <v>13588</v>
      </c>
      <c r="N1719">
        <v>270107005</v>
      </c>
      <c r="O1719" t="s">
        <v>13608</v>
      </c>
      <c r="P1719">
        <v>25719.565406681439</v>
      </c>
      <c r="Q1719">
        <v>5361.9681782317239</v>
      </c>
      <c r="R1719">
        <v>0</v>
      </c>
    </row>
    <row r="1720" spans="1:18" x14ac:dyDescent="0.25">
      <c r="A1720">
        <v>13</v>
      </c>
      <c r="B1720">
        <v>13117</v>
      </c>
      <c r="C1720" t="s">
        <v>10678</v>
      </c>
      <c r="D1720" t="s">
        <v>1871</v>
      </c>
      <c r="E1720">
        <v>7</v>
      </c>
      <c r="F1720" t="s">
        <v>13813</v>
      </c>
      <c r="G1720">
        <v>3</v>
      </c>
      <c r="H1720" t="s">
        <v>13770</v>
      </c>
      <c r="I1720">
        <v>3</v>
      </c>
      <c r="J1720" t="s">
        <v>13814</v>
      </c>
      <c r="K1720" t="s">
        <v>13815</v>
      </c>
      <c r="L1720">
        <v>270107</v>
      </c>
      <c r="M1720" t="s">
        <v>13588</v>
      </c>
      <c r="N1720">
        <v>270107005</v>
      </c>
      <c r="O1720" t="s">
        <v>13608</v>
      </c>
      <c r="P1720">
        <v>10064.724605992589</v>
      </c>
      <c r="Q1720">
        <v>11410.520517844338</v>
      </c>
      <c r="R1720">
        <v>23977.765260923807</v>
      </c>
    </row>
    <row r="1721" spans="1:18" x14ac:dyDescent="0.25">
      <c r="A1721">
        <v>13</v>
      </c>
      <c r="B1721">
        <v>13117</v>
      </c>
      <c r="C1721" t="s">
        <v>10678</v>
      </c>
      <c r="D1721" t="s">
        <v>1871</v>
      </c>
      <c r="E1721">
        <v>7</v>
      </c>
      <c r="F1721" t="s">
        <v>13813</v>
      </c>
      <c r="G1721">
        <v>3</v>
      </c>
      <c r="H1721" t="s">
        <v>13770</v>
      </c>
      <c r="I1721">
        <v>3</v>
      </c>
      <c r="J1721" t="s">
        <v>13814</v>
      </c>
      <c r="K1721" t="s">
        <v>13816</v>
      </c>
      <c r="L1721">
        <v>270107</v>
      </c>
      <c r="M1721" t="s">
        <v>13588</v>
      </c>
      <c r="N1721">
        <v>270107005</v>
      </c>
      <c r="O1721" t="s">
        <v>13608</v>
      </c>
      <c r="P1721">
        <v>0</v>
      </c>
      <c r="Q1721">
        <v>2750.8179317143918</v>
      </c>
      <c r="R1721">
        <v>0</v>
      </c>
    </row>
    <row r="1722" spans="1:18" x14ac:dyDescent="0.25">
      <c r="A1722">
        <v>13</v>
      </c>
      <c r="B1722">
        <v>13118</v>
      </c>
      <c r="C1722" t="s">
        <v>10678</v>
      </c>
      <c r="D1722" t="s">
        <v>1874</v>
      </c>
      <c r="E1722">
        <v>1</v>
      </c>
      <c r="F1722" t="s">
        <v>13800</v>
      </c>
      <c r="G1722">
        <v>1</v>
      </c>
      <c r="H1722" t="s">
        <v>8278</v>
      </c>
      <c r="I1722">
        <v>1</v>
      </c>
      <c r="J1722" t="s">
        <v>13801</v>
      </c>
      <c r="K1722" t="s">
        <v>13802</v>
      </c>
      <c r="L1722">
        <v>270107</v>
      </c>
      <c r="M1722" t="s">
        <v>13588</v>
      </c>
      <c r="N1722">
        <v>270107006</v>
      </c>
      <c r="O1722" t="s">
        <v>13613</v>
      </c>
      <c r="P1722">
        <v>33868.974042027192</v>
      </c>
      <c r="Q1722">
        <v>34250.291029703047</v>
      </c>
      <c r="R1722">
        <v>45874.340806558568</v>
      </c>
    </row>
    <row r="1723" spans="1:18" x14ac:dyDescent="0.25">
      <c r="A1723">
        <v>13</v>
      </c>
      <c r="B1723">
        <v>13118</v>
      </c>
      <c r="C1723" t="s">
        <v>10678</v>
      </c>
      <c r="D1723" t="s">
        <v>1874</v>
      </c>
      <c r="E1723">
        <v>1</v>
      </c>
      <c r="F1723" t="s">
        <v>13800</v>
      </c>
      <c r="G1723">
        <v>1</v>
      </c>
      <c r="H1723" t="s">
        <v>8278</v>
      </c>
      <c r="I1723">
        <v>1</v>
      </c>
      <c r="J1723" t="s">
        <v>13801</v>
      </c>
      <c r="K1723" t="s">
        <v>13803</v>
      </c>
      <c r="L1723">
        <v>270107</v>
      </c>
      <c r="M1723" t="s">
        <v>13588</v>
      </c>
      <c r="N1723">
        <v>270107006</v>
      </c>
      <c r="O1723" t="s">
        <v>13613</v>
      </c>
      <c r="P1723">
        <v>0</v>
      </c>
      <c r="Q1723">
        <v>1883.6041047208801</v>
      </c>
      <c r="R1723">
        <v>0</v>
      </c>
    </row>
    <row r="1724" spans="1:18" x14ac:dyDescent="0.25">
      <c r="A1724">
        <v>13</v>
      </c>
      <c r="B1724">
        <v>13118</v>
      </c>
      <c r="C1724" t="s">
        <v>10678</v>
      </c>
      <c r="D1724" t="s">
        <v>1874</v>
      </c>
      <c r="E1724">
        <v>2</v>
      </c>
      <c r="F1724" t="s">
        <v>13804</v>
      </c>
      <c r="G1724">
        <v>2</v>
      </c>
      <c r="H1724" t="s">
        <v>13771</v>
      </c>
      <c r="I1724">
        <v>1</v>
      </c>
      <c r="J1724" t="s">
        <v>13801</v>
      </c>
      <c r="K1724" t="s">
        <v>13771</v>
      </c>
      <c r="L1724">
        <v>270107</v>
      </c>
      <c r="M1724" t="s">
        <v>13588</v>
      </c>
      <c r="N1724">
        <v>270107006</v>
      </c>
      <c r="O1724" t="s">
        <v>13613</v>
      </c>
      <c r="P1724">
        <v>0</v>
      </c>
      <c r="Q1724">
        <v>0</v>
      </c>
      <c r="R1724">
        <v>1003.2593172787033</v>
      </c>
    </row>
    <row r="1725" spans="1:18" x14ac:dyDescent="0.25">
      <c r="A1725">
        <v>13</v>
      </c>
      <c r="B1725">
        <v>13118</v>
      </c>
      <c r="C1725" t="s">
        <v>10678</v>
      </c>
      <c r="D1725" t="s">
        <v>1874</v>
      </c>
      <c r="E1725">
        <v>2</v>
      </c>
      <c r="F1725" t="s">
        <v>13804</v>
      </c>
      <c r="G1725">
        <v>3</v>
      </c>
      <c r="H1725" t="s">
        <v>13770</v>
      </c>
      <c r="I1725">
        <v>1</v>
      </c>
      <c r="J1725" t="s">
        <v>13801</v>
      </c>
      <c r="K1725" t="s">
        <v>13805</v>
      </c>
      <c r="L1725">
        <v>270107</v>
      </c>
      <c r="M1725" t="s">
        <v>13588</v>
      </c>
      <c r="N1725">
        <v>270107006</v>
      </c>
      <c r="O1725" t="s">
        <v>13613</v>
      </c>
      <c r="P1725">
        <v>24907.713394381237</v>
      </c>
      <c r="Q1725">
        <v>17263.569747749221</v>
      </c>
      <c r="R1725">
        <v>39927.854033035735</v>
      </c>
    </row>
    <row r="1726" spans="1:18" x14ac:dyDescent="0.25">
      <c r="A1726">
        <v>13</v>
      </c>
      <c r="B1726">
        <v>13118</v>
      </c>
      <c r="C1726" t="s">
        <v>10678</v>
      </c>
      <c r="D1726" t="s">
        <v>1874</v>
      </c>
      <c r="E1726">
        <v>2</v>
      </c>
      <c r="F1726" t="s">
        <v>13804</v>
      </c>
      <c r="G1726">
        <v>3</v>
      </c>
      <c r="H1726" t="s">
        <v>13770</v>
      </c>
      <c r="I1726">
        <v>1</v>
      </c>
      <c r="J1726" t="s">
        <v>13801</v>
      </c>
      <c r="K1726" t="s">
        <v>13806</v>
      </c>
      <c r="L1726">
        <v>270107</v>
      </c>
      <c r="M1726" t="s">
        <v>13588</v>
      </c>
      <c r="N1726">
        <v>270107006</v>
      </c>
      <c r="O1726" t="s">
        <v>13613</v>
      </c>
      <c r="P1726">
        <v>8961.260647645955</v>
      </c>
      <c r="Q1726">
        <v>18870.3253866747</v>
      </c>
      <c r="R1726">
        <v>4943.2274562441307</v>
      </c>
    </row>
    <row r="1727" spans="1:18" x14ac:dyDescent="0.25">
      <c r="A1727">
        <v>13</v>
      </c>
      <c r="B1727">
        <v>13118</v>
      </c>
      <c r="C1727" t="s">
        <v>10678</v>
      </c>
      <c r="D1727" t="s">
        <v>1874</v>
      </c>
      <c r="E1727">
        <v>3</v>
      </c>
      <c r="F1727" t="s">
        <v>13807</v>
      </c>
      <c r="G1727">
        <v>1</v>
      </c>
      <c r="H1727" t="s">
        <v>8278</v>
      </c>
      <c r="I1727">
        <v>1</v>
      </c>
      <c r="J1727" t="s">
        <v>13801</v>
      </c>
      <c r="K1727" t="s">
        <v>13808</v>
      </c>
      <c r="L1727">
        <v>270107</v>
      </c>
      <c r="M1727" t="s">
        <v>13588</v>
      </c>
      <c r="N1727">
        <v>270107006</v>
      </c>
      <c r="O1727" t="s">
        <v>13613</v>
      </c>
      <c r="P1727">
        <v>33868.974042027192</v>
      </c>
      <c r="Q1727">
        <v>36133.895134423925</v>
      </c>
      <c r="R1727">
        <v>45874.340806558568</v>
      </c>
    </row>
    <row r="1728" spans="1:18" x14ac:dyDescent="0.25">
      <c r="A1728">
        <v>13</v>
      </c>
      <c r="B1728">
        <v>13118</v>
      </c>
      <c r="C1728" t="s">
        <v>10678</v>
      </c>
      <c r="D1728" t="s">
        <v>1874</v>
      </c>
      <c r="E1728">
        <v>4</v>
      </c>
      <c r="F1728" t="s">
        <v>13810</v>
      </c>
      <c r="G1728">
        <v>1</v>
      </c>
      <c r="H1728" t="s">
        <v>8278</v>
      </c>
      <c r="I1728">
        <v>1</v>
      </c>
      <c r="J1728" t="s">
        <v>13801</v>
      </c>
      <c r="K1728" t="s">
        <v>13811</v>
      </c>
      <c r="L1728">
        <v>270107</v>
      </c>
      <c r="M1728" t="s">
        <v>13588</v>
      </c>
      <c r="N1728">
        <v>270107006</v>
      </c>
      <c r="O1728" t="s">
        <v>13613</v>
      </c>
      <c r="P1728">
        <v>33868.974042027192</v>
      </c>
      <c r="Q1728">
        <v>34250.291029703047</v>
      </c>
      <c r="R1728">
        <v>45874.340806558568</v>
      </c>
    </row>
    <row r="1729" spans="1:18" x14ac:dyDescent="0.25">
      <c r="A1729">
        <v>13</v>
      </c>
      <c r="B1729">
        <v>13118</v>
      </c>
      <c r="C1729" t="s">
        <v>10678</v>
      </c>
      <c r="D1729" t="s">
        <v>1874</v>
      </c>
      <c r="E1729">
        <v>4</v>
      </c>
      <c r="F1729" t="s">
        <v>13810</v>
      </c>
      <c r="G1729">
        <v>1</v>
      </c>
      <c r="H1729" t="s">
        <v>8278</v>
      </c>
      <c r="I1729">
        <v>1</v>
      </c>
      <c r="J1729" t="s">
        <v>13801</v>
      </c>
      <c r="K1729" t="s">
        <v>13812</v>
      </c>
      <c r="L1729">
        <v>270107</v>
      </c>
      <c r="M1729" t="s">
        <v>13588</v>
      </c>
      <c r="N1729">
        <v>270107006</v>
      </c>
      <c r="O1729" t="s">
        <v>13613</v>
      </c>
      <c r="P1729">
        <v>0</v>
      </c>
      <c r="Q1729">
        <v>1883.6041047208801</v>
      </c>
      <c r="R1729">
        <v>0</v>
      </c>
    </row>
    <row r="1730" spans="1:18" x14ac:dyDescent="0.25">
      <c r="A1730">
        <v>13</v>
      </c>
      <c r="B1730">
        <v>13118</v>
      </c>
      <c r="C1730" t="s">
        <v>10678</v>
      </c>
      <c r="D1730" t="s">
        <v>1874</v>
      </c>
      <c r="E1730">
        <v>7</v>
      </c>
      <c r="F1730" t="s">
        <v>13813</v>
      </c>
      <c r="G1730">
        <v>2</v>
      </c>
      <c r="H1730" t="s">
        <v>13771</v>
      </c>
      <c r="I1730">
        <v>3</v>
      </c>
      <c r="J1730" t="s">
        <v>13814</v>
      </c>
      <c r="K1730" t="s">
        <v>13771</v>
      </c>
      <c r="L1730">
        <v>270107</v>
      </c>
      <c r="M1730" t="s">
        <v>13588</v>
      </c>
      <c r="N1730">
        <v>270107005</v>
      </c>
      <c r="O1730" t="s">
        <v>13608</v>
      </c>
      <c r="P1730">
        <v>9422.0630155646923</v>
      </c>
      <c r="Q1730">
        <v>11182.221212736964</v>
      </c>
      <c r="R1730">
        <v>6891.4821197100737</v>
      </c>
    </row>
    <row r="1731" spans="1:18" x14ac:dyDescent="0.25">
      <c r="A1731">
        <v>13</v>
      </c>
      <c r="B1731">
        <v>13118</v>
      </c>
      <c r="C1731" t="s">
        <v>10678</v>
      </c>
      <c r="D1731" t="s">
        <v>1874</v>
      </c>
      <c r="E1731">
        <v>7</v>
      </c>
      <c r="F1731" t="s">
        <v>13813</v>
      </c>
      <c r="G1731">
        <v>3</v>
      </c>
      <c r="H1731" t="s">
        <v>13770</v>
      </c>
      <c r="I1731">
        <v>3</v>
      </c>
      <c r="J1731" t="s">
        <v>13814</v>
      </c>
      <c r="K1731" t="s">
        <v>13815</v>
      </c>
      <c r="L1731">
        <v>270107</v>
      </c>
      <c r="M1731" t="s">
        <v>13588</v>
      </c>
      <c r="N1731">
        <v>270107005</v>
      </c>
      <c r="O1731" t="s">
        <v>13608</v>
      </c>
      <c r="P1731">
        <v>24446.911026462501</v>
      </c>
      <c r="Q1731">
        <v>22705.662952664188</v>
      </c>
      <c r="R1731">
        <v>36288.670172650825</v>
      </c>
    </row>
    <row r="1732" spans="1:18" x14ac:dyDescent="0.25">
      <c r="A1732">
        <v>13</v>
      </c>
      <c r="B1732">
        <v>13118</v>
      </c>
      <c r="C1732" t="s">
        <v>10678</v>
      </c>
      <c r="D1732" t="s">
        <v>1874</v>
      </c>
      <c r="E1732">
        <v>7</v>
      </c>
      <c r="F1732" t="s">
        <v>13813</v>
      </c>
      <c r="G1732">
        <v>3</v>
      </c>
      <c r="H1732" t="s">
        <v>13770</v>
      </c>
      <c r="I1732">
        <v>3</v>
      </c>
      <c r="J1732" t="s">
        <v>13814</v>
      </c>
      <c r="K1732" t="s">
        <v>13816</v>
      </c>
      <c r="L1732">
        <v>270107</v>
      </c>
      <c r="M1732" t="s">
        <v>13588</v>
      </c>
      <c r="N1732">
        <v>270107005</v>
      </c>
      <c r="O1732" t="s">
        <v>13608</v>
      </c>
      <c r="P1732">
        <v>0</v>
      </c>
      <c r="Q1732">
        <v>2246.0109690227755</v>
      </c>
      <c r="R1732">
        <v>2694.1885141976654</v>
      </c>
    </row>
    <row r="1733" spans="1:18" x14ac:dyDescent="0.25">
      <c r="A1733">
        <v>13</v>
      </c>
      <c r="B1733">
        <v>13119</v>
      </c>
      <c r="C1733" t="s">
        <v>10678</v>
      </c>
      <c r="D1733" t="s">
        <v>1877</v>
      </c>
      <c r="E1733">
        <v>1</v>
      </c>
      <c r="F1733" t="s">
        <v>13800</v>
      </c>
      <c r="G1733">
        <v>1</v>
      </c>
      <c r="H1733" t="s">
        <v>8278</v>
      </c>
      <c r="I1733">
        <v>1</v>
      </c>
      <c r="J1733" t="s">
        <v>13801</v>
      </c>
      <c r="K1733" t="s">
        <v>13802</v>
      </c>
      <c r="L1733">
        <v>270107</v>
      </c>
      <c r="M1733" t="s">
        <v>13588</v>
      </c>
      <c r="N1733">
        <v>270107006</v>
      </c>
      <c r="O1733" t="s">
        <v>13613</v>
      </c>
      <c r="P1733">
        <v>29400.840142039215</v>
      </c>
      <c r="Q1733">
        <v>33934.316326486769</v>
      </c>
      <c r="R1733">
        <v>38436.549842317749</v>
      </c>
    </row>
    <row r="1734" spans="1:18" x14ac:dyDescent="0.25">
      <c r="A1734">
        <v>13</v>
      </c>
      <c r="B1734">
        <v>13119</v>
      </c>
      <c r="C1734" t="s">
        <v>10678</v>
      </c>
      <c r="D1734" t="s">
        <v>1877</v>
      </c>
      <c r="E1734">
        <v>1</v>
      </c>
      <c r="F1734" t="s">
        <v>13800</v>
      </c>
      <c r="G1734">
        <v>1</v>
      </c>
      <c r="H1734" t="s">
        <v>8278</v>
      </c>
      <c r="I1734">
        <v>1</v>
      </c>
      <c r="J1734" t="s">
        <v>13801</v>
      </c>
      <c r="K1734" t="s">
        <v>13803</v>
      </c>
      <c r="L1734">
        <v>270107</v>
      </c>
      <c r="M1734" t="s">
        <v>13588</v>
      </c>
      <c r="N1734">
        <v>270107006</v>
      </c>
      <c r="O1734" t="s">
        <v>13613</v>
      </c>
      <c r="P1734">
        <v>1666.7636879869453</v>
      </c>
      <c r="Q1734">
        <v>2985.3259721816639</v>
      </c>
      <c r="R1734">
        <v>658.17785881559962</v>
      </c>
    </row>
    <row r="1735" spans="1:18" x14ac:dyDescent="0.25">
      <c r="A1735">
        <v>13</v>
      </c>
      <c r="B1735">
        <v>13119</v>
      </c>
      <c r="C1735" t="s">
        <v>10678</v>
      </c>
      <c r="D1735" t="s">
        <v>1877</v>
      </c>
      <c r="E1735">
        <v>2</v>
      </c>
      <c r="F1735" t="s">
        <v>13804</v>
      </c>
      <c r="G1735">
        <v>3</v>
      </c>
      <c r="H1735" t="s">
        <v>13770</v>
      </c>
      <c r="I1735">
        <v>1</v>
      </c>
      <c r="J1735" t="s">
        <v>13801</v>
      </c>
      <c r="K1735" t="s">
        <v>13805</v>
      </c>
      <c r="L1735">
        <v>270107</v>
      </c>
      <c r="M1735" t="s">
        <v>13588</v>
      </c>
      <c r="N1735">
        <v>270107006</v>
      </c>
      <c r="O1735" t="s">
        <v>13613</v>
      </c>
      <c r="P1735">
        <v>26987.450448707958</v>
      </c>
      <c r="Q1735">
        <v>30800.3168871161</v>
      </c>
      <c r="R1735">
        <v>33786.416927861472</v>
      </c>
    </row>
    <row r="1736" spans="1:18" x14ac:dyDescent="0.25">
      <c r="A1736">
        <v>13</v>
      </c>
      <c r="B1736">
        <v>13119</v>
      </c>
      <c r="C1736" t="s">
        <v>10678</v>
      </c>
      <c r="D1736" t="s">
        <v>1877</v>
      </c>
      <c r="E1736">
        <v>2</v>
      </c>
      <c r="F1736" t="s">
        <v>13804</v>
      </c>
      <c r="G1736">
        <v>3</v>
      </c>
      <c r="H1736" t="s">
        <v>13770</v>
      </c>
      <c r="I1736">
        <v>1</v>
      </c>
      <c r="J1736" t="s">
        <v>13801</v>
      </c>
      <c r="K1736" t="s">
        <v>13806</v>
      </c>
      <c r="L1736">
        <v>270107</v>
      </c>
      <c r="M1736" t="s">
        <v>13588</v>
      </c>
      <c r="N1736">
        <v>270107006</v>
      </c>
      <c r="O1736" t="s">
        <v>13613</v>
      </c>
      <c r="P1736">
        <v>4080.1533813182004</v>
      </c>
      <c r="Q1736">
        <v>6119.3254115523223</v>
      </c>
      <c r="R1736">
        <v>5308.3107732718527</v>
      </c>
    </row>
    <row r="1737" spans="1:18" x14ac:dyDescent="0.25">
      <c r="A1737">
        <v>13</v>
      </c>
      <c r="B1737">
        <v>13119</v>
      </c>
      <c r="C1737" t="s">
        <v>10678</v>
      </c>
      <c r="D1737" t="s">
        <v>1877</v>
      </c>
      <c r="E1737">
        <v>3</v>
      </c>
      <c r="F1737" t="s">
        <v>13807</v>
      </c>
      <c r="G1737">
        <v>1</v>
      </c>
      <c r="H1737" t="s">
        <v>8278</v>
      </c>
      <c r="I1737">
        <v>1</v>
      </c>
      <c r="J1737" t="s">
        <v>13801</v>
      </c>
      <c r="K1737" t="s">
        <v>13808</v>
      </c>
      <c r="L1737">
        <v>270107</v>
      </c>
      <c r="M1737" t="s">
        <v>13588</v>
      </c>
      <c r="N1737">
        <v>270107006</v>
      </c>
      <c r="O1737" t="s">
        <v>13613</v>
      </c>
      <c r="P1737">
        <v>31067.603830026157</v>
      </c>
      <c r="Q1737">
        <v>36919.642298668441</v>
      </c>
      <c r="R1737">
        <v>39094.727701133343</v>
      </c>
    </row>
    <row r="1738" spans="1:18" x14ac:dyDescent="0.25">
      <c r="A1738">
        <v>13</v>
      </c>
      <c r="B1738">
        <v>13119</v>
      </c>
      <c r="C1738" t="s">
        <v>10678</v>
      </c>
      <c r="D1738" t="s">
        <v>1877</v>
      </c>
      <c r="E1738">
        <v>4</v>
      </c>
      <c r="F1738" t="s">
        <v>13810</v>
      </c>
      <c r="G1738">
        <v>1</v>
      </c>
      <c r="H1738" t="s">
        <v>8278</v>
      </c>
      <c r="I1738">
        <v>1</v>
      </c>
      <c r="J1738" t="s">
        <v>13801</v>
      </c>
      <c r="K1738" t="s">
        <v>13811</v>
      </c>
      <c r="L1738">
        <v>270107</v>
      </c>
      <c r="M1738" t="s">
        <v>13588</v>
      </c>
      <c r="N1738">
        <v>270107006</v>
      </c>
      <c r="O1738" t="s">
        <v>13613</v>
      </c>
      <c r="P1738">
        <v>29400.840142039215</v>
      </c>
      <c r="Q1738">
        <v>33934.316326486769</v>
      </c>
      <c r="R1738">
        <v>38436.549842317749</v>
      </c>
    </row>
    <row r="1739" spans="1:18" x14ac:dyDescent="0.25">
      <c r="A1739">
        <v>13</v>
      </c>
      <c r="B1739">
        <v>13119</v>
      </c>
      <c r="C1739" t="s">
        <v>10678</v>
      </c>
      <c r="D1739" t="s">
        <v>1877</v>
      </c>
      <c r="E1739">
        <v>4</v>
      </c>
      <c r="F1739" t="s">
        <v>13810</v>
      </c>
      <c r="G1739">
        <v>1</v>
      </c>
      <c r="H1739" t="s">
        <v>8278</v>
      </c>
      <c r="I1739">
        <v>1</v>
      </c>
      <c r="J1739" t="s">
        <v>13801</v>
      </c>
      <c r="K1739" t="s">
        <v>13812</v>
      </c>
      <c r="L1739">
        <v>270107</v>
      </c>
      <c r="M1739" t="s">
        <v>13588</v>
      </c>
      <c r="N1739">
        <v>270107006</v>
      </c>
      <c r="O1739" t="s">
        <v>13613</v>
      </c>
      <c r="P1739">
        <v>1666.7636879869453</v>
      </c>
      <c r="Q1739">
        <v>2985.3259721816639</v>
      </c>
      <c r="R1739">
        <v>658.17785881559962</v>
      </c>
    </row>
    <row r="1740" spans="1:18" x14ac:dyDescent="0.25">
      <c r="A1740">
        <v>13</v>
      </c>
      <c r="B1740">
        <v>13119</v>
      </c>
      <c r="C1740" t="s">
        <v>10678</v>
      </c>
      <c r="D1740" t="s">
        <v>1877</v>
      </c>
      <c r="E1740">
        <v>7</v>
      </c>
      <c r="F1740" t="s">
        <v>13813</v>
      </c>
      <c r="G1740">
        <v>2</v>
      </c>
      <c r="H1740" t="s">
        <v>13771</v>
      </c>
      <c r="I1740">
        <v>3</v>
      </c>
      <c r="J1740" t="s">
        <v>13814</v>
      </c>
      <c r="K1740" t="s">
        <v>13771</v>
      </c>
      <c r="L1740">
        <v>270107</v>
      </c>
      <c r="M1740" t="s">
        <v>13588</v>
      </c>
      <c r="N1740">
        <v>270107005</v>
      </c>
      <c r="O1740" t="s">
        <v>13608</v>
      </c>
      <c r="P1740">
        <v>4132.1693278675903</v>
      </c>
      <c r="Q1740">
        <v>15153.535476004279</v>
      </c>
      <c r="R1740">
        <v>1392.9541686526159</v>
      </c>
    </row>
    <row r="1741" spans="1:18" x14ac:dyDescent="0.25">
      <c r="A1741">
        <v>13</v>
      </c>
      <c r="B1741">
        <v>13119</v>
      </c>
      <c r="C1741" t="s">
        <v>10678</v>
      </c>
      <c r="D1741" t="s">
        <v>1877</v>
      </c>
      <c r="E1741">
        <v>7</v>
      </c>
      <c r="F1741" t="s">
        <v>13813</v>
      </c>
      <c r="G1741">
        <v>3</v>
      </c>
      <c r="H1741" t="s">
        <v>13770</v>
      </c>
      <c r="I1741">
        <v>3</v>
      </c>
      <c r="J1741" t="s">
        <v>13814</v>
      </c>
      <c r="K1741" t="s">
        <v>13815</v>
      </c>
      <c r="L1741">
        <v>270107</v>
      </c>
      <c r="M1741" t="s">
        <v>13588</v>
      </c>
      <c r="N1741">
        <v>270107005</v>
      </c>
      <c r="O1741" t="s">
        <v>13608</v>
      </c>
      <c r="P1741">
        <v>26350.865398879687</v>
      </c>
      <c r="Q1741">
        <v>21205.614676518766</v>
      </c>
      <c r="R1741">
        <v>33779.189976202673</v>
      </c>
    </row>
    <row r="1742" spans="1:18" x14ac:dyDescent="0.25">
      <c r="A1742">
        <v>13</v>
      </c>
      <c r="B1742">
        <v>13119</v>
      </c>
      <c r="C1742" t="s">
        <v>10678</v>
      </c>
      <c r="D1742" t="s">
        <v>1877</v>
      </c>
      <c r="E1742">
        <v>7</v>
      </c>
      <c r="F1742" t="s">
        <v>13813</v>
      </c>
      <c r="G1742">
        <v>3</v>
      </c>
      <c r="H1742" t="s">
        <v>13770</v>
      </c>
      <c r="I1742">
        <v>3</v>
      </c>
      <c r="J1742" t="s">
        <v>13814</v>
      </c>
      <c r="K1742" t="s">
        <v>13816</v>
      </c>
      <c r="L1742">
        <v>270107</v>
      </c>
      <c r="M1742" t="s">
        <v>13588</v>
      </c>
      <c r="N1742">
        <v>270107005</v>
      </c>
      <c r="O1742" t="s">
        <v>13608</v>
      </c>
      <c r="P1742">
        <v>584.56910327888249</v>
      </c>
      <c r="Q1742">
        <v>560.49214614534435</v>
      </c>
      <c r="R1742">
        <v>3922.5835562780394</v>
      </c>
    </row>
    <row r="1743" spans="1:18" x14ac:dyDescent="0.25">
      <c r="A1743">
        <v>13</v>
      </c>
      <c r="B1743">
        <v>13120</v>
      </c>
      <c r="C1743" t="s">
        <v>10678</v>
      </c>
      <c r="D1743" t="s">
        <v>1880</v>
      </c>
      <c r="E1743">
        <v>1</v>
      </c>
      <c r="F1743" t="s">
        <v>13800</v>
      </c>
      <c r="G1743">
        <v>1</v>
      </c>
      <c r="H1743" t="s">
        <v>8278</v>
      </c>
      <c r="I1743">
        <v>1</v>
      </c>
      <c r="J1743" t="s">
        <v>13801</v>
      </c>
      <c r="K1743" t="s">
        <v>13802</v>
      </c>
      <c r="L1743">
        <v>270107</v>
      </c>
      <c r="M1743" t="s">
        <v>13588</v>
      </c>
      <c r="N1743">
        <v>270107006</v>
      </c>
      <c r="O1743" t="s">
        <v>13613</v>
      </c>
      <c r="P1743">
        <v>32135.911279587079</v>
      </c>
      <c r="Q1743">
        <v>17432.42419220028</v>
      </c>
      <c r="R1743">
        <v>30825.78975896164</v>
      </c>
    </row>
    <row r="1744" spans="1:18" x14ac:dyDescent="0.25">
      <c r="A1744">
        <v>13</v>
      </c>
      <c r="B1744">
        <v>13120</v>
      </c>
      <c r="C1744" t="s">
        <v>10678</v>
      </c>
      <c r="D1744" t="s">
        <v>1880</v>
      </c>
      <c r="E1744">
        <v>1</v>
      </c>
      <c r="F1744" t="s">
        <v>13800</v>
      </c>
      <c r="G1744">
        <v>1</v>
      </c>
      <c r="H1744" t="s">
        <v>8278</v>
      </c>
      <c r="I1744">
        <v>1</v>
      </c>
      <c r="J1744" t="s">
        <v>13801</v>
      </c>
      <c r="K1744" t="s">
        <v>13803</v>
      </c>
      <c r="L1744">
        <v>270107</v>
      </c>
      <c r="M1744" t="s">
        <v>13588</v>
      </c>
      <c r="N1744">
        <v>270107006</v>
      </c>
      <c r="O1744" t="s">
        <v>13613</v>
      </c>
      <c r="P1744">
        <v>0</v>
      </c>
      <c r="Q1744">
        <v>0</v>
      </c>
      <c r="R1744">
        <v>1159.3952986963156</v>
      </c>
    </row>
    <row r="1745" spans="1:18" x14ac:dyDescent="0.25">
      <c r="A1745">
        <v>13</v>
      </c>
      <c r="B1745">
        <v>13120</v>
      </c>
      <c r="C1745" t="s">
        <v>10678</v>
      </c>
      <c r="D1745" t="s">
        <v>1880</v>
      </c>
      <c r="E1745">
        <v>2</v>
      </c>
      <c r="F1745" t="s">
        <v>13804</v>
      </c>
      <c r="G1745">
        <v>3</v>
      </c>
      <c r="H1745" t="s">
        <v>13770</v>
      </c>
      <c r="I1745">
        <v>1</v>
      </c>
      <c r="J1745" t="s">
        <v>13801</v>
      </c>
      <c r="K1745" t="s">
        <v>13805</v>
      </c>
      <c r="L1745">
        <v>270107</v>
      </c>
      <c r="M1745" t="s">
        <v>13588</v>
      </c>
      <c r="N1745">
        <v>270107006</v>
      </c>
      <c r="O1745" t="s">
        <v>13613</v>
      </c>
      <c r="P1745">
        <v>32135.911279587079</v>
      </c>
      <c r="Q1745">
        <v>15466.252986652918</v>
      </c>
      <c r="R1745">
        <v>18907.413776515645</v>
      </c>
    </row>
    <row r="1746" spans="1:18" x14ac:dyDescent="0.25">
      <c r="A1746">
        <v>13</v>
      </c>
      <c r="B1746">
        <v>13120</v>
      </c>
      <c r="C1746" t="s">
        <v>10678</v>
      </c>
      <c r="D1746" t="s">
        <v>1880</v>
      </c>
      <c r="E1746">
        <v>2</v>
      </c>
      <c r="F1746" t="s">
        <v>13804</v>
      </c>
      <c r="G1746">
        <v>3</v>
      </c>
      <c r="H1746" t="s">
        <v>13770</v>
      </c>
      <c r="I1746">
        <v>1</v>
      </c>
      <c r="J1746" t="s">
        <v>13801</v>
      </c>
      <c r="K1746" t="s">
        <v>13806</v>
      </c>
      <c r="L1746">
        <v>270107</v>
      </c>
      <c r="M1746" t="s">
        <v>13588</v>
      </c>
      <c r="N1746">
        <v>270107006</v>
      </c>
      <c r="O1746" t="s">
        <v>13613</v>
      </c>
      <c r="P1746">
        <v>0</v>
      </c>
      <c r="Q1746">
        <v>1966.1712055473645</v>
      </c>
      <c r="R1746">
        <v>13077.771281142313</v>
      </c>
    </row>
    <row r="1747" spans="1:18" x14ac:dyDescent="0.25">
      <c r="A1747">
        <v>13</v>
      </c>
      <c r="B1747">
        <v>13120</v>
      </c>
      <c r="C1747" t="s">
        <v>10678</v>
      </c>
      <c r="D1747" t="s">
        <v>1880</v>
      </c>
      <c r="E1747">
        <v>3</v>
      </c>
      <c r="F1747" t="s">
        <v>13807</v>
      </c>
      <c r="G1747">
        <v>1</v>
      </c>
      <c r="H1747" t="s">
        <v>8278</v>
      </c>
      <c r="I1747">
        <v>1</v>
      </c>
      <c r="J1747" t="s">
        <v>13801</v>
      </c>
      <c r="K1747" t="s">
        <v>13808</v>
      </c>
      <c r="L1747">
        <v>270107</v>
      </c>
      <c r="M1747" t="s">
        <v>13588</v>
      </c>
      <c r="N1747">
        <v>270107006</v>
      </c>
      <c r="O1747" t="s">
        <v>13613</v>
      </c>
      <c r="P1747">
        <v>32135.911279587079</v>
      </c>
      <c r="Q1747">
        <v>17432.42419220028</v>
      </c>
      <c r="R1747">
        <v>31985.18505765796</v>
      </c>
    </row>
    <row r="1748" spans="1:18" x14ac:dyDescent="0.25">
      <c r="A1748">
        <v>13</v>
      </c>
      <c r="B1748">
        <v>13120</v>
      </c>
      <c r="C1748" t="s">
        <v>10678</v>
      </c>
      <c r="D1748" t="s">
        <v>1880</v>
      </c>
      <c r="E1748">
        <v>4</v>
      </c>
      <c r="F1748" t="s">
        <v>13810</v>
      </c>
      <c r="G1748">
        <v>1</v>
      </c>
      <c r="H1748" t="s">
        <v>8278</v>
      </c>
      <c r="I1748">
        <v>1</v>
      </c>
      <c r="J1748" t="s">
        <v>13801</v>
      </c>
      <c r="K1748" t="s">
        <v>13811</v>
      </c>
      <c r="L1748">
        <v>270107</v>
      </c>
      <c r="M1748" t="s">
        <v>13588</v>
      </c>
      <c r="N1748">
        <v>270107006</v>
      </c>
      <c r="O1748" t="s">
        <v>13613</v>
      </c>
      <c r="P1748">
        <v>32135.911279587079</v>
      </c>
      <c r="Q1748">
        <v>17432.42419220028</v>
      </c>
      <c r="R1748">
        <v>30825.78975896164</v>
      </c>
    </row>
    <row r="1749" spans="1:18" x14ac:dyDescent="0.25">
      <c r="A1749">
        <v>13</v>
      </c>
      <c r="B1749">
        <v>13120</v>
      </c>
      <c r="C1749" t="s">
        <v>10678</v>
      </c>
      <c r="D1749" t="s">
        <v>1880</v>
      </c>
      <c r="E1749">
        <v>4</v>
      </c>
      <c r="F1749" t="s">
        <v>13810</v>
      </c>
      <c r="G1749">
        <v>1</v>
      </c>
      <c r="H1749" t="s">
        <v>8278</v>
      </c>
      <c r="I1749">
        <v>1</v>
      </c>
      <c r="J1749" t="s">
        <v>13801</v>
      </c>
      <c r="K1749" t="s">
        <v>13812</v>
      </c>
      <c r="L1749">
        <v>270107</v>
      </c>
      <c r="M1749" t="s">
        <v>13588</v>
      </c>
      <c r="N1749">
        <v>270107006</v>
      </c>
      <c r="O1749" t="s">
        <v>13613</v>
      </c>
      <c r="P1749">
        <v>0</v>
      </c>
      <c r="Q1749">
        <v>0</v>
      </c>
      <c r="R1749">
        <v>1159.3952986963156</v>
      </c>
    </row>
    <row r="1750" spans="1:18" x14ac:dyDescent="0.25">
      <c r="A1750">
        <v>13</v>
      </c>
      <c r="B1750">
        <v>13120</v>
      </c>
      <c r="C1750" t="s">
        <v>10678</v>
      </c>
      <c r="D1750" t="s">
        <v>1880</v>
      </c>
      <c r="E1750">
        <v>7</v>
      </c>
      <c r="F1750" t="s">
        <v>13813</v>
      </c>
      <c r="G1750">
        <v>2</v>
      </c>
      <c r="H1750" t="s">
        <v>13771</v>
      </c>
      <c r="I1750">
        <v>3</v>
      </c>
      <c r="J1750" t="s">
        <v>13814</v>
      </c>
      <c r="K1750" t="s">
        <v>13771</v>
      </c>
      <c r="L1750">
        <v>270107</v>
      </c>
      <c r="M1750" t="s">
        <v>13588</v>
      </c>
      <c r="N1750">
        <v>270107005</v>
      </c>
      <c r="O1750" t="s">
        <v>13608</v>
      </c>
      <c r="P1750">
        <v>18280.522385474556</v>
      </c>
      <c r="Q1750">
        <v>4586.7794692381431</v>
      </c>
      <c r="R1750">
        <v>0</v>
      </c>
    </row>
    <row r="1751" spans="1:18" x14ac:dyDescent="0.25">
      <c r="A1751">
        <v>13</v>
      </c>
      <c r="B1751">
        <v>13120</v>
      </c>
      <c r="C1751" t="s">
        <v>10678</v>
      </c>
      <c r="D1751" t="s">
        <v>1880</v>
      </c>
      <c r="E1751">
        <v>7</v>
      </c>
      <c r="F1751" t="s">
        <v>13813</v>
      </c>
      <c r="G1751">
        <v>3</v>
      </c>
      <c r="H1751" t="s">
        <v>13770</v>
      </c>
      <c r="I1751">
        <v>3</v>
      </c>
      <c r="J1751" t="s">
        <v>13814</v>
      </c>
      <c r="K1751" t="s">
        <v>13815</v>
      </c>
      <c r="L1751">
        <v>270107</v>
      </c>
      <c r="M1751" t="s">
        <v>13588</v>
      </c>
      <c r="N1751">
        <v>270107005</v>
      </c>
      <c r="O1751" t="s">
        <v>13608</v>
      </c>
      <c r="P1751">
        <v>13855.388894112524</v>
      </c>
      <c r="Q1751">
        <v>11597.293306435644</v>
      </c>
      <c r="R1751">
        <v>25866.072745456324</v>
      </c>
    </row>
    <row r="1752" spans="1:18" x14ac:dyDescent="0.25">
      <c r="A1752">
        <v>13</v>
      </c>
      <c r="B1752">
        <v>13120</v>
      </c>
      <c r="C1752" t="s">
        <v>10678</v>
      </c>
      <c r="D1752" t="s">
        <v>1880</v>
      </c>
      <c r="E1752">
        <v>7</v>
      </c>
      <c r="F1752" t="s">
        <v>13813</v>
      </c>
      <c r="G1752">
        <v>3</v>
      </c>
      <c r="H1752" t="s">
        <v>13770</v>
      </c>
      <c r="I1752">
        <v>3</v>
      </c>
      <c r="J1752" t="s">
        <v>13814</v>
      </c>
      <c r="K1752" t="s">
        <v>13816</v>
      </c>
      <c r="L1752">
        <v>270107</v>
      </c>
      <c r="M1752" t="s">
        <v>13588</v>
      </c>
      <c r="N1752">
        <v>270107005</v>
      </c>
      <c r="O1752" t="s">
        <v>13608</v>
      </c>
      <c r="P1752">
        <v>0</v>
      </c>
      <c r="Q1752">
        <v>1248.3514165264955</v>
      </c>
      <c r="R1752">
        <v>6119.1123122016306</v>
      </c>
    </row>
    <row r="1753" spans="1:18" x14ac:dyDescent="0.25">
      <c r="A1753">
        <v>13</v>
      </c>
      <c r="B1753">
        <v>13121</v>
      </c>
      <c r="C1753" t="s">
        <v>10678</v>
      </c>
      <c r="D1753" t="s">
        <v>1883</v>
      </c>
      <c r="E1753">
        <v>1</v>
      </c>
      <c r="F1753" t="s">
        <v>13800</v>
      </c>
      <c r="G1753">
        <v>1</v>
      </c>
      <c r="H1753" t="s">
        <v>8278</v>
      </c>
      <c r="I1753">
        <v>1</v>
      </c>
      <c r="J1753" t="s">
        <v>13801</v>
      </c>
      <c r="K1753" t="s">
        <v>13802</v>
      </c>
      <c r="L1753">
        <v>270107</v>
      </c>
      <c r="M1753" t="s">
        <v>13588</v>
      </c>
      <c r="N1753">
        <v>270107006</v>
      </c>
      <c r="O1753" t="s">
        <v>13613</v>
      </c>
      <c r="P1753">
        <v>34865.240294414776</v>
      </c>
      <c r="Q1753">
        <v>30188.39098590914</v>
      </c>
      <c r="R1753">
        <v>59865.071286714439</v>
      </c>
    </row>
    <row r="1754" spans="1:18" x14ac:dyDescent="0.25">
      <c r="A1754">
        <v>13</v>
      </c>
      <c r="B1754">
        <v>13121</v>
      </c>
      <c r="C1754" t="s">
        <v>10678</v>
      </c>
      <c r="D1754" t="s">
        <v>1883</v>
      </c>
      <c r="E1754">
        <v>1</v>
      </c>
      <c r="F1754" t="s">
        <v>13800</v>
      </c>
      <c r="G1754">
        <v>1</v>
      </c>
      <c r="H1754" t="s">
        <v>8278</v>
      </c>
      <c r="I1754">
        <v>1</v>
      </c>
      <c r="J1754" t="s">
        <v>13801</v>
      </c>
      <c r="K1754" t="s">
        <v>13803</v>
      </c>
      <c r="L1754">
        <v>270107</v>
      </c>
      <c r="M1754" t="s">
        <v>13588</v>
      </c>
      <c r="N1754">
        <v>270107006</v>
      </c>
      <c r="O1754" t="s">
        <v>13613</v>
      </c>
      <c r="P1754">
        <v>0</v>
      </c>
      <c r="Q1754">
        <v>0</v>
      </c>
      <c r="R1754">
        <v>2690.7546967285566</v>
      </c>
    </row>
    <row r="1755" spans="1:18" x14ac:dyDescent="0.25">
      <c r="A1755">
        <v>13</v>
      </c>
      <c r="B1755">
        <v>13121</v>
      </c>
      <c r="C1755" t="s">
        <v>10678</v>
      </c>
      <c r="D1755" t="s">
        <v>1883</v>
      </c>
      <c r="E1755">
        <v>2</v>
      </c>
      <c r="F1755" t="s">
        <v>13804</v>
      </c>
      <c r="G1755">
        <v>3</v>
      </c>
      <c r="H1755" t="s">
        <v>13770</v>
      </c>
      <c r="I1755">
        <v>1</v>
      </c>
      <c r="J1755" t="s">
        <v>13801</v>
      </c>
      <c r="K1755" t="s">
        <v>13805</v>
      </c>
      <c r="L1755">
        <v>270107</v>
      </c>
      <c r="M1755" t="s">
        <v>13588</v>
      </c>
      <c r="N1755">
        <v>270107006</v>
      </c>
      <c r="O1755" t="s">
        <v>13613</v>
      </c>
      <c r="P1755">
        <v>23402.547265117621</v>
      </c>
      <c r="Q1755">
        <v>20179.327722253242</v>
      </c>
      <c r="R1755">
        <v>58612.102276744234</v>
      </c>
    </row>
    <row r="1756" spans="1:18" x14ac:dyDescent="0.25">
      <c r="A1756">
        <v>13</v>
      </c>
      <c r="B1756">
        <v>13121</v>
      </c>
      <c r="C1756" t="s">
        <v>10678</v>
      </c>
      <c r="D1756" t="s">
        <v>1883</v>
      </c>
      <c r="E1756">
        <v>2</v>
      </c>
      <c r="F1756" t="s">
        <v>13804</v>
      </c>
      <c r="G1756">
        <v>3</v>
      </c>
      <c r="H1756" t="s">
        <v>13770</v>
      </c>
      <c r="I1756">
        <v>1</v>
      </c>
      <c r="J1756" t="s">
        <v>13801</v>
      </c>
      <c r="K1756" t="s">
        <v>13806</v>
      </c>
      <c r="L1756">
        <v>270107</v>
      </c>
      <c r="M1756" t="s">
        <v>13588</v>
      </c>
      <c r="N1756">
        <v>270107006</v>
      </c>
      <c r="O1756" t="s">
        <v>13613</v>
      </c>
      <c r="P1756">
        <v>11462.693029297157</v>
      </c>
      <c r="Q1756">
        <v>10009.063263655898</v>
      </c>
      <c r="R1756">
        <v>3943.7237066987641</v>
      </c>
    </row>
    <row r="1757" spans="1:18" x14ac:dyDescent="0.25">
      <c r="A1757">
        <v>13</v>
      </c>
      <c r="B1757">
        <v>13121</v>
      </c>
      <c r="C1757" t="s">
        <v>10678</v>
      </c>
      <c r="D1757" t="s">
        <v>1883</v>
      </c>
      <c r="E1757">
        <v>3</v>
      </c>
      <c r="F1757" t="s">
        <v>13807</v>
      </c>
      <c r="G1757">
        <v>1</v>
      </c>
      <c r="H1757" t="s">
        <v>8278</v>
      </c>
      <c r="I1757">
        <v>1</v>
      </c>
      <c r="J1757" t="s">
        <v>13801</v>
      </c>
      <c r="K1757" t="s">
        <v>13808</v>
      </c>
      <c r="L1757">
        <v>270107</v>
      </c>
      <c r="M1757" t="s">
        <v>13588</v>
      </c>
      <c r="N1757">
        <v>270107006</v>
      </c>
      <c r="O1757" t="s">
        <v>13613</v>
      </c>
      <c r="P1757">
        <v>34865.240294414776</v>
      </c>
      <c r="Q1757">
        <v>30188.39098590914</v>
      </c>
      <c r="R1757">
        <v>59865.071286714439</v>
      </c>
    </row>
    <row r="1758" spans="1:18" x14ac:dyDescent="0.25">
      <c r="A1758">
        <v>13</v>
      </c>
      <c r="B1758">
        <v>13121</v>
      </c>
      <c r="C1758" t="s">
        <v>10678</v>
      </c>
      <c r="D1758" t="s">
        <v>1883</v>
      </c>
      <c r="E1758">
        <v>3</v>
      </c>
      <c r="F1758" t="s">
        <v>13807</v>
      </c>
      <c r="G1758">
        <v>1</v>
      </c>
      <c r="H1758" t="s">
        <v>8278</v>
      </c>
      <c r="I1758">
        <v>1</v>
      </c>
      <c r="J1758" t="s">
        <v>13801</v>
      </c>
      <c r="K1758" t="s">
        <v>13809</v>
      </c>
      <c r="L1758">
        <v>270107</v>
      </c>
      <c r="M1758" t="s">
        <v>13588</v>
      </c>
      <c r="N1758">
        <v>270107006</v>
      </c>
      <c r="O1758" t="s">
        <v>13613</v>
      </c>
      <c r="P1758">
        <v>0</v>
      </c>
      <c r="Q1758">
        <v>0</v>
      </c>
      <c r="R1758">
        <v>2690.7546967285566</v>
      </c>
    </row>
    <row r="1759" spans="1:18" x14ac:dyDescent="0.25">
      <c r="A1759">
        <v>13</v>
      </c>
      <c r="B1759">
        <v>13121</v>
      </c>
      <c r="C1759" t="s">
        <v>10678</v>
      </c>
      <c r="D1759" t="s">
        <v>1883</v>
      </c>
      <c r="E1759">
        <v>4</v>
      </c>
      <c r="F1759" t="s">
        <v>13810</v>
      </c>
      <c r="G1759">
        <v>1</v>
      </c>
      <c r="H1759" t="s">
        <v>8278</v>
      </c>
      <c r="I1759">
        <v>1</v>
      </c>
      <c r="J1759" t="s">
        <v>13801</v>
      </c>
      <c r="K1759" t="s">
        <v>13811</v>
      </c>
      <c r="L1759">
        <v>270107</v>
      </c>
      <c r="M1759" t="s">
        <v>13588</v>
      </c>
      <c r="N1759">
        <v>270107006</v>
      </c>
      <c r="O1759" t="s">
        <v>13613</v>
      </c>
      <c r="P1759">
        <v>34865.240294414776</v>
      </c>
      <c r="Q1759">
        <v>30188.39098590914</v>
      </c>
      <c r="R1759">
        <v>59865.071286714439</v>
      </c>
    </row>
    <row r="1760" spans="1:18" x14ac:dyDescent="0.25">
      <c r="A1760">
        <v>13</v>
      </c>
      <c r="B1760">
        <v>13121</v>
      </c>
      <c r="C1760" t="s">
        <v>10678</v>
      </c>
      <c r="D1760" t="s">
        <v>1883</v>
      </c>
      <c r="E1760">
        <v>4</v>
      </c>
      <c r="F1760" t="s">
        <v>13810</v>
      </c>
      <c r="G1760">
        <v>1</v>
      </c>
      <c r="H1760" t="s">
        <v>8278</v>
      </c>
      <c r="I1760">
        <v>1</v>
      </c>
      <c r="J1760" t="s">
        <v>13801</v>
      </c>
      <c r="K1760" t="s">
        <v>13812</v>
      </c>
      <c r="L1760">
        <v>270107</v>
      </c>
      <c r="M1760" t="s">
        <v>13588</v>
      </c>
      <c r="N1760">
        <v>270107006</v>
      </c>
      <c r="O1760" t="s">
        <v>13613</v>
      </c>
      <c r="P1760">
        <v>0</v>
      </c>
      <c r="Q1760">
        <v>0</v>
      </c>
      <c r="R1760">
        <v>2690.7546967285566</v>
      </c>
    </row>
    <row r="1761" spans="1:18" x14ac:dyDescent="0.25">
      <c r="A1761">
        <v>13</v>
      </c>
      <c r="B1761">
        <v>13121</v>
      </c>
      <c r="C1761" t="s">
        <v>10678</v>
      </c>
      <c r="D1761" t="s">
        <v>1883</v>
      </c>
      <c r="E1761">
        <v>7</v>
      </c>
      <c r="F1761" t="s">
        <v>13813</v>
      </c>
      <c r="G1761">
        <v>2</v>
      </c>
      <c r="H1761" t="s">
        <v>13771</v>
      </c>
      <c r="I1761">
        <v>3</v>
      </c>
      <c r="J1761" t="s">
        <v>13814</v>
      </c>
      <c r="K1761" t="s">
        <v>13771</v>
      </c>
      <c r="L1761">
        <v>270107</v>
      </c>
      <c r="M1761" t="s">
        <v>13588</v>
      </c>
      <c r="N1761">
        <v>270107005</v>
      </c>
      <c r="O1761" t="s">
        <v>13608</v>
      </c>
      <c r="P1761">
        <v>5444.5085870977055</v>
      </c>
      <c r="Q1761">
        <v>12461.0207233401</v>
      </c>
      <c r="R1761">
        <v>0</v>
      </c>
    </row>
    <row r="1762" spans="1:18" x14ac:dyDescent="0.25">
      <c r="A1762">
        <v>13</v>
      </c>
      <c r="B1762">
        <v>13121</v>
      </c>
      <c r="C1762" t="s">
        <v>10678</v>
      </c>
      <c r="D1762" t="s">
        <v>1883</v>
      </c>
      <c r="E1762">
        <v>7</v>
      </c>
      <c r="F1762" t="s">
        <v>13813</v>
      </c>
      <c r="G1762">
        <v>3</v>
      </c>
      <c r="H1762" t="s">
        <v>13770</v>
      </c>
      <c r="I1762">
        <v>3</v>
      </c>
      <c r="J1762" t="s">
        <v>13814</v>
      </c>
      <c r="K1762" t="s">
        <v>13815</v>
      </c>
      <c r="L1762">
        <v>270107</v>
      </c>
      <c r="M1762" t="s">
        <v>13588</v>
      </c>
      <c r="N1762">
        <v>270107005</v>
      </c>
      <c r="O1762" t="s">
        <v>13608</v>
      </c>
      <c r="P1762">
        <v>27127.832299033049</v>
      </c>
      <c r="Q1762">
        <v>14830.088420582748</v>
      </c>
      <c r="R1762">
        <v>61302.856973472786</v>
      </c>
    </row>
    <row r="1763" spans="1:18" x14ac:dyDescent="0.25">
      <c r="A1763">
        <v>13</v>
      </c>
      <c r="B1763">
        <v>13121</v>
      </c>
      <c r="C1763" t="s">
        <v>10678</v>
      </c>
      <c r="D1763" t="s">
        <v>1883</v>
      </c>
      <c r="E1763">
        <v>7</v>
      </c>
      <c r="F1763" t="s">
        <v>13813</v>
      </c>
      <c r="G1763">
        <v>3</v>
      </c>
      <c r="H1763" t="s">
        <v>13770</v>
      </c>
      <c r="I1763">
        <v>3</v>
      </c>
      <c r="J1763" t="s">
        <v>13814</v>
      </c>
      <c r="K1763" t="s">
        <v>13816</v>
      </c>
      <c r="L1763">
        <v>270107</v>
      </c>
      <c r="M1763" t="s">
        <v>13588</v>
      </c>
      <c r="N1763">
        <v>270107005</v>
      </c>
      <c r="O1763" t="s">
        <v>13608</v>
      </c>
      <c r="P1763">
        <v>2292.8994082840236</v>
      </c>
      <c r="Q1763">
        <v>2897.281841986297</v>
      </c>
      <c r="R1763">
        <v>1252.969009970207</v>
      </c>
    </row>
    <row r="1764" spans="1:18" x14ac:dyDescent="0.25">
      <c r="A1764">
        <v>13</v>
      </c>
      <c r="B1764">
        <v>13122</v>
      </c>
      <c r="C1764" t="s">
        <v>10678</v>
      </c>
      <c r="D1764" t="s">
        <v>1886</v>
      </c>
      <c r="E1764">
        <v>1</v>
      </c>
      <c r="F1764" t="s">
        <v>13800</v>
      </c>
      <c r="G1764">
        <v>1</v>
      </c>
      <c r="H1764" t="s">
        <v>8278</v>
      </c>
      <c r="I1764">
        <v>1</v>
      </c>
      <c r="J1764" t="s">
        <v>13801</v>
      </c>
      <c r="K1764" t="s">
        <v>13802</v>
      </c>
      <c r="L1764">
        <v>270107</v>
      </c>
      <c r="M1764" t="s">
        <v>13588</v>
      </c>
      <c r="N1764">
        <v>270107006</v>
      </c>
      <c r="O1764" t="s">
        <v>13613</v>
      </c>
      <c r="P1764">
        <v>27644.070363896131</v>
      </c>
      <c r="Q1764">
        <v>36031.983078699093</v>
      </c>
      <c r="R1764">
        <v>23814.332840702878</v>
      </c>
    </row>
    <row r="1765" spans="1:18" x14ac:dyDescent="0.25">
      <c r="A1765">
        <v>13</v>
      </c>
      <c r="B1765">
        <v>13122</v>
      </c>
      <c r="C1765" t="s">
        <v>10678</v>
      </c>
      <c r="D1765" t="s">
        <v>1886</v>
      </c>
      <c r="E1765">
        <v>1</v>
      </c>
      <c r="F1765" t="s">
        <v>13800</v>
      </c>
      <c r="G1765">
        <v>1</v>
      </c>
      <c r="H1765" t="s">
        <v>8278</v>
      </c>
      <c r="I1765">
        <v>1</v>
      </c>
      <c r="J1765" t="s">
        <v>13801</v>
      </c>
      <c r="K1765" t="s">
        <v>13803</v>
      </c>
      <c r="L1765">
        <v>270107</v>
      </c>
      <c r="M1765" t="s">
        <v>13588</v>
      </c>
      <c r="N1765">
        <v>270107006</v>
      </c>
      <c r="O1765" t="s">
        <v>13613</v>
      </c>
      <c r="P1765">
        <v>3189.8736250015349</v>
      </c>
      <c r="Q1765">
        <v>1833.3510926764429</v>
      </c>
      <c r="R1765">
        <v>0</v>
      </c>
    </row>
    <row r="1766" spans="1:18" x14ac:dyDescent="0.25">
      <c r="A1766">
        <v>13</v>
      </c>
      <c r="B1766">
        <v>13122</v>
      </c>
      <c r="C1766" t="s">
        <v>10678</v>
      </c>
      <c r="D1766" t="s">
        <v>1886</v>
      </c>
      <c r="E1766">
        <v>2</v>
      </c>
      <c r="F1766" t="s">
        <v>13804</v>
      </c>
      <c r="G1766">
        <v>3</v>
      </c>
      <c r="H1766" t="s">
        <v>13770</v>
      </c>
      <c r="I1766">
        <v>1</v>
      </c>
      <c r="J1766" t="s">
        <v>13801</v>
      </c>
      <c r="K1766" t="s">
        <v>13805</v>
      </c>
      <c r="L1766">
        <v>270107</v>
      </c>
      <c r="M1766" t="s">
        <v>13588</v>
      </c>
      <c r="N1766">
        <v>270107006</v>
      </c>
      <c r="O1766" t="s">
        <v>13613</v>
      </c>
      <c r="P1766">
        <v>24729.298776369062</v>
      </c>
      <c r="Q1766">
        <v>33570.115810336632</v>
      </c>
      <c r="R1766">
        <v>21254.438248983472</v>
      </c>
    </row>
    <row r="1767" spans="1:18" x14ac:dyDescent="0.25">
      <c r="A1767">
        <v>13</v>
      </c>
      <c r="B1767">
        <v>13122</v>
      </c>
      <c r="C1767" t="s">
        <v>10678</v>
      </c>
      <c r="D1767" t="s">
        <v>1886</v>
      </c>
      <c r="E1767">
        <v>2</v>
      </c>
      <c r="F1767" t="s">
        <v>13804</v>
      </c>
      <c r="G1767">
        <v>3</v>
      </c>
      <c r="H1767" t="s">
        <v>13770</v>
      </c>
      <c r="I1767">
        <v>1</v>
      </c>
      <c r="J1767" t="s">
        <v>13801</v>
      </c>
      <c r="K1767" t="s">
        <v>13806</v>
      </c>
      <c r="L1767">
        <v>270107</v>
      </c>
      <c r="M1767" t="s">
        <v>13588</v>
      </c>
      <c r="N1767">
        <v>270107006</v>
      </c>
      <c r="O1767" t="s">
        <v>13613</v>
      </c>
      <c r="P1767">
        <v>6104.645212528605</v>
      </c>
      <c r="Q1767">
        <v>4295.2183610389066</v>
      </c>
      <c r="R1767">
        <v>2559.8945917194037</v>
      </c>
    </row>
    <row r="1768" spans="1:18" x14ac:dyDescent="0.25">
      <c r="A1768">
        <v>13</v>
      </c>
      <c r="B1768">
        <v>13122</v>
      </c>
      <c r="C1768" t="s">
        <v>10678</v>
      </c>
      <c r="D1768" t="s">
        <v>1886</v>
      </c>
      <c r="E1768">
        <v>3</v>
      </c>
      <c r="F1768" t="s">
        <v>13807</v>
      </c>
      <c r="G1768">
        <v>1</v>
      </c>
      <c r="H1768" t="s">
        <v>8278</v>
      </c>
      <c r="I1768">
        <v>1</v>
      </c>
      <c r="J1768" t="s">
        <v>13801</v>
      </c>
      <c r="K1768" t="s">
        <v>13808</v>
      </c>
      <c r="L1768">
        <v>270107</v>
      </c>
      <c r="M1768" t="s">
        <v>13588</v>
      </c>
      <c r="N1768">
        <v>270107006</v>
      </c>
      <c r="O1768" t="s">
        <v>13613</v>
      </c>
      <c r="P1768">
        <v>30833.943988897667</v>
      </c>
      <c r="Q1768">
        <v>37865.334171375544</v>
      </c>
      <c r="R1768">
        <v>23814.332840702878</v>
      </c>
    </row>
    <row r="1769" spans="1:18" x14ac:dyDescent="0.25">
      <c r="A1769">
        <v>13</v>
      </c>
      <c r="B1769">
        <v>13122</v>
      </c>
      <c r="C1769" t="s">
        <v>10678</v>
      </c>
      <c r="D1769" t="s">
        <v>1886</v>
      </c>
      <c r="E1769">
        <v>4</v>
      </c>
      <c r="F1769" t="s">
        <v>13810</v>
      </c>
      <c r="G1769">
        <v>1</v>
      </c>
      <c r="H1769" t="s">
        <v>8278</v>
      </c>
      <c r="I1769">
        <v>1</v>
      </c>
      <c r="J1769" t="s">
        <v>13801</v>
      </c>
      <c r="K1769" t="s">
        <v>13811</v>
      </c>
      <c r="L1769">
        <v>270107</v>
      </c>
      <c r="M1769" t="s">
        <v>13588</v>
      </c>
      <c r="N1769">
        <v>270107006</v>
      </c>
      <c r="O1769" t="s">
        <v>13613</v>
      </c>
      <c r="P1769">
        <v>27644.070363896131</v>
      </c>
      <c r="Q1769">
        <v>36031.983078699093</v>
      </c>
      <c r="R1769">
        <v>23814.332840702878</v>
      </c>
    </row>
    <row r="1770" spans="1:18" x14ac:dyDescent="0.25">
      <c r="A1770">
        <v>13</v>
      </c>
      <c r="B1770">
        <v>13122</v>
      </c>
      <c r="C1770" t="s">
        <v>10678</v>
      </c>
      <c r="D1770" t="s">
        <v>1886</v>
      </c>
      <c r="E1770">
        <v>4</v>
      </c>
      <c r="F1770" t="s">
        <v>13810</v>
      </c>
      <c r="G1770">
        <v>1</v>
      </c>
      <c r="H1770" t="s">
        <v>8278</v>
      </c>
      <c r="I1770">
        <v>1</v>
      </c>
      <c r="J1770" t="s">
        <v>13801</v>
      </c>
      <c r="K1770" t="s">
        <v>13812</v>
      </c>
      <c r="L1770">
        <v>270107</v>
      </c>
      <c r="M1770" t="s">
        <v>13588</v>
      </c>
      <c r="N1770">
        <v>270107006</v>
      </c>
      <c r="O1770" t="s">
        <v>13613</v>
      </c>
      <c r="P1770">
        <v>3189.8736250015349</v>
      </c>
      <c r="Q1770">
        <v>1833.3510926764429</v>
      </c>
      <c r="R1770">
        <v>0</v>
      </c>
    </row>
    <row r="1771" spans="1:18" x14ac:dyDescent="0.25">
      <c r="A1771">
        <v>13</v>
      </c>
      <c r="B1771">
        <v>13122</v>
      </c>
      <c r="C1771" t="s">
        <v>10678</v>
      </c>
      <c r="D1771" t="s">
        <v>1886</v>
      </c>
      <c r="E1771">
        <v>7</v>
      </c>
      <c r="F1771" t="s">
        <v>13813</v>
      </c>
      <c r="G1771">
        <v>2</v>
      </c>
      <c r="H1771" t="s">
        <v>13771</v>
      </c>
      <c r="I1771">
        <v>3</v>
      </c>
      <c r="J1771" t="s">
        <v>13814</v>
      </c>
      <c r="K1771" t="s">
        <v>13771</v>
      </c>
      <c r="L1771">
        <v>270107</v>
      </c>
      <c r="M1771" t="s">
        <v>13588</v>
      </c>
      <c r="N1771">
        <v>270107005</v>
      </c>
      <c r="O1771" t="s">
        <v>13608</v>
      </c>
      <c r="P1771">
        <v>22254.19919516279</v>
      </c>
      <c r="Q1771">
        <v>17040.236634043667</v>
      </c>
      <c r="R1771">
        <v>0</v>
      </c>
    </row>
    <row r="1772" spans="1:18" x14ac:dyDescent="0.25">
      <c r="A1772">
        <v>13</v>
      </c>
      <c r="B1772">
        <v>13122</v>
      </c>
      <c r="C1772" t="s">
        <v>10678</v>
      </c>
      <c r="D1772" t="s">
        <v>1886</v>
      </c>
      <c r="E1772">
        <v>7</v>
      </c>
      <c r="F1772" t="s">
        <v>13813</v>
      </c>
      <c r="G1772">
        <v>3</v>
      </c>
      <c r="H1772" t="s">
        <v>13770</v>
      </c>
      <c r="I1772">
        <v>3</v>
      </c>
      <c r="J1772" t="s">
        <v>13814</v>
      </c>
      <c r="K1772" t="s">
        <v>13815</v>
      </c>
      <c r="L1772">
        <v>270107</v>
      </c>
      <c r="M1772" t="s">
        <v>13588</v>
      </c>
      <c r="N1772">
        <v>270107005</v>
      </c>
      <c r="O1772" t="s">
        <v>13608</v>
      </c>
      <c r="P1772">
        <v>7699.5820250293727</v>
      </c>
      <c r="Q1772">
        <v>20825.097537331887</v>
      </c>
      <c r="R1772">
        <v>22107.736446223276</v>
      </c>
    </row>
    <row r="1773" spans="1:18" x14ac:dyDescent="0.25">
      <c r="A1773">
        <v>13</v>
      </c>
      <c r="B1773">
        <v>13122</v>
      </c>
      <c r="C1773" t="s">
        <v>10678</v>
      </c>
      <c r="D1773" t="s">
        <v>1886</v>
      </c>
      <c r="E1773">
        <v>7</v>
      </c>
      <c r="F1773" t="s">
        <v>13813</v>
      </c>
      <c r="G1773">
        <v>3</v>
      </c>
      <c r="H1773" t="s">
        <v>13770</v>
      </c>
      <c r="I1773">
        <v>3</v>
      </c>
      <c r="J1773" t="s">
        <v>13814</v>
      </c>
      <c r="K1773" t="s">
        <v>13816</v>
      </c>
      <c r="L1773">
        <v>270107</v>
      </c>
      <c r="M1773" t="s">
        <v>13588</v>
      </c>
      <c r="N1773">
        <v>270107005</v>
      </c>
      <c r="O1773" t="s">
        <v>13608</v>
      </c>
      <c r="P1773">
        <v>880.16276870550575</v>
      </c>
      <c r="Q1773">
        <v>0</v>
      </c>
      <c r="R1773">
        <v>1706.5963944796026</v>
      </c>
    </row>
    <row r="1774" spans="1:18" x14ac:dyDescent="0.25">
      <c r="A1774">
        <v>13</v>
      </c>
      <c r="B1774">
        <v>13123</v>
      </c>
      <c r="C1774" t="s">
        <v>10678</v>
      </c>
      <c r="D1774" t="s">
        <v>1889</v>
      </c>
      <c r="E1774">
        <v>1</v>
      </c>
      <c r="F1774" t="s">
        <v>13800</v>
      </c>
      <c r="G1774">
        <v>1</v>
      </c>
      <c r="H1774" t="s">
        <v>8278</v>
      </c>
      <c r="I1774">
        <v>1</v>
      </c>
      <c r="J1774" t="s">
        <v>13801</v>
      </c>
      <c r="K1774" t="s">
        <v>13802</v>
      </c>
      <c r="L1774">
        <v>270107</v>
      </c>
      <c r="M1774" t="s">
        <v>13588</v>
      </c>
      <c r="N1774">
        <v>270107006</v>
      </c>
      <c r="O1774" t="s">
        <v>13613</v>
      </c>
      <c r="P1774">
        <v>34040.793018624812</v>
      </c>
      <c r="Q1774">
        <v>63434.358399641875</v>
      </c>
      <c r="R1774">
        <v>33579.22238728332</v>
      </c>
    </row>
    <row r="1775" spans="1:18" x14ac:dyDescent="0.25">
      <c r="A1775">
        <v>13</v>
      </c>
      <c r="B1775">
        <v>13123</v>
      </c>
      <c r="C1775" t="s">
        <v>10678</v>
      </c>
      <c r="D1775" t="s">
        <v>1889</v>
      </c>
      <c r="E1775">
        <v>2</v>
      </c>
      <c r="F1775" t="s">
        <v>13804</v>
      </c>
      <c r="G1775">
        <v>3</v>
      </c>
      <c r="H1775" t="s">
        <v>13770</v>
      </c>
      <c r="I1775">
        <v>1</v>
      </c>
      <c r="J1775" t="s">
        <v>13801</v>
      </c>
      <c r="K1775" t="s">
        <v>13805</v>
      </c>
      <c r="L1775">
        <v>270107</v>
      </c>
      <c r="M1775" t="s">
        <v>13588</v>
      </c>
      <c r="N1775">
        <v>270107006</v>
      </c>
      <c r="O1775" t="s">
        <v>13613</v>
      </c>
      <c r="P1775">
        <v>34040.793018624812</v>
      </c>
      <c r="Q1775">
        <v>62356.094269847184</v>
      </c>
      <c r="R1775">
        <v>21789.520708574804</v>
      </c>
    </row>
    <row r="1776" spans="1:18" x14ac:dyDescent="0.25">
      <c r="A1776">
        <v>13</v>
      </c>
      <c r="B1776">
        <v>13123</v>
      </c>
      <c r="C1776" t="s">
        <v>10678</v>
      </c>
      <c r="D1776" t="s">
        <v>1889</v>
      </c>
      <c r="E1776">
        <v>2</v>
      </c>
      <c r="F1776" t="s">
        <v>13804</v>
      </c>
      <c r="G1776">
        <v>3</v>
      </c>
      <c r="H1776" t="s">
        <v>13770</v>
      </c>
      <c r="I1776">
        <v>1</v>
      </c>
      <c r="J1776" t="s">
        <v>13801</v>
      </c>
      <c r="K1776" t="s">
        <v>13806</v>
      </c>
      <c r="L1776">
        <v>270107</v>
      </c>
      <c r="M1776" t="s">
        <v>13588</v>
      </c>
      <c r="N1776">
        <v>270107006</v>
      </c>
      <c r="O1776" t="s">
        <v>13613</v>
      </c>
      <c r="P1776">
        <v>0</v>
      </c>
      <c r="Q1776">
        <v>1078.2641297946841</v>
      </c>
      <c r="R1776">
        <v>11789.701678708527</v>
      </c>
    </row>
    <row r="1777" spans="1:18" x14ac:dyDescent="0.25">
      <c r="A1777">
        <v>13</v>
      </c>
      <c r="B1777">
        <v>13123</v>
      </c>
      <c r="C1777" t="s">
        <v>10678</v>
      </c>
      <c r="D1777" t="s">
        <v>1889</v>
      </c>
      <c r="E1777">
        <v>3</v>
      </c>
      <c r="F1777" t="s">
        <v>13807</v>
      </c>
      <c r="G1777">
        <v>1</v>
      </c>
      <c r="H1777" t="s">
        <v>8278</v>
      </c>
      <c r="I1777">
        <v>1</v>
      </c>
      <c r="J1777" t="s">
        <v>13801</v>
      </c>
      <c r="K1777" t="s">
        <v>13808</v>
      </c>
      <c r="L1777">
        <v>270107</v>
      </c>
      <c r="M1777" t="s">
        <v>13588</v>
      </c>
      <c r="N1777">
        <v>270107006</v>
      </c>
      <c r="O1777" t="s">
        <v>13613</v>
      </c>
      <c r="P1777">
        <v>34040.793018624812</v>
      </c>
      <c r="Q1777">
        <v>63434.358399641875</v>
      </c>
      <c r="R1777">
        <v>33579.22238728332</v>
      </c>
    </row>
    <row r="1778" spans="1:18" x14ac:dyDescent="0.25">
      <c r="A1778">
        <v>13</v>
      </c>
      <c r="B1778">
        <v>13123</v>
      </c>
      <c r="C1778" t="s">
        <v>10678</v>
      </c>
      <c r="D1778" t="s">
        <v>1889</v>
      </c>
      <c r="E1778">
        <v>4</v>
      </c>
      <c r="F1778" t="s">
        <v>13810</v>
      </c>
      <c r="G1778">
        <v>1</v>
      </c>
      <c r="H1778" t="s">
        <v>8278</v>
      </c>
      <c r="I1778">
        <v>1</v>
      </c>
      <c r="J1778" t="s">
        <v>13801</v>
      </c>
      <c r="K1778" t="s">
        <v>13811</v>
      </c>
      <c r="L1778">
        <v>270107</v>
      </c>
      <c r="M1778" t="s">
        <v>13588</v>
      </c>
      <c r="N1778">
        <v>270107006</v>
      </c>
      <c r="O1778" t="s">
        <v>13613</v>
      </c>
      <c r="P1778">
        <v>34040.793018624812</v>
      </c>
      <c r="Q1778">
        <v>63434.358399641875</v>
      </c>
      <c r="R1778">
        <v>33579.22238728332</v>
      </c>
    </row>
    <row r="1779" spans="1:18" x14ac:dyDescent="0.25">
      <c r="A1779">
        <v>13</v>
      </c>
      <c r="B1779">
        <v>13123</v>
      </c>
      <c r="C1779" t="s">
        <v>10678</v>
      </c>
      <c r="D1779" t="s">
        <v>1889</v>
      </c>
      <c r="E1779">
        <v>7</v>
      </c>
      <c r="F1779" t="s">
        <v>13813</v>
      </c>
      <c r="G1779">
        <v>2</v>
      </c>
      <c r="H1779" t="s">
        <v>13771</v>
      </c>
      <c r="I1779">
        <v>3</v>
      </c>
      <c r="J1779" t="s">
        <v>13814</v>
      </c>
      <c r="K1779" t="s">
        <v>13771</v>
      </c>
      <c r="L1779">
        <v>270107</v>
      </c>
      <c r="M1779" t="s">
        <v>13588</v>
      </c>
      <c r="N1779">
        <v>270107005</v>
      </c>
      <c r="O1779" t="s">
        <v>13608</v>
      </c>
      <c r="P1779">
        <v>1002.9869977743938</v>
      </c>
      <c r="Q1779">
        <v>27473.473510138127</v>
      </c>
      <c r="R1779">
        <v>0</v>
      </c>
    </row>
    <row r="1780" spans="1:18" x14ac:dyDescent="0.25">
      <c r="A1780">
        <v>13</v>
      </c>
      <c r="B1780">
        <v>13123</v>
      </c>
      <c r="C1780" t="s">
        <v>10678</v>
      </c>
      <c r="D1780" t="s">
        <v>1889</v>
      </c>
      <c r="E1780">
        <v>7</v>
      </c>
      <c r="F1780" t="s">
        <v>13813</v>
      </c>
      <c r="G1780">
        <v>3</v>
      </c>
      <c r="H1780" t="s">
        <v>13770</v>
      </c>
      <c r="I1780">
        <v>3</v>
      </c>
      <c r="J1780" t="s">
        <v>13814</v>
      </c>
      <c r="K1780" t="s">
        <v>13815</v>
      </c>
      <c r="L1780">
        <v>270107</v>
      </c>
      <c r="M1780" t="s">
        <v>13588</v>
      </c>
      <c r="N1780">
        <v>270107005</v>
      </c>
      <c r="O1780" t="s">
        <v>13608</v>
      </c>
      <c r="P1780">
        <v>33037.806020850418</v>
      </c>
      <c r="Q1780">
        <v>34882.620759709047</v>
      </c>
      <c r="R1780">
        <v>29901.5898372015</v>
      </c>
    </row>
    <row r="1781" spans="1:18" x14ac:dyDescent="0.25">
      <c r="A1781">
        <v>13</v>
      </c>
      <c r="B1781">
        <v>13123</v>
      </c>
      <c r="C1781" t="s">
        <v>10678</v>
      </c>
      <c r="D1781" t="s">
        <v>1889</v>
      </c>
      <c r="E1781">
        <v>7</v>
      </c>
      <c r="F1781" t="s">
        <v>13813</v>
      </c>
      <c r="G1781">
        <v>3</v>
      </c>
      <c r="H1781" t="s">
        <v>13770</v>
      </c>
      <c r="I1781">
        <v>3</v>
      </c>
      <c r="J1781" t="s">
        <v>13814</v>
      </c>
      <c r="K1781" t="s">
        <v>13816</v>
      </c>
      <c r="L1781">
        <v>270107</v>
      </c>
      <c r="M1781" t="s">
        <v>13588</v>
      </c>
      <c r="N1781">
        <v>270107005</v>
      </c>
      <c r="O1781" t="s">
        <v>13608</v>
      </c>
      <c r="P1781">
        <v>0</v>
      </c>
      <c r="Q1781">
        <v>1078.2641297946841</v>
      </c>
      <c r="R1781">
        <v>3677.6325500818211</v>
      </c>
    </row>
    <row r="1782" spans="1:18" x14ac:dyDescent="0.25">
      <c r="A1782">
        <v>13</v>
      </c>
      <c r="B1782">
        <v>13124</v>
      </c>
      <c r="C1782" t="s">
        <v>10678</v>
      </c>
      <c r="D1782" t="s">
        <v>1892</v>
      </c>
      <c r="E1782">
        <v>1</v>
      </c>
      <c r="F1782" t="s">
        <v>13800</v>
      </c>
      <c r="G1782">
        <v>1</v>
      </c>
      <c r="H1782" t="s">
        <v>8278</v>
      </c>
      <c r="I1782">
        <v>1</v>
      </c>
      <c r="J1782" t="s">
        <v>13801</v>
      </c>
      <c r="K1782" t="s">
        <v>13802</v>
      </c>
      <c r="L1782">
        <v>270107</v>
      </c>
      <c r="M1782" t="s">
        <v>13588</v>
      </c>
      <c r="N1782">
        <v>270107006</v>
      </c>
      <c r="O1782" t="s">
        <v>13613</v>
      </c>
      <c r="P1782">
        <v>28534.168654486355</v>
      </c>
      <c r="Q1782">
        <v>52503.109098559449</v>
      </c>
      <c r="R1782">
        <v>17711.166975068856</v>
      </c>
    </row>
    <row r="1783" spans="1:18" x14ac:dyDescent="0.25">
      <c r="A1783">
        <v>13</v>
      </c>
      <c r="B1783">
        <v>13124</v>
      </c>
      <c r="C1783" t="s">
        <v>10678</v>
      </c>
      <c r="D1783" t="s">
        <v>1892</v>
      </c>
      <c r="E1783">
        <v>1</v>
      </c>
      <c r="F1783" t="s">
        <v>13800</v>
      </c>
      <c r="G1783">
        <v>1</v>
      </c>
      <c r="H1783" t="s">
        <v>8278</v>
      </c>
      <c r="I1783">
        <v>1</v>
      </c>
      <c r="J1783" t="s">
        <v>13801</v>
      </c>
      <c r="K1783" t="s">
        <v>13803</v>
      </c>
      <c r="L1783">
        <v>270107</v>
      </c>
      <c r="M1783" t="s">
        <v>13588</v>
      </c>
      <c r="N1783">
        <v>270107006</v>
      </c>
      <c r="O1783" t="s">
        <v>13613</v>
      </c>
      <c r="P1783">
        <v>0</v>
      </c>
      <c r="Q1783">
        <v>1509.83435564151</v>
      </c>
      <c r="R1783">
        <v>0</v>
      </c>
    </row>
    <row r="1784" spans="1:18" x14ac:dyDescent="0.25">
      <c r="A1784">
        <v>13</v>
      </c>
      <c r="B1784">
        <v>13124</v>
      </c>
      <c r="C1784" t="s">
        <v>10678</v>
      </c>
      <c r="D1784" t="s">
        <v>1892</v>
      </c>
      <c r="E1784">
        <v>1</v>
      </c>
      <c r="F1784" t="s">
        <v>13800</v>
      </c>
      <c r="G1784">
        <v>2</v>
      </c>
      <c r="H1784" t="s">
        <v>13771</v>
      </c>
      <c r="I1784">
        <v>1</v>
      </c>
      <c r="J1784" t="s">
        <v>13801</v>
      </c>
      <c r="K1784" t="s">
        <v>13771</v>
      </c>
      <c r="L1784">
        <v>270107</v>
      </c>
      <c r="M1784" t="s">
        <v>13588</v>
      </c>
      <c r="N1784">
        <v>270107006</v>
      </c>
      <c r="O1784" t="s">
        <v>13613</v>
      </c>
      <c r="P1784">
        <v>464.40710547240207</v>
      </c>
      <c r="Q1784">
        <v>0</v>
      </c>
      <c r="R1784">
        <v>0</v>
      </c>
    </row>
    <row r="1785" spans="1:18" x14ac:dyDescent="0.25">
      <c r="A1785">
        <v>13</v>
      </c>
      <c r="B1785">
        <v>13124</v>
      </c>
      <c r="C1785" t="s">
        <v>10678</v>
      </c>
      <c r="D1785" t="s">
        <v>1892</v>
      </c>
      <c r="E1785">
        <v>2</v>
      </c>
      <c r="F1785" t="s">
        <v>13804</v>
      </c>
      <c r="G1785">
        <v>3</v>
      </c>
      <c r="H1785" t="s">
        <v>13770</v>
      </c>
      <c r="I1785">
        <v>1</v>
      </c>
      <c r="J1785" t="s">
        <v>13801</v>
      </c>
      <c r="K1785" t="s">
        <v>13805</v>
      </c>
      <c r="L1785">
        <v>270107</v>
      </c>
      <c r="M1785" t="s">
        <v>13588</v>
      </c>
      <c r="N1785">
        <v>270107006</v>
      </c>
      <c r="O1785" t="s">
        <v>13613</v>
      </c>
      <c r="P1785">
        <v>27187.693867030153</v>
      </c>
      <c r="Q1785">
        <v>43803.97977912223</v>
      </c>
      <c r="R1785">
        <v>17711.166975068856</v>
      </c>
    </row>
    <row r="1786" spans="1:18" x14ac:dyDescent="0.25">
      <c r="A1786">
        <v>13</v>
      </c>
      <c r="B1786">
        <v>13124</v>
      </c>
      <c r="C1786" t="s">
        <v>10678</v>
      </c>
      <c r="D1786" t="s">
        <v>1892</v>
      </c>
      <c r="E1786">
        <v>2</v>
      </c>
      <c r="F1786" t="s">
        <v>13804</v>
      </c>
      <c r="G1786">
        <v>3</v>
      </c>
      <c r="H1786" t="s">
        <v>13770</v>
      </c>
      <c r="I1786">
        <v>1</v>
      </c>
      <c r="J1786" t="s">
        <v>13801</v>
      </c>
      <c r="K1786" t="s">
        <v>13806</v>
      </c>
      <c r="L1786">
        <v>270107</v>
      </c>
      <c r="M1786" t="s">
        <v>13588</v>
      </c>
      <c r="N1786">
        <v>270107006</v>
      </c>
      <c r="O1786" t="s">
        <v>13613</v>
      </c>
      <c r="P1786">
        <v>1810.8818929286044</v>
      </c>
      <c r="Q1786">
        <v>10208.96367507873</v>
      </c>
      <c r="R1786">
        <v>0</v>
      </c>
    </row>
    <row r="1787" spans="1:18" x14ac:dyDescent="0.25">
      <c r="A1787">
        <v>13</v>
      </c>
      <c r="B1787">
        <v>13124</v>
      </c>
      <c r="C1787" t="s">
        <v>10678</v>
      </c>
      <c r="D1787" t="s">
        <v>1892</v>
      </c>
      <c r="E1787">
        <v>3</v>
      </c>
      <c r="F1787" t="s">
        <v>13807</v>
      </c>
      <c r="G1787">
        <v>1</v>
      </c>
      <c r="H1787" t="s">
        <v>8278</v>
      </c>
      <c r="I1787">
        <v>1</v>
      </c>
      <c r="J1787" t="s">
        <v>13801</v>
      </c>
      <c r="K1787" t="s">
        <v>13808</v>
      </c>
      <c r="L1787">
        <v>270107</v>
      </c>
      <c r="M1787" t="s">
        <v>13588</v>
      </c>
      <c r="N1787">
        <v>270107006</v>
      </c>
      <c r="O1787" t="s">
        <v>13613</v>
      </c>
      <c r="P1787">
        <v>28534.168654486355</v>
      </c>
      <c r="Q1787">
        <v>54012.943454200962</v>
      </c>
      <c r="R1787">
        <v>17711.166975068856</v>
      </c>
    </row>
    <row r="1788" spans="1:18" x14ac:dyDescent="0.25">
      <c r="A1788">
        <v>13</v>
      </c>
      <c r="B1788">
        <v>13124</v>
      </c>
      <c r="C1788" t="s">
        <v>10678</v>
      </c>
      <c r="D1788" t="s">
        <v>1892</v>
      </c>
      <c r="E1788">
        <v>3</v>
      </c>
      <c r="F1788" t="s">
        <v>13807</v>
      </c>
      <c r="G1788">
        <v>2</v>
      </c>
      <c r="H1788" t="s">
        <v>13771</v>
      </c>
      <c r="I1788">
        <v>1</v>
      </c>
      <c r="J1788" t="s">
        <v>13801</v>
      </c>
      <c r="K1788" t="s">
        <v>13771</v>
      </c>
      <c r="L1788">
        <v>270107</v>
      </c>
      <c r="M1788" t="s">
        <v>13588</v>
      </c>
      <c r="N1788">
        <v>270107006</v>
      </c>
      <c r="O1788" t="s">
        <v>13613</v>
      </c>
      <c r="P1788">
        <v>464.40710547240207</v>
      </c>
      <c r="Q1788">
        <v>0</v>
      </c>
      <c r="R1788">
        <v>0</v>
      </c>
    </row>
    <row r="1789" spans="1:18" x14ac:dyDescent="0.25">
      <c r="A1789">
        <v>13</v>
      </c>
      <c r="B1789">
        <v>13124</v>
      </c>
      <c r="C1789" t="s">
        <v>10678</v>
      </c>
      <c r="D1789" t="s">
        <v>1892</v>
      </c>
      <c r="E1789">
        <v>4</v>
      </c>
      <c r="F1789" t="s">
        <v>13810</v>
      </c>
      <c r="G1789">
        <v>1</v>
      </c>
      <c r="H1789" t="s">
        <v>8278</v>
      </c>
      <c r="I1789">
        <v>1</v>
      </c>
      <c r="J1789" t="s">
        <v>13801</v>
      </c>
      <c r="K1789" t="s">
        <v>13811</v>
      </c>
      <c r="L1789">
        <v>270107</v>
      </c>
      <c r="M1789" t="s">
        <v>13588</v>
      </c>
      <c r="N1789">
        <v>270107006</v>
      </c>
      <c r="O1789" t="s">
        <v>13613</v>
      </c>
      <c r="P1789">
        <v>28534.168654486355</v>
      </c>
      <c r="Q1789">
        <v>52503.109098559449</v>
      </c>
      <c r="R1789">
        <v>17711.166975068856</v>
      </c>
    </row>
    <row r="1790" spans="1:18" x14ac:dyDescent="0.25">
      <c r="A1790">
        <v>13</v>
      </c>
      <c r="B1790">
        <v>13124</v>
      </c>
      <c r="C1790" t="s">
        <v>10678</v>
      </c>
      <c r="D1790" t="s">
        <v>1892</v>
      </c>
      <c r="E1790">
        <v>4</v>
      </c>
      <c r="F1790" t="s">
        <v>13810</v>
      </c>
      <c r="G1790">
        <v>1</v>
      </c>
      <c r="H1790" t="s">
        <v>8278</v>
      </c>
      <c r="I1790">
        <v>1</v>
      </c>
      <c r="J1790" t="s">
        <v>13801</v>
      </c>
      <c r="K1790" t="s">
        <v>13812</v>
      </c>
      <c r="L1790">
        <v>270107</v>
      </c>
      <c r="M1790" t="s">
        <v>13588</v>
      </c>
      <c r="N1790">
        <v>270107006</v>
      </c>
      <c r="O1790" t="s">
        <v>13613</v>
      </c>
      <c r="P1790">
        <v>0</v>
      </c>
      <c r="Q1790">
        <v>1509.83435564151</v>
      </c>
      <c r="R1790">
        <v>0</v>
      </c>
    </row>
    <row r="1791" spans="1:18" x14ac:dyDescent="0.25">
      <c r="A1791">
        <v>13</v>
      </c>
      <c r="B1791">
        <v>13124</v>
      </c>
      <c r="C1791" t="s">
        <v>10678</v>
      </c>
      <c r="D1791" t="s">
        <v>1892</v>
      </c>
      <c r="E1791">
        <v>4</v>
      </c>
      <c r="F1791" t="s">
        <v>13810</v>
      </c>
      <c r="G1791">
        <v>2</v>
      </c>
      <c r="H1791" t="s">
        <v>13771</v>
      </c>
      <c r="I1791">
        <v>1</v>
      </c>
      <c r="J1791" t="s">
        <v>13801</v>
      </c>
      <c r="K1791" t="s">
        <v>13771</v>
      </c>
      <c r="L1791">
        <v>270107</v>
      </c>
      <c r="M1791" t="s">
        <v>13588</v>
      </c>
      <c r="N1791">
        <v>270107006</v>
      </c>
      <c r="O1791" t="s">
        <v>13613</v>
      </c>
      <c r="P1791">
        <v>464.40710547240207</v>
      </c>
      <c r="Q1791">
        <v>0</v>
      </c>
      <c r="R1791">
        <v>0</v>
      </c>
    </row>
    <row r="1792" spans="1:18" x14ac:dyDescent="0.25">
      <c r="A1792">
        <v>13</v>
      </c>
      <c r="B1792">
        <v>13124</v>
      </c>
      <c r="C1792" t="s">
        <v>10678</v>
      </c>
      <c r="D1792" t="s">
        <v>1892</v>
      </c>
      <c r="E1792">
        <v>7</v>
      </c>
      <c r="F1792" t="s">
        <v>13813</v>
      </c>
      <c r="G1792">
        <v>2</v>
      </c>
      <c r="H1792" t="s">
        <v>13771</v>
      </c>
      <c r="I1792">
        <v>3</v>
      </c>
      <c r="J1792" t="s">
        <v>13814</v>
      </c>
      <c r="K1792" t="s">
        <v>13771</v>
      </c>
      <c r="L1792">
        <v>270107</v>
      </c>
      <c r="M1792" t="s">
        <v>13588</v>
      </c>
      <c r="N1792">
        <v>270107005</v>
      </c>
      <c r="O1792" t="s">
        <v>13608</v>
      </c>
      <c r="P1792">
        <v>12397.878493975377</v>
      </c>
      <c r="Q1792">
        <v>11090.376315179996</v>
      </c>
      <c r="R1792">
        <v>0</v>
      </c>
    </row>
    <row r="1793" spans="1:18" x14ac:dyDescent="0.25">
      <c r="A1793">
        <v>13</v>
      </c>
      <c r="B1793">
        <v>13124</v>
      </c>
      <c r="C1793" t="s">
        <v>10678</v>
      </c>
      <c r="D1793" t="s">
        <v>1892</v>
      </c>
      <c r="E1793">
        <v>7</v>
      </c>
      <c r="F1793" t="s">
        <v>13813</v>
      </c>
      <c r="G1793">
        <v>3</v>
      </c>
      <c r="H1793" t="s">
        <v>13770</v>
      </c>
      <c r="I1793">
        <v>3</v>
      </c>
      <c r="J1793" t="s">
        <v>13814</v>
      </c>
      <c r="K1793" t="s">
        <v>13815</v>
      </c>
      <c r="L1793">
        <v>270107</v>
      </c>
      <c r="M1793" t="s">
        <v>13588</v>
      </c>
      <c r="N1793">
        <v>270107005</v>
      </c>
      <c r="O1793" t="s">
        <v>13608</v>
      </c>
      <c r="P1793">
        <v>16600.697265983381</v>
      </c>
      <c r="Q1793">
        <v>39311.74570288368</v>
      </c>
      <c r="R1793">
        <v>17711.166975068856</v>
      </c>
    </row>
    <row r="1794" spans="1:18" x14ac:dyDescent="0.25">
      <c r="A1794">
        <v>13</v>
      </c>
      <c r="B1794">
        <v>13124</v>
      </c>
      <c r="C1794" t="s">
        <v>10678</v>
      </c>
      <c r="D1794" t="s">
        <v>1892</v>
      </c>
      <c r="E1794">
        <v>7</v>
      </c>
      <c r="F1794" t="s">
        <v>13813</v>
      </c>
      <c r="G1794">
        <v>3</v>
      </c>
      <c r="H1794" t="s">
        <v>13770</v>
      </c>
      <c r="I1794">
        <v>3</v>
      </c>
      <c r="J1794" t="s">
        <v>13814</v>
      </c>
      <c r="K1794" t="s">
        <v>13816</v>
      </c>
      <c r="L1794">
        <v>270107</v>
      </c>
      <c r="M1794" t="s">
        <v>13588</v>
      </c>
      <c r="N1794">
        <v>270107005</v>
      </c>
      <c r="O1794" t="s">
        <v>13608</v>
      </c>
      <c r="P1794">
        <v>0</v>
      </c>
      <c r="Q1794">
        <v>3610.8214361372807</v>
      </c>
      <c r="R1794">
        <v>0</v>
      </c>
    </row>
    <row r="1795" spans="1:18" x14ac:dyDescent="0.25">
      <c r="A1795">
        <v>13</v>
      </c>
      <c r="B1795">
        <v>13125</v>
      </c>
      <c r="C1795" t="s">
        <v>10678</v>
      </c>
      <c r="D1795" t="s">
        <v>1895</v>
      </c>
      <c r="E1795">
        <v>1</v>
      </c>
      <c r="F1795" t="s">
        <v>13800</v>
      </c>
      <c r="G1795">
        <v>1</v>
      </c>
      <c r="H1795" t="s">
        <v>8278</v>
      </c>
      <c r="I1795">
        <v>1</v>
      </c>
      <c r="J1795" t="s">
        <v>13801</v>
      </c>
      <c r="K1795" t="s">
        <v>13802</v>
      </c>
      <c r="L1795">
        <v>270107</v>
      </c>
      <c r="M1795" t="s">
        <v>13588</v>
      </c>
      <c r="N1795">
        <v>270107006</v>
      </c>
      <c r="O1795" t="s">
        <v>13613</v>
      </c>
      <c r="P1795">
        <v>22332.428481937775</v>
      </c>
      <c r="Q1795">
        <v>42787.891608311191</v>
      </c>
      <c r="R1795">
        <v>17851.479469864724</v>
      </c>
    </row>
    <row r="1796" spans="1:18" x14ac:dyDescent="0.25">
      <c r="A1796">
        <v>13</v>
      </c>
      <c r="B1796">
        <v>13125</v>
      </c>
      <c r="C1796" t="s">
        <v>10678</v>
      </c>
      <c r="D1796" t="s">
        <v>1895</v>
      </c>
      <c r="E1796">
        <v>1</v>
      </c>
      <c r="F1796" t="s">
        <v>13800</v>
      </c>
      <c r="G1796">
        <v>1</v>
      </c>
      <c r="H1796" t="s">
        <v>8278</v>
      </c>
      <c r="I1796">
        <v>1</v>
      </c>
      <c r="J1796" t="s">
        <v>13801</v>
      </c>
      <c r="K1796" t="s">
        <v>13803</v>
      </c>
      <c r="L1796">
        <v>270107</v>
      </c>
      <c r="M1796" t="s">
        <v>13588</v>
      </c>
      <c r="N1796">
        <v>270107006</v>
      </c>
      <c r="O1796" t="s">
        <v>13613</v>
      </c>
      <c r="P1796">
        <v>0</v>
      </c>
      <c r="Q1796">
        <v>1386.4411149118116</v>
      </c>
      <c r="R1796">
        <v>0</v>
      </c>
    </row>
    <row r="1797" spans="1:18" x14ac:dyDescent="0.25">
      <c r="A1797">
        <v>13</v>
      </c>
      <c r="B1797">
        <v>13125</v>
      </c>
      <c r="C1797" t="s">
        <v>10678</v>
      </c>
      <c r="D1797" t="s">
        <v>1895</v>
      </c>
      <c r="E1797">
        <v>2</v>
      </c>
      <c r="F1797" t="s">
        <v>13804</v>
      </c>
      <c r="G1797">
        <v>3</v>
      </c>
      <c r="H1797" t="s">
        <v>13770</v>
      </c>
      <c r="I1797">
        <v>1</v>
      </c>
      <c r="J1797" t="s">
        <v>13801</v>
      </c>
      <c r="K1797" t="s">
        <v>13805</v>
      </c>
      <c r="L1797">
        <v>270107</v>
      </c>
      <c r="M1797" t="s">
        <v>13588</v>
      </c>
      <c r="N1797">
        <v>270107006</v>
      </c>
      <c r="O1797" t="s">
        <v>13613</v>
      </c>
      <c r="P1797">
        <v>20076.738358738778</v>
      </c>
      <c r="Q1797">
        <v>34682.137002435913</v>
      </c>
      <c r="R1797">
        <v>17321.141816909341</v>
      </c>
    </row>
    <row r="1798" spans="1:18" x14ac:dyDescent="0.25">
      <c r="A1798">
        <v>13</v>
      </c>
      <c r="B1798">
        <v>13125</v>
      </c>
      <c r="C1798" t="s">
        <v>10678</v>
      </c>
      <c r="D1798" t="s">
        <v>1895</v>
      </c>
      <c r="E1798">
        <v>2</v>
      </c>
      <c r="F1798" t="s">
        <v>13804</v>
      </c>
      <c r="G1798">
        <v>3</v>
      </c>
      <c r="H1798" t="s">
        <v>13770</v>
      </c>
      <c r="I1798">
        <v>1</v>
      </c>
      <c r="J1798" t="s">
        <v>13801</v>
      </c>
      <c r="K1798" t="s">
        <v>13806</v>
      </c>
      <c r="L1798">
        <v>270107</v>
      </c>
      <c r="M1798" t="s">
        <v>13588</v>
      </c>
      <c r="N1798">
        <v>270107006</v>
      </c>
      <c r="O1798" t="s">
        <v>13613</v>
      </c>
      <c r="P1798">
        <v>2255.6901231989978</v>
      </c>
      <c r="Q1798">
        <v>9492.1957207870819</v>
      </c>
      <c r="R1798">
        <v>530.33765295538262</v>
      </c>
    </row>
    <row r="1799" spans="1:18" x14ac:dyDescent="0.25">
      <c r="A1799">
        <v>13</v>
      </c>
      <c r="B1799">
        <v>13125</v>
      </c>
      <c r="C1799" t="s">
        <v>10678</v>
      </c>
      <c r="D1799" t="s">
        <v>1895</v>
      </c>
      <c r="E1799">
        <v>3</v>
      </c>
      <c r="F1799" t="s">
        <v>13807</v>
      </c>
      <c r="G1799">
        <v>1</v>
      </c>
      <c r="H1799" t="s">
        <v>8278</v>
      </c>
      <c r="I1799">
        <v>1</v>
      </c>
      <c r="J1799" t="s">
        <v>13801</v>
      </c>
      <c r="K1799" t="s">
        <v>13808</v>
      </c>
      <c r="L1799">
        <v>270107</v>
      </c>
      <c r="M1799" t="s">
        <v>13588</v>
      </c>
      <c r="N1799">
        <v>270107006</v>
      </c>
      <c r="O1799" t="s">
        <v>13613</v>
      </c>
      <c r="P1799">
        <v>22332.428481937775</v>
      </c>
      <c r="Q1799">
        <v>44174.332723223</v>
      </c>
      <c r="R1799">
        <v>17851.479469864724</v>
      </c>
    </row>
    <row r="1800" spans="1:18" x14ac:dyDescent="0.25">
      <c r="A1800">
        <v>13</v>
      </c>
      <c r="B1800">
        <v>13125</v>
      </c>
      <c r="C1800" t="s">
        <v>10678</v>
      </c>
      <c r="D1800" t="s">
        <v>1895</v>
      </c>
      <c r="E1800">
        <v>4</v>
      </c>
      <c r="F1800" t="s">
        <v>13810</v>
      </c>
      <c r="G1800">
        <v>1</v>
      </c>
      <c r="H1800" t="s">
        <v>8278</v>
      </c>
      <c r="I1800">
        <v>1</v>
      </c>
      <c r="J1800" t="s">
        <v>13801</v>
      </c>
      <c r="K1800" t="s">
        <v>13811</v>
      </c>
      <c r="L1800">
        <v>270107</v>
      </c>
      <c r="M1800" t="s">
        <v>13588</v>
      </c>
      <c r="N1800">
        <v>270107006</v>
      </c>
      <c r="O1800" t="s">
        <v>13613</v>
      </c>
      <c r="P1800">
        <v>22332.428481937775</v>
      </c>
      <c r="Q1800">
        <v>42787.891608311191</v>
      </c>
      <c r="R1800">
        <v>17851.479469864724</v>
      </c>
    </row>
    <row r="1801" spans="1:18" x14ac:dyDescent="0.25">
      <c r="A1801">
        <v>13</v>
      </c>
      <c r="B1801">
        <v>13125</v>
      </c>
      <c r="C1801" t="s">
        <v>10678</v>
      </c>
      <c r="D1801" t="s">
        <v>1895</v>
      </c>
      <c r="E1801">
        <v>4</v>
      </c>
      <c r="F1801" t="s">
        <v>13810</v>
      </c>
      <c r="G1801">
        <v>1</v>
      </c>
      <c r="H1801" t="s">
        <v>8278</v>
      </c>
      <c r="I1801">
        <v>1</v>
      </c>
      <c r="J1801" t="s">
        <v>13801</v>
      </c>
      <c r="K1801" t="s">
        <v>13812</v>
      </c>
      <c r="L1801">
        <v>270107</v>
      </c>
      <c r="M1801" t="s">
        <v>13588</v>
      </c>
      <c r="N1801">
        <v>270107006</v>
      </c>
      <c r="O1801" t="s">
        <v>13613</v>
      </c>
      <c r="P1801">
        <v>0</v>
      </c>
      <c r="Q1801">
        <v>1386.4411149118116</v>
      </c>
      <c r="R1801">
        <v>0</v>
      </c>
    </row>
    <row r="1802" spans="1:18" x14ac:dyDescent="0.25">
      <c r="A1802">
        <v>13</v>
      </c>
      <c r="B1802">
        <v>13125</v>
      </c>
      <c r="C1802" t="s">
        <v>10678</v>
      </c>
      <c r="D1802" t="s">
        <v>1895</v>
      </c>
      <c r="E1802">
        <v>7</v>
      </c>
      <c r="F1802" t="s">
        <v>13813</v>
      </c>
      <c r="G1802">
        <v>2</v>
      </c>
      <c r="H1802" t="s">
        <v>13771</v>
      </c>
      <c r="I1802">
        <v>3</v>
      </c>
      <c r="J1802" t="s">
        <v>13814</v>
      </c>
      <c r="K1802" t="s">
        <v>13771</v>
      </c>
      <c r="L1802">
        <v>270107</v>
      </c>
      <c r="M1802" t="s">
        <v>13588</v>
      </c>
      <c r="N1802">
        <v>270107005</v>
      </c>
      <c r="O1802" t="s">
        <v>13608</v>
      </c>
      <c r="P1802">
        <v>7444.1428273125912</v>
      </c>
      <c r="Q1802">
        <v>13071.435914901858</v>
      </c>
      <c r="R1802">
        <v>0</v>
      </c>
    </row>
    <row r="1803" spans="1:18" x14ac:dyDescent="0.25">
      <c r="A1803">
        <v>13</v>
      </c>
      <c r="B1803">
        <v>13125</v>
      </c>
      <c r="C1803" t="s">
        <v>10678</v>
      </c>
      <c r="D1803" t="s">
        <v>1895</v>
      </c>
      <c r="E1803">
        <v>7</v>
      </c>
      <c r="F1803" t="s">
        <v>13813</v>
      </c>
      <c r="G1803">
        <v>3</v>
      </c>
      <c r="H1803" t="s">
        <v>13770</v>
      </c>
      <c r="I1803">
        <v>3</v>
      </c>
      <c r="J1803" t="s">
        <v>13814</v>
      </c>
      <c r="K1803" t="s">
        <v>13815</v>
      </c>
      <c r="L1803">
        <v>270107</v>
      </c>
      <c r="M1803" t="s">
        <v>13588</v>
      </c>
      <c r="N1803">
        <v>270107005</v>
      </c>
      <c r="O1803" t="s">
        <v>13608</v>
      </c>
      <c r="P1803">
        <v>14888.285654625182</v>
      </c>
      <c r="Q1803">
        <v>29464.482291339827</v>
      </c>
      <c r="R1803">
        <v>16712.577773823872</v>
      </c>
    </row>
    <row r="1804" spans="1:18" x14ac:dyDescent="0.25">
      <c r="A1804">
        <v>13</v>
      </c>
      <c r="B1804">
        <v>13125</v>
      </c>
      <c r="C1804" t="s">
        <v>10678</v>
      </c>
      <c r="D1804" t="s">
        <v>1895</v>
      </c>
      <c r="E1804">
        <v>7</v>
      </c>
      <c r="F1804" t="s">
        <v>13813</v>
      </c>
      <c r="G1804">
        <v>3</v>
      </c>
      <c r="H1804" t="s">
        <v>13770</v>
      </c>
      <c r="I1804">
        <v>3</v>
      </c>
      <c r="J1804" t="s">
        <v>13814</v>
      </c>
      <c r="K1804" t="s">
        <v>13816</v>
      </c>
      <c r="L1804">
        <v>270107</v>
      </c>
      <c r="M1804" t="s">
        <v>13588</v>
      </c>
      <c r="N1804">
        <v>270107005</v>
      </c>
      <c r="O1804" t="s">
        <v>13608</v>
      </c>
      <c r="P1804">
        <v>0</v>
      </c>
      <c r="Q1804">
        <v>1638.4145169813148</v>
      </c>
      <c r="R1804">
        <v>1138.9016960408514</v>
      </c>
    </row>
    <row r="1805" spans="1:18" x14ac:dyDescent="0.25">
      <c r="A1805">
        <v>13</v>
      </c>
      <c r="B1805">
        <v>13126</v>
      </c>
      <c r="C1805" t="s">
        <v>10678</v>
      </c>
      <c r="D1805" t="s">
        <v>1898</v>
      </c>
      <c r="E1805">
        <v>1</v>
      </c>
      <c r="F1805" t="s">
        <v>13800</v>
      </c>
      <c r="G1805">
        <v>1</v>
      </c>
      <c r="H1805" t="s">
        <v>8278</v>
      </c>
      <c r="I1805">
        <v>1</v>
      </c>
      <c r="J1805" t="s">
        <v>13801</v>
      </c>
      <c r="K1805" t="s">
        <v>13802</v>
      </c>
      <c r="L1805">
        <v>270107</v>
      </c>
      <c r="M1805" t="s">
        <v>13588</v>
      </c>
      <c r="N1805">
        <v>270107006</v>
      </c>
      <c r="O1805" t="s">
        <v>13613</v>
      </c>
      <c r="P1805">
        <v>31663.223140495869</v>
      </c>
      <c r="Q1805">
        <v>25818.57474120901</v>
      </c>
      <c r="R1805">
        <v>0</v>
      </c>
    </row>
    <row r="1806" spans="1:18" x14ac:dyDescent="0.25">
      <c r="A1806">
        <v>13</v>
      </c>
      <c r="B1806">
        <v>13126</v>
      </c>
      <c r="C1806" t="s">
        <v>10678</v>
      </c>
      <c r="D1806" t="s">
        <v>1898</v>
      </c>
      <c r="E1806">
        <v>2</v>
      </c>
      <c r="F1806" t="s">
        <v>13804</v>
      </c>
      <c r="G1806">
        <v>3</v>
      </c>
      <c r="H1806" t="s">
        <v>13770</v>
      </c>
      <c r="I1806">
        <v>1</v>
      </c>
      <c r="J1806" t="s">
        <v>13801</v>
      </c>
      <c r="K1806" t="s">
        <v>13805</v>
      </c>
      <c r="L1806">
        <v>270107</v>
      </c>
      <c r="M1806" t="s">
        <v>13588</v>
      </c>
      <c r="N1806">
        <v>270107006</v>
      </c>
      <c r="O1806" t="s">
        <v>13613</v>
      </c>
      <c r="P1806">
        <v>28848.14049586777</v>
      </c>
      <c r="Q1806">
        <v>23856.814966311747</v>
      </c>
      <c r="R1806">
        <v>0</v>
      </c>
    </row>
    <row r="1807" spans="1:18" x14ac:dyDescent="0.25">
      <c r="A1807">
        <v>13</v>
      </c>
      <c r="B1807">
        <v>13126</v>
      </c>
      <c r="C1807" t="s">
        <v>10678</v>
      </c>
      <c r="D1807" t="s">
        <v>1898</v>
      </c>
      <c r="E1807">
        <v>2</v>
      </c>
      <c r="F1807" t="s">
        <v>13804</v>
      </c>
      <c r="G1807">
        <v>3</v>
      </c>
      <c r="H1807" t="s">
        <v>13770</v>
      </c>
      <c r="I1807">
        <v>1</v>
      </c>
      <c r="J1807" t="s">
        <v>13801</v>
      </c>
      <c r="K1807" t="s">
        <v>13806</v>
      </c>
      <c r="L1807">
        <v>270107</v>
      </c>
      <c r="M1807" t="s">
        <v>13588</v>
      </c>
      <c r="N1807">
        <v>270107006</v>
      </c>
      <c r="O1807" t="s">
        <v>13613</v>
      </c>
      <c r="P1807">
        <v>2815.0826446280994</v>
      </c>
      <c r="Q1807">
        <v>1961.7597748972685</v>
      </c>
      <c r="R1807">
        <v>0</v>
      </c>
    </row>
    <row r="1808" spans="1:18" x14ac:dyDescent="0.25">
      <c r="A1808">
        <v>13</v>
      </c>
      <c r="B1808">
        <v>13126</v>
      </c>
      <c r="C1808" t="s">
        <v>10678</v>
      </c>
      <c r="D1808" t="s">
        <v>1898</v>
      </c>
      <c r="E1808">
        <v>3</v>
      </c>
      <c r="F1808" t="s">
        <v>13807</v>
      </c>
      <c r="G1808">
        <v>1</v>
      </c>
      <c r="H1808" t="s">
        <v>8278</v>
      </c>
      <c r="I1808">
        <v>1</v>
      </c>
      <c r="J1808" t="s">
        <v>13801</v>
      </c>
      <c r="K1808" t="s">
        <v>13808</v>
      </c>
      <c r="L1808">
        <v>270107</v>
      </c>
      <c r="M1808" t="s">
        <v>13588</v>
      </c>
      <c r="N1808">
        <v>270107006</v>
      </c>
      <c r="O1808" t="s">
        <v>13613</v>
      </c>
      <c r="P1808">
        <v>31663.223140495869</v>
      </c>
      <c r="Q1808">
        <v>25818.57474120901</v>
      </c>
      <c r="R1808">
        <v>0</v>
      </c>
    </row>
    <row r="1809" spans="1:18" x14ac:dyDescent="0.25">
      <c r="A1809">
        <v>13</v>
      </c>
      <c r="B1809">
        <v>13126</v>
      </c>
      <c r="C1809" t="s">
        <v>10678</v>
      </c>
      <c r="D1809" t="s">
        <v>1898</v>
      </c>
      <c r="E1809">
        <v>4</v>
      </c>
      <c r="F1809" t="s">
        <v>13810</v>
      </c>
      <c r="G1809">
        <v>1</v>
      </c>
      <c r="H1809" t="s">
        <v>8278</v>
      </c>
      <c r="I1809">
        <v>1</v>
      </c>
      <c r="J1809" t="s">
        <v>13801</v>
      </c>
      <c r="K1809" t="s">
        <v>13811</v>
      </c>
      <c r="L1809">
        <v>270107</v>
      </c>
      <c r="M1809" t="s">
        <v>13588</v>
      </c>
      <c r="N1809">
        <v>270107006</v>
      </c>
      <c r="O1809" t="s">
        <v>13613</v>
      </c>
      <c r="P1809">
        <v>31663.223140495869</v>
      </c>
      <c r="Q1809">
        <v>25818.57474120901</v>
      </c>
      <c r="R1809">
        <v>0</v>
      </c>
    </row>
    <row r="1810" spans="1:18" x14ac:dyDescent="0.25">
      <c r="A1810">
        <v>13</v>
      </c>
      <c r="B1810">
        <v>13126</v>
      </c>
      <c r="C1810" t="s">
        <v>10678</v>
      </c>
      <c r="D1810" t="s">
        <v>1898</v>
      </c>
      <c r="E1810">
        <v>7</v>
      </c>
      <c r="F1810" t="s">
        <v>13813</v>
      </c>
      <c r="G1810">
        <v>2</v>
      </c>
      <c r="H1810" t="s">
        <v>13771</v>
      </c>
      <c r="I1810">
        <v>3</v>
      </c>
      <c r="J1810" t="s">
        <v>13814</v>
      </c>
      <c r="K1810" t="s">
        <v>13771</v>
      </c>
      <c r="L1810">
        <v>270107</v>
      </c>
      <c r="M1810" t="s">
        <v>13588</v>
      </c>
      <c r="N1810">
        <v>270107005</v>
      </c>
      <c r="O1810" t="s">
        <v>13608</v>
      </c>
      <c r="P1810">
        <v>0</v>
      </c>
      <c r="Q1810">
        <v>8878.0317850823176</v>
      </c>
      <c r="R1810">
        <v>0</v>
      </c>
    </row>
    <row r="1811" spans="1:18" x14ac:dyDescent="0.25">
      <c r="A1811">
        <v>13</v>
      </c>
      <c r="B1811">
        <v>13126</v>
      </c>
      <c r="C1811" t="s">
        <v>10678</v>
      </c>
      <c r="D1811" t="s">
        <v>1898</v>
      </c>
      <c r="E1811">
        <v>7</v>
      </c>
      <c r="F1811" t="s">
        <v>13813</v>
      </c>
      <c r="G1811">
        <v>3</v>
      </c>
      <c r="H1811" t="s">
        <v>13770</v>
      </c>
      <c r="I1811">
        <v>3</v>
      </c>
      <c r="J1811" t="s">
        <v>13814</v>
      </c>
      <c r="K1811" t="s">
        <v>13815</v>
      </c>
      <c r="L1811">
        <v>270107</v>
      </c>
      <c r="M1811" t="s">
        <v>13588</v>
      </c>
      <c r="N1811">
        <v>270107005</v>
      </c>
      <c r="O1811" t="s">
        <v>13608</v>
      </c>
      <c r="P1811">
        <v>31663.223140495869</v>
      </c>
      <c r="Q1811">
        <v>16940.542956126697</v>
      </c>
      <c r="R1811">
        <v>0</v>
      </c>
    </row>
    <row r="1812" spans="1:18" x14ac:dyDescent="0.25">
      <c r="A1812">
        <v>13</v>
      </c>
      <c r="B1812">
        <v>13127</v>
      </c>
      <c r="C1812" t="s">
        <v>10678</v>
      </c>
      <c r="D1812" t="s">
        <v>1901</v>
      </c>
      <c r="E1812">
        <v>1</v>
      </c>
      <c r="F1812" t="s">
        <v>13800</v>
      </c>
      <c r="G1812">
        <v>1</v>
      </c>
      <c r="H1812" t="s">
        <v>8278</v>
      </c>
      <c r="I1812">
        <v>1</v>
      </c>
      <c r="J1812" t="s">
        <v>13801</v>
      </c>
      <c r="K1812" t="s">
        <v>13802</v>
      </c>
      <c r="L1812">
        <v>270107</v>
      </c>
      <c r="M1812" t="s">
        <v>13588</v>
      </c>
      <c r="N1812">
        <v>270107006</v>
      </c>
      <c r="O1812" t="s">
        <v>13613</v>
      </c>
      <c r="P1812">
        <v>32530.545037512573</v>
      </c>
      <c r="Q1812">
        <v>18533.349030672369</v>
      </c>
      <c r="R1812">
        <v>19635.816715864497</v>
      </c>
    </row>
    <row r="1813" spans="1:18" x14ac:dyDescent="0.25">
      <c r="A1813">
        <v>13</v>
      </c>
      <c r="B1813">
        <v>13127</v>
      </c>
      <c r="C1813" t="s">
        <v>10678</v>
      </c>
      <c r="D1813" t="s">
        <v>1901</v>
      </c>
      <c r="E1813">
        <v>1</v>
      </c>
      <c r="F1813" t="s">
        <v>13800</v>
      </c>
      <c r="G1813">
        <v>1</v>
      </c>
      <c r="H1813" t="s">
        <v>8278</v>
      </c>
      <c r="I1813">
        <v>1</v>
      </c>
      <c r="J1813" t="s">
        <v>13801</v>
      </c>
      <c r="K1813" t="s">
        <v>13803</v>
      </c>
      <c r="L1813">
        <v>270107</v>
      </c>
      <c r="M1813" t="s">
        <v>13588</v>
      </c>
      <c r="N1813">
        <v>270107006</v>
      </c>
      <c r="O1813" t="s">
        <v>13613</v>
      </c>
      <c r="P1813">
        <v>0</v>
      </c>
      <c r="Q1813">
        <v>0</v>
      </c>
      <c r="R1813">
        <v>5725.0943342195242</v>
      </c>
    </row>
    <row r="1814" spans="1:18" x14ac:dyDescent="0.25">
      <c r="A1814">
        <v>13</v>
      </c>
      <c r="B1814">
        <v>13127</v>
      </c>
      <c r="C1814" t="s">
        <v>10678</v>
      </c>
      <c r="D1814" t="s">
        <v>1901</v>
      </c>
      <c r="E1814">
        <v>2</v>
      </c>
      <c r="F1814" t="s">
        <v>13804</v>
      </c>
      <c r="G1814">
        <v>3</v>
      </c>
      <c r="H1814" t="s">
        <v>13770</v>
      </c>
      <c r="I1814">
        <v>1</v>
      </c>
      <c r="J1814" t="s">
        <v>13801</v>
      </c>
      <c r="K1814" t="s">
        <v>13805</v>
      </c>
      <c r="L1814">
        <v>270107</v>
      </c>
      <c r="M1814" t="s">
        <v>13588</v>
      </c>
      <c r="N1814">
        <v>270107006</v>
      </c>
      <c r="O1814" t="s">
        <v>13613</v>
      </c>
      <c r="P1814">
        <v>30562.336222858645</v>
      </c>
      <c r="Q1814">
        <v>18533.349030672369</v>
      </c>
      <c r="R1814">
        <v>14388.184285780553</v>
      </c>
    </row>
    <row r="1815" spans="1:18" x14ac:dyDescent="0.25">
      <c r="A1815">
        <v>13</v>
      </c>
      <c r="B1815">
        <v>13127</v>
      </c>
      <c r="C1815" t="s">
        <v>10678</v>
      </c>
      <c r="D1815" t="s">
        <v>1901</v>
      </c>
      <c r="E1815">
        <v>2</v>
      </c>
      <c r="F1815" t="s">
        <v>13804</v>
      </c>
      <c r="G1815">
        <v>3</v>
      </c>
      <c r="H1815" t="s">
        <v>13770</v>
      </c>
      <c r="I1815">
        <v>1</v>
      </c>
      <c r="J1815" t="s">
        <v>13801</v>
      </c>
      <c r="K1815" t="s">
        <v>13806</v>
      </c>
      <c r="L1815">
        <v>270107</v>
      </c>
      <c r="M1815" t="s">
        <v>13588</v>
      </c>
      <c r="N1815">
        <v>270107006</v>
      </c>
      <c r="O1815" t="s">
        <v>13613</v>
      </c>
      <c r="P1815">
        <v>1968.2088146539297</v>
      </c>
      <c r="Q1815">
        <v>0</v>
      </c>
      <c r="R1815">
        <v>10972.726764303463</v>
      </c>
    </row>
    <row r="1816" spans="1:18" x14ac:dyDescent="0.25">
      <c r="A1816">
        <v>13</v>
      </c>
      <c r="B1816">
        <v>13127</v>
      </c>
      <c r="C1816" t="s">
        <v>10678</v>
      </c>
      <c r="D1816" t="s">
        <v>1901</v>
      </c>
      <c r="E1816">
        <v>3</v>
      </c>
      <c r="F1816" t="s">
        <v>13807</v>
      </c>
      <c r="G1816">
        <v>1</v>
      </c>
      <c r="H1816" t="s">
        <v>8278</v>
      </c>
      <c r="I1816">
        <v>1</v>
      </c>
      <c r="J1816" t="s">
        <v>13801</v>
      </c>
      <c r="K1816" t="s">
        <v>13808</v>
      </c>
      <c r="L1816">
        <v>270107</v>
      </c>
      <c r="M1816" t="s">
        <v>13588</v>
      </c>
      <c r="N1816">
        <v>270107006</v>
      </c>
      <c r="O1816" t="s">
        <v>13613</v>
      </c>
      <c r="P1816">
        <v>32530.545037512573</v>
      </c>
      <c r="Q1816">
        <v>18533.349030672369</v>
      </c>
      <c r="R1816">
        <v>24650.276731095109</v>
      </c>
    </row>
    <row r="1817" spans="1:18" x14ac:dyDescent="0.25">
      <c r="A1817">
        <v>13</v>
      </c>
      <c r="B1817">
        <v>13127</v>
      </c>
      <c r="C1817" t="s">
        <v>10678</v>
      </c>
      <c r="D1817" t="s">
        <v>1901</v>
      </c>
      <c r="E1817">
        <v>3</v>
      </c>
      <c r="F1817" t="s">
        <v>13807</v>
      </c>
      <c r="G1817">
        <v>1</v>
      </c>
      <c r="H1817" t="s">
        <v>8278</v>
      </c>
      <c r="I1817">
        <v>1</v>
      </c>
      <c r="J1817" t="s">
        <v>13801</v>
      </c>
      <c r="K1817" t="s">
        <v>13809</v>
      </c>
      <c r="L1817">
        <v>270107</v>
      </c>
      <c r="M1817" t="s">
        <v>13588</v>
      </c>
      <c r="N1817">
        <v>270107006</v>
      </c>
      <c r="O1817" t="s">
        <v>13613</v>
      </c>
      <c r="P1817">
        <v>0</v>
      </c>
      <c r="Q1817">
        <v>0</v>
      </c>
      <c r="R1817">
        <v>710.63431898891599</v>
      </c>
    </row>
    <row r="1818" spans="1:18" x14ac:dyDescent="0.25">
      <c r="A1818">
        <v>13</v>
      </c>
      <c r="B1818">
        <v>13127</v>
      </c>
      <c r="C1818" t="s">
        <v>10678</v>
      </c>
      <c r="D1818" t="s">
        <v>1901</v>
      </c>
      <c r="E1818">
        <v>4</v>
      </c>
      <c r="F1818" t="s">
        <v>13810</v>
      </c>
      <c r="G1818">
        <v>1</v>
      </c>
      <c r="H1818" t="s">
        <v>8278</v>
      </c>
      <c r="I1818">
        <v>1</v>
      </c>
      <c r="J1818" t="s">
        <v>13801</v>
      </c>
      <c r="K1818" t="s">
        <v>13811</v>
      </c>
      <c r="L1818">
        <v>270107</v>
      </c>
      <c r="M1818" t="s">
        <v>13588</v>
      </c>
      <c r="N1818">
        <v>270107006</v>
      </c>
      <c r="O1818" t="s">
        <v>13613</v>
      </c>
      <c r="P1818">
        <v>32530.545037512573</v>
      </c>
      <c r="Q1818">
        <v>18533.349030672369</v>
      </c>
      <c r="R1818">
        <v>20346.451034853413</v>
      </c>
    </row>
    <row r="1819" spans="1:18" x14ac:dyDescent="0.25">
      <c r="A1819">
        <v>13</v>
      </c>
      <c r="B1819">
        <v>13127</v>
      </c>
      <c r="C1819" t="s">
        <v>10678</v>
      </c>
      <c r="D1819" t="s">
        <v>1901</v>
      </c>
      <c r="E1819">
        <v>4</v>
      </c>
      <c r="F1819" t="s">
        <v>13810</v>
      </c>
      <c r="G1819">
        <v>1</v>
      </c>
      <c r="H1819" t="s">
        <v>8278</v>
      </c>
      <c r="I1819">
        <v>1</v>
      </c>
      <c r="J1819" t="s">
        <v>13801</v>
      </c>
      <c r="K1819" t="s">
        <v>13812</v>
      </c>
      <c r="L1819">
        <v>270107</v>
      </c>
      <c r="M1819" t="s">
        <v>13588</v>
      </c>
      <c r="N1819">
        <v>270107006</v>
      </c>
      <c r="O1819" t="s">
        <v>13613</v>
      </c>
      <c r="P1819">
        <v>0</v>
      </c>
      <c r="Q1819">
        <v>0</v>
      </c>
      <c r="R1819">
        <v>5014.4600152306084</v>
      </c>
    </row>
    <row r="1820" spans="1:18" x14ac:dyDescent="0.25">
      <c r="A1820">
        <v>13</v>
      </c>
      <c r="B1820">
        <v>13127</v>
      </c>
      <c r="C1820" t="s">
        <v>10678</v>
      </c>
      <c r="D1820" t="s">
        <v>1901</v>
      </c>
      <c r="E1820">
        <v>7</v>
      </c>
      <c r="F1820" t="s">
        <v>13813</v>
      </c>
      <c r="G1820">
        <v>2</v>
      </c>
      <c r="H1820" t="s">
        <v>13771</v>
      </c>
      <c r="I1820">
        <v>3</v>
      </c>
      <c r="J1820" t="s">
        <v>13814</v>
      </c>
      <c r="K1820" t="s">
        <v>13771</v>
      </c>
      <c r="L1820">
        <v>270107</v>
      </c>
      <c r="M1820" t="s">
        <v>13588</v>
      </c>
      <c r="N1820">
        <v>270107005</v>
      </c>
      <c r="O1820" t="s">
        <v>13608</v>
      </c>
      <c r="P1820">
        <v>5905.2671369353093</v>
      </c>
      <c r="Q1820">
        <v>8412.4686236048474</v>
      </c>
      <c r="R1820">
        <v>0</v>
      </c>
    </row>
    <row r="1821" spans="1:18" x14ac:dyDescent="0.25">
      <c r="A1821">
        <v>13</v>
      </c>
      <c r="B1821">
        <v>13127</v>
      </c>
      <c r="C1821" t="s">
        <v>10678</v>
      </c>
      <c r="D1821" t="s">
        <v>1901</v>
      </c>
      <c r="E1821">
        <v>7</v>
      </c>
      <c r="F1821" t="s">
        <v>13813</v>
      </c>
      <c r="G1821">
        <v>3</v>
      </c>
      <c r="H1821" t="s">
        <v>13770</v>
      </c>
      <c r="I1821">
        <v>3</v>
      </c>
      <c r="J1821" t="s">
        <v>13814</v>
      </c>
      <c r="K1821" t="s">
        <v>13815</v>
      </c>
      <c r="L1821">
        <v>270107</v>
      </c>
      <c r="M1821" t="s">
        <v>13588</v>
      </c>
      <c r="N1821">
        <v>270107005</v>
      </c>
      <c r="O1821" t="s">
        <v>13608</v>
      </c>
      <c r="P1821">
        <v>26625.277900577265</v>
      </c>
      <c r="Q1821">
        <v>10120.880407067521</v>
      </c>
      <c r="R1821">
        <v>22646.725501317389</v>
      </c>
    </row>
    <row r="1822" spans="1:18" x14ac:dyDescent="0.25">
      <c r="A1822">
        <v>13</v>
      </c>
      <c r="B1822">
        <v>13127</v>
      </c>
      <c r="C1822" t="s">
        <v>10678</v>
      </c>
      <c r="D1822" t="s">
        <v>1901</v>
      </c>
      <c r="E1822">
        <v>7</v>
      </c>
      <c r="F1822" t="s">
        <v>13813</v>
      </c>
      <c r="G1822">
        <v>3</v>
      </c>
      <c r="H1822" t="s">
        <v>13770</v>
      </c>
      <c r="I1822">
        <v>3</v>
      </c>
      <c r="J1822" t="s">
        <v>13814</v>
      </c>
      <c r="K1822" t="s">
        <v>13816</v>
      </c>
      <c r="L1822">
        <v>270107</v>
      </c>
      <c r="M1822" t="s">
        <v>13588</v>
      </c>
      <c r="N1822">
        <v>270107005</v>
      </c>
      <c r="O1822" t="s">
        <v>13608</v>
      </c>
      <c r="P1822">
        <v>0</v>
      </c>
      <c r="Q1822">
        <v>0</v>
      </c>
      <c r="R1822">
        <v>2714.1855487666353</v>
      </c>
    </row>
    <row r="1823" spans="1:18" x14ac:dyDescent="0.25">
      <c r="A1823">
        <v>13</v>
      </c>
      <c r="B1823">
        <v>13128</v>
      </c>
      <c r="C1823" t="s">
        <v>10678</v>
      </c>
      <c r="D1823" t="s">
        <v>1904</v>
      </c>
      <c r="E1823">
        <v>1</v>
      </c>
      <c r="F1823" t="s">
        <v>13800</v>
      </c>
      <c r="G1823">
        <v>1</v>
      </c>
      <c r="H1823" t="s">
        <v>8278</v>
      </c>
      <c r="I1823">
        <v>1</v>
      </c>
      <c r="J1823" t="s">
        <v>13801</v>
      </c>
      <c r="K1823" t="s">
        <v>13802</v>
      </c>
      <c r="L1823">
        <v>270107</v>
      </c>
      <c r="M1823" t="s">
        <v>13588</v>
      </c>
      <c r="N1823">
        <v>270107006</v>
      </c>
      <c r="O1823" t="s">
        <v>13613</v>
      </c>
      <c r="P1823">
        <v>24488.015397832849</v>
      </c>
      <c r="Q1823">
        <v>49755.118906742471</v>
      </c>
      <c r="R1823">
        <v>30476.406088500025</v>
      </c>
    </row>
    <row r="1824" spans="1:18" x14ac:dyDescent="0.25">
      <c r="A1824">
        <v>13</v>
      </c>
      <c r="B1824">
        <v>13128</v>
      </c>
      <c r="C1824" t="s">
        <v>10678</v>
      </c>
      <c r="D1824" t="s">
        <v>1904</v>
      </c>
      <c r="E1824">
        <v>1</v>
      </c>
      <c r="F1824" t="s">
        <v>13800</v>
      </c>
      <c r="G1824">
        <v>1</v>
      </c>
      <c r="H1824" t="s">
        <v>8278</v>
      </c>
      <c r="I1824">
        <v>1</v>
      </c>
      <c r="J1824" t="s">
        <v>13801</v>
      </c>
      <c r="K1824" t="s">
        <v>13803</v>
      </c>
      <c r="L1824">
        <v>270107</v>
      </c>
      <c r="M1824" t="s">
        <v>13588</v>
      </c>
      <c r="N1824">
        <v>270107006</v>
      </c>
      <c r="O1824" t="s">
        <v>13613</v>
      </c>
      <c r="P1824">
        <v>5924.0364699535803</v>
      </c>
      <c r="Q1824">
        <v>0</v>
      </c>
      <c r="R1824">
        <v>2334.2679689394267</v>
      </c>
    </row>
    <row r="1825" spans="1:18" x14ac:dyDescent="0.25">
      <c r="A1825">
        <v>13</v>
      </c>
      <c r="B1825">
        <v>13128</v>
      </c>
      <c r="C1825" t="s">
        <v>10678</v>
      </c>
      <c r="D1825" t="s">
        <v>1904</v>
      </c>
      <c r="E1825">
        <v>2</v>
      </c>
      <c r="F1825" t="s">
        <v>13804</v>
      </c>
      <c r="G1825">
        <v>3</v>
      </c>
      <c r="H1825" t="s">
        <v>13770</v>
      </c>
      <c r="I1825">
        <v>1</v>
      </c>
      <c r="J1825" t="s">
        <v>13801</v>
      </c>
      <c r="K1825" t="s">
        <v>13805</v>
      </c>
      <c r="L1825">
        <v>270107</v>
      </c>
      <c r="M1825" t="s">
        <v>13588</v>
      </c>
      <c r="N1825">
        <v>270107006</v>
      </c>
      <c r="O1825" t="s">
        <v>13613</v>
      </c>
      <c r="P1825">
        <v>9281.9894639396334</v>
      </c>
      <c r="Q1825">
        <v>41949.093516859117</v>
      </c>
      <c r="R1825">
        <v>26726.766664530765</v>
      </c>
    </row>
    <row r="1826" spans="1:18" x14ac:dyDescent="0.25">
      <c r="A1826">
        <v>13</v>
      </c>
      <c r="B1826">
        <v>13128</v>
      </c>
      <c r="C1826" t="s">
        <v>10678</v>
      </c>
      <c r="D1826" t="s">
        <v>1904</v>
      </c>
      <c r="E1826">
        <v>2</v>
      </c>
      <c r="F1826" t="s">
        <v>13804</v>
      </c>
      <c r="G1826">
        <v>3</v>
      </c>
      <c r="H1826" t="s">
        <v>13770</v>
      </c>
      <c r="I1826">
        <v>1</v>
      </c>
      <c r="J1826" t="s">
        <v>13801</v>
      </c>
      <c r="K1826" t="s">
        <v>13806</v>
      </c>
      <c r="L1826">
        <v>270107</v>
      </c>
      <c r="M1826" t="s">
        <v>13588</v>
      </c>
      <c r="N1826">
        <v>270107006</v>
      </c>
      <c r="O1826" t="s">
        <v>13613</v>
      </c>
      <c r="P1826">
        <v>21130.062403846794</v>
      </c>
      <c r="Q1826">
        <v>7806.0253898833716</v>
      </c>
      <c r="R1826">
        <v>6083.9073929086926</v>
      </c>
    </row>
    <row r="1827" spans="1:18" x14ac:dyDescent="0.25">
      <c r="A1827">
        <v>13</v>
      </c>
      <c r="B1827">
        <v>13128</v>
      </c>
      <c r="C1827" t="s">
        <v>10678</v>
      </c>
      <c r="D1827" t="s">
        <v>1904</v>
      </c>
      <c r="E1827">
        <v>3</v>
      </c>
      <c r="F1827" t="s">
        <v>13807</v>
      </c>
      <c r="G1827">
        <v>1</v>
      </c>
      <c r="H1827" t="s">
        <v>8278</v>
      </c>
      <c r="I1827">
        <v>1</v>
      </c>
      <c r="J1827" t="s">
        <v>13801</v>
      </c>
      <c r="K1827" t="s">
        <v>13808</v>
      </c>
      <c r="L1827">
        <v>270107</v>
      </c>
      <c r="M1827" t="s">
        <v>13588</v>
      </c>
      <c r="N1827">
        <v>270107006</v>
      </c>
      <c r="O1827" t="s">
        <v>13613</v>
      </c>
      <c r="P1827">
        <v>24488.015397832849</v>
      </c>
      <c r="Q1827">
        <v>49755.118906742471</v>
      </c>
      <c r="R1827">
        <v>30476.406088500025</v>
      </c>
    </row>
    <row r="1828" spans="1:18" x14ac:dyDescent="0.25">
      <c r="A1828">
        <v>13</v>
      </c>
      <c r="B1828">
        <v>13128</v>
      </c>
      <c r="C1828" t="s">
        <v>10678</v>
      </c>
      <c r="D1828" t="s">
        <v>1904</v>
      </c>
      <c r="E1828">
        <v>3</v>
      </c>
      <c r="F1828" t="s">
        <v>13807</v>
      </c>
      <c r="G1828">
        <v>1</v>
      </c>
      <c r="H1828" t="s">
        <v>8278</v>
      </c>
      <c r="I1828">
        <v>1</v>
      </c>
      <c r="J1828" t="s">
        <v>13801</v>
      </c>
      <c r="K1828" t="s">
        <v>13809</v>
      </c>
      <c r="L1828">
        <v>270107</v>
      </c>
      <c r="M1828" t="s">
        <v>13588</v>
      </c>
      <c r="N1828">
        <v>270107006</v>
      </c>
      <c r="O1828" t="s">
        <v>13613</v>
      </c>
      <c r="P1828">
        <v>5924.0364699535803</v>
      </c>
      <c r="Q1828">
        <v>0</v>
      </c>
      <c r="R1828">
        <v>2334.2679689394267</v>
      </c>
    </row>
    <row r="1829" spans="1:18" x14ac:dyDescent="0.25">
      <c r="A1829">
        <v>13</v>
      </c>
      <c r="B1829">
        <v>13128</v>
      </c>
      <c r="C1829" t="s">
        <v>10678</v>
      </c>
      <c r="D1829" t="s">
        <v>1904</v>
      </c>
      <c r="E1829">
        <v>4</v>
      </c>
      <c r="F1829" t="s">
        <v>13810</v>
      </c>
      <c r="G1829">
        <v>1</v>
      </c>
      <c r="H1829" t="s">
        <v>8278</v>
      </c>
      <c r="I1829">
        <v>1</v>
      </c>
      <c r="J1829" t="s">
        <v>13801</v>
      </c>
      <c r="K1829" t="s">
        <v>13811</v>
      </c>
      <c r="L1829">
        <v>270107</v>
      </c>
      <c r="M1829" t="s">
        <v>13588</v>
      </c>
      <c r="N1829">
        <v>270107006</v>
      </c>
      <c r="O1829" t="s">
        <v>13613</v>
      </c>
      <c r="P1829">
        <v>30412.051867786427</v>
      </c>
      <c r="Q1829">
        <v>49755.118906742471</v>
      </c>
      <c r="R1829">
        <v>30476.406088500025</v>
      </c>
    </row>
    <row r="1830" spans="1:18" x14ac:dyDescent="0.25">
      <c r="A1830">
        <v>13</v>
      </c>
      <c r="B1830">
        <v>13128</v>
      </c>
      <c r="C1830" t="s">
        <v>10678</v>
      </c>
      <c r="D1830" t="s">
        <v>1904</v>
      </c>
      <c r="E1830">
        <v>4</v>
      </c>
      <c r="F1830" t="s">
        <v>13810</v>
      </c>
      <c r="G1830">
        <v>1</v>
      </c>
      <c r="H1830" t="s">
        <v>8278</v>
      </c>
      <c r="I1830">
        <v>1</v>
      </c>
      <c r="J1830" t="s">
        <v>13801</v>
      </c>
      <c r="K1830" t="s">
        <v>13812</v>
      </c>
      <c r="L1830">
        <v>270107</v>
      </c>
      <c r="M1830" t="s">
        <v>13588</v>
      </c>
      <c r="N1830">
        <v>270107006</v>
      </c>
      <c r="O1830" t="s">
        <v>13613</v>
      </c>
      <c r="P1830">
        <v>0</v>
      </c>
      <c r="Q1830">
        <v>0</v>
      </c>
      <c r="R1830">
        <v>2334.2679689394267</v>
      </c>
    </row>
    <row r="1831" spans="1:18" x14ac:dyDescent="0.25">
      <c r="A1831">
        <v>13</v>
      </c>
      <c r="B1831">
        <v>13128</v>
      </c>
      <c r="C1831" t="s">
        <v>10678</v>
      </c>
      <c r="D1831" t="s">
        <v>1904</v>
      </c>
      <c r="E1831">
        <v>7</v>
      </c>
      <c r="F1831" t="s">
        <v>13813</v>
      </c>
      <c r="G1831">
        <v>2</v>
      </c>
      <c r="H1831" t="s">
        <v>13771</v>
      </c>
      <c r="I1831">
        <v>3</v>
      </c>
      <c r="J1831" t="s">
        <v>13814</v>
      </c>
      <c r="K1831" t="s">
        <v>13771</v>
      </c>
      <c r="L1831">
        <v>270107</v>
      </c>
      <c r="M1831" t="s">
        <v>13588</v>
      </c>
      <c r="N1831">
        <v>270107005</v>
      </c>
      <c r="O1831" t="s">
        <v>13608</v>
      </c>
      <c r="P1831">
        <v>3554.4218819721482</v>
      </c>
      <c r="Q1831">
        <v>10915.093707628937</v>
      </c>
      <c r="R1831">
        <v>0</v>
      </c>
    </row>
    <row r="1832" spans="1:18" x14ac:dyDescent="0.25">
      <c r="A1832">
        <v>13</v>
      </c>
      <c r="B1832">
        <v>13128</v>
      </c>
      <c r="C1832" t="s">
        <v>10678</v>
      </c>
      <c r="D1832" t="s">
        <v>1904</v>
      </c>
      <c r="E1832">
        <v>7</v>
      </c>
      <c r="F1832" t="s">
        <v>13813</v>
      </c>
      <c r="G1832">
        <v>3</v>
      </c>
      <c r="H1832" t="s">
        <v>13770</v>
      </c>
      <c r="I1832">
        <v>3</v>
      </c>
      <c r="J1832" t="s">
        <v>13814</v>
      </c>
      <c r="K1832" t="s">
        <v>13815</v>
      </c>
      <c r="L1832">
        <v>270107</v>
      </c>
      <c r="M1832" t="s">
        <v>13588</v>
      </c>
      <c r="N1832">
        <v>270107005</v>
      </c>
      <c r="O1832" t="s">
        <v>13608</v>
      </c>
      <c r="P1832">
        <v>26857.629985814281</v>
      </c>
      <c r="Q1832">
        <v>34315.064364774946</v>
      </c>
      <c r="R1832">
        <v>32810.67405743945</v>
      </c>
    </row>
    <row r="1833" spans="1:18" x14ac:dyDescent="0.25">
      <c r="A1833">
        <v>13</v>
      </c>
      <c r="B1833">
        <v>13128</v>
      </c>
      <c r="C1833" t="s">
        <v>10678</v>
      </c>
      <c r="D1833" t="s">
        <v>1904</v>
      </c>
      <c r="E1833">
        <v>7</v>
      </c>
      <c r="F1833" t="s">
        <v>13813</v>
      </c>
      <c r="G1833">
        <v>3</v>
      </c>
      <c r="H1833" t="s">
        <v>13770</v>
      </c>
      <c r="I1833">
        <v>3</v>
      </c>
      <c r="J1833" t="s">
        <v>13814</v>
      </c>
      <c r="K1833" t="s">
        <v>13816</v>
      </c>
      <c r="L1833">
        <v>270107</v>
      </c>
      <c r="M1833" t="s">
        <v>13588</v>
      </c>
      <c r="N1833">
        <v>270107005</v>
      </c>
      <c r="O1833" t="s">
        <v>13608</v>
      </c>
      <c r="P1833">
        <v>0</v>
      </c>
      <c r="Q1833">
        <v>4524.9608343385989</v>
      </c>
      <c r="R1833">
        <v>0</v>
      </c>
    </row>
    <row r="1834" spans="1:18" x14ac:dyDescent="0.25">
      <c r="A1834">
        <v>13</v>
      </c>
      <c r="B1834">
        <v>13129</v>
      </c>
      <c r="C1834" t="s">
        <v>10678</v>
      </c>
      <c r="D1834" t="s">
        <v>1907</v>
      </c>
      <c r="E1834">
        <v>1</v>
      </c>
      <c r="F1834" t="s">
        <v>13800</v>
      </c>
      <c r="G1834">
        <v>1</v>
      </c>
      <c r="H1834" t="s">
        <v>8278</v>
      </c>
      <c r="I1834">
        <v>1</v>
      </c>
      <c r="J1834" t="s">
        <v>13801</v>
      </c>
      <c r="K1834" t="s">
        <v>13802</v>
      </c>
      <c r="L1834">
        <v>270107</v>
      </c>
      <c r="M1834" t="s">
        <v>13588</v>
      </c>
      <c r="N1834">
        <v>270107006</v>
      </c>
      <c r="O1834" t="s">
        <v>13613</v>
      </c>
      <c r="P1834">
        <v>29948.858301536249</v>
      </c>
      <c r="Q1834">
        <v>10139.606577608718</v>
      </c>
      <c r="R1834">
        <v>12663.579823201051</v>
      </c>
    </row>
    <row r="1835" spans="1:18" x14ac:dyDescent="0.25">
      <c r="A1835">
        <v>13</v>
      </c>
      <c r="B1835">
        <v>13129</v>
      </c>
      <c r="C1835" t="s">
        <v>10678</v>
      </c>
      <c r="D1835" t="s">
        <v>1907</v>
      </c>
      <c r="E1835">
        <v>2</v>
      </c>
      <c r="F1835" t="s">
        <v>13804</v>
      </c>
      <c r="G1835">
        <v>3</v>
      </c>
      <c r="H1835" t="s">
        <v>13770</v>
      </c>
      <c r="I1835">
        <v>1</v>
      </c>
      <c r="J1835" t="s">
        <v>13801</v>
      </c>
      <c r="K1835" t="s">
        <v>13805</v>
      </c>
      <c r="L1835">
        <v>270107</v>
      </c>
      <c r="M1835" t="s">
        <v>13588</v>
      </c>
      <c r="N1835">
        <v>270107006</v>
      </c>
      <c r="O1835" t="s">
        <v>13613</v>
      </c>
      <c r="P1835">
        <v>29948.858301536249</v>
      </c>
      <c r="Q1835">
        <v>7800.1471920268987</v>
      </c>
      <c r="R1835">
        <v>11358.329611268711</v>
      </c>
    </row>
    <row r="1836" spans="1:18" x14ac:dyDescent="0.25">
      <c r="A1836">
        <v>13</v>
      </c>
      <c r="B1836">
        <v>13129</v>
      </c>
      <c r="C1836" t="s">
        <v>10678</v>
      </c>
      <c r="D1836" t="s">
        <v>1907</v>
      </c>
      <c r="E1836">
        <v>2</v>
      </c>
      <c r="F1836" t="s">
        <v>13804</v>
      </c>
      <c r="G1836">
        <v>3</v>
      </c>
      <c r="H1836" t="s">
        <v>13770</v>
      </c>
      <c r="I1836">
        <v>1</v>
      </c>
      <c r="J1836" t="s">
        <v>13801</v>
      </c>
      <c r="K1836" t="s">
        <v>13806</v>
      </c>
      <c r="L1836">
        <v>270107</v>
      </c>
      <c r="M1836" t="s">
        <v>13588</v>
      </c>
      <c r="N1836">
        <v>270107006</v>
      </c>
      <c r="O1836" t="s">
        <v>13613</v>
      </c>
      <c r="P1836">
        <v>0</v>
      </c>
      <c r="Q1836">
        <v>2339.4593855818198</v>
      </c>
      <c r="R1836">
        <v>1305.2502119323401</v>
      </c>
    </row>
    <row r="1837" spans="1:18" x14ac:dyDescent="0.25">
      <c r="A1837">
        <v>13</v>
      </c>
      <c r="B1837">
        <v>13129</v>
      </c>
      <c r="C1837" t="s">
        <v>10678</v>
      </c>
      <c r="D1837" t="s">
        <v>1907</v>
      </c>
      <c r="E1837">
        <v>3</v>
      </c>
      <c r="F1837" t="s">
        <v>13807</v>
      </c>
      <c r="G1837">
        <v>1</v>
      </c>
      <c r="H1837" t="s">
        <v>8278</v>
      </c>
      <c r="I1837">
        <v>1</v>
      </c>
      <c r="J1837" t="s">
        <v>13801</v>
      </c>
      <c r="K1837" t="s">
        <v>13808</v>
      </c>
      <c r="L1837">
        <v>270107</v>
      </c>
      <c r="M1837" t="s">
        <v>13588</v>
      </c>
      <c r="N1837">
        <v>270107006</v>
      </c>
      <c r="O1837" t="s">
        <v>13613</v>
      </c>
      <c r="P1837">
        <v>29948.858301536249</v>
      </c>
      <c r="Q1837">
        <v>10139.606577608718</v>
      </c>
      <c r="R1837">
        <v>12663.579823201051</v>
      </c>
    </row>
    <row r="1838" spans="1:18" x14ac:dyDescent="0.25">
      <c r="A1838">
        <v>13</v>
      </c>
      <c r="B1838">
        <v>13129</v>
      </c>
      <c r="C1838" t="s">
        <v>10678</v>
      </c>
      <c r="D1838" t="s">
        <v>1907</v>
      </c>
      <c r="E1838">
        <v>4</v>
      </c>
      <c r="F1838" t="s">
        <v>13810</v>
      </c>
      <c r="G1838">
        <v>1</v>
      </c>
      <c r="H1838" t="s">
        <v>8278</v>
      </c>
      <c r="I1838">
        <v>1</v>
      </c>
      <c r="J1838" t="s">
        <v>13801</v>
      </c>
      <c r="K1838" t="s">
        <v>13811</v>
      </c>
      <c r="L1838">
        <v>270107</v>
      </c>
      <c r="M1838" t="s">
        <v>13588</v>
      </c>
      <c r="N1838">
        <v>270107006</v>
      </c>
      <c r="O1838" t="s">
        <v>13613</v>
      </c>
      <c r="P1838">
        <v>29948.858301536249</v>
      </c>
      <c r="Q1838">
        <v>10139.606577608718</v>
      </c>
      <c r="R1838">
        <v>12663.579823201051</v>
      </c>
    </row>
    <row r="1839" spans="1:18" x14ac:dyDescent="0.25">
      <c r="A1839">
        <v>13</v>
      </c>
      <c r="B1839">
        <v>13129</v>
      </c>
      <c r="C1839" t="s">
        <v>10678</v>
      </c>
      <c r="D1839" t="s">
        <v>1907</v>
      </c>
      <c r="E1839">
        <v>7</v>
      </c>
      <c r="F1839" t="s">
        <v>13813</v>
      </c>
      <c r="G1839">
        <v>2</v>
      </c>
      <c r="H1839" t="s">
        <v>13771</v>
      </c>
      <c r="I1839">
        <v>3</v>
      </c>
      <c r="J1839" t="s">
        <v>13814</v>
      </c>
      <c r="K1839" t="s">
        <v>13771</v>
      </c>
      <c r="L1839">
        <v>270107</v>
      </c>
      <c r="M1839" t="s">
        <v>13588</v>
      </c>
      <c r="N1839">
        <v>270107005</v>
      </c>
      <c r="O1839" t="s">
        <v>13608</v>
      </c>
      <c r="P1839">
        <v>4622.7300877000216</v>
      </c>
      <c r="Q1839">
        <v>3943.5035559235589</v>
      </c>
      <c r="R1839">
        <v>0</v>
      </c>
    </row>
    <row r="1840" spans="1:18" x14ac:dyDescent="0.25">
      <c r="A1840">
        <v>13</v>
      </c>
      <c r="B1840">
        <v>13129</v>
      </c>
      <c r="C1840" t="s">
        <v>10678</v>
      </c>
      <c r="D1840" t="s">
        <v>1907</v>
      </c>
      <c r="E1840">
        <v>7</v>
      </c>
      <c r="F1840" t="s">
        <v>13813</v>
      </c>
      <c r="G1840">
        <v>3</v>
      </c>
      <c r="H1840" t="s">
        <v>13770</v>
      </c>
      <c r="I1840">
        <v>3</v>
      </c>
      <c r="J1840" t="s">
        <v>13814</v>
      </c>
      <c r="K1840" t="s">
        <v>13815</v>
      </c>
      <c r="L1840">
        <v>270107</v>
      </c>
      <c r="M1840" t="s">
        <v>13588</v>
      </c>
      <c r="N1840">
        <v>270107005</v>
      </c>
      <c r="O1840" t="s">
        <v>13608</v>
      </c>
      <c r="P1840">
        <v>25326.128213836226</v>
      </c>
      <c r="Q1840">
        <v>6196.1030216851586</v>
      </c>
      <c r="R1840">
        <v>11358.329611268711</v>
      </c>
    </row>
    <row r="1841" spans="1:18" x14ac:dyDescent="0.25">
      <c r="A1841">
        <v>13</v>
      </c>
      <c r="B1841">
        <v>13129</v>
      </c>
      <c r="C1841" t="s">
        <v>10678</v>
      </c>
      <c r="D1841" t="s">
        <v>1907</v>
      </c>
      <c r="E1841">
        <v>7</v>
      </c>
      <c r="F1841" t="s">
        <v>13813</v>
      </c>
      <c r="G1841">
        <v>3</v>
      </c>
      <c r="H1841" t="s">
        <v>13770</v>
      </c>
      <c r="I1841">
        <v>3</v>
      </c>
      <c r="J1841" t="s">
        <v>13814</v>
      </c>
      <c r="K1841" t="s">
        <v>13816</v>
      </c>
      <c r="L1841">
        <v>270107</v>
      </c>
      <c r="M1841" t="s">
        <v>13588</v>
      </c>
      <c r="N1841">
        <v>270107005</v>
      </c>
      <c r="O1841" t="s">
        <v>13608</v>
      </c>
      <c r="P1841">
        <v>0</v>
      </c>
      <c r="Q1841">
        <v>0</v>
      </c>
      <c r="R1841">
        <v>1305.2502119323401</v>
      </c>
    </row>
    <row r="1842" spans="1:18" x14ac:dyDescent="0.25">
      <c r="A1842">
        <v>13</v>
      </c>
      <c r="B1842">
        <v>13130</v>
      </c>
      <c r="C1842" t="s">
        <v>10678</v>
      </c>
      <c r="D1842" t="s">
        <v>1029</v>
      </c>
      <c r="E1842">
        <v>1</v>
      </c>
      <c r="F1842" t="s">
        <v>13800</v>
      </c>
      <c r="G1842">
        <v>1</v>
      </c>
      <c r="H1842" t="s">
        <v>8278</v>
      </c>
      <c r="I1842">
        <v>1</v>
      </c>
      <c r="J1842" t="s">
        <v>13801</v>
      </c>
      <c r="K1842" t="s">
        <v>13802</v>
      </c>
      <c r="L1842">
        <v>270107</v>
      </c>
      <c r="M1842" t="s">
        <v>13588</v>
      </c>
      <c r="N1842">
        <v>270107006</v>
      </c>
      <c r="O1842" t="s">
        <v>13613</v>
      </c>
      <c r="P1842">
        <v>26944.020481512482</v>
      </c>
      <c r="Q1842">
        <v>42434.640470841339</v>
      </c>
      <c r="R1842">
        <v>21544.820702290734</v>
      </c>
    </row>
    <row r="1843" spans="1:18" x14ac:dyDescent="0.25">
      <c r="A1843">
        <v>13</v>
      </c>
      <c r="B1843">
        <v>13130</v>
      </c>
      <c r="C1843" t="s">
        <v>10678</v>
      </c>
      <c r="D1843" t="s">
        <v>1029</v>
      </c>
      <c r="E1843">
        <v>1</v>
      </c>
      <c r="F1843" t="s">
        <v>13800</v>
      </c>
      <c r="G1843">
        <v>1</v>
      </c>
      <c r="H1843" t="s">
        <v>8278</v>
      </c>
      <c r="I1843">
        <v>1</v>
      </c>
      <c r="J1843" t="s">
        <v>13801</v>
      </c>
      <c r="K1843" t="s">
        <v>13803</v>
      </c>
      <c r="L1843">
        <v>270107</v>
      </c>
      <c r="M1843" t="s">
        <v>13588</v>
      </c>
      <c r="N1843">
        <v>270107006</v>
      </c>
      <c r="O1843" t="s">
        <v>13613</v>
      </c>
      <c r="P1843">
        <v>0</v>
      </c>
      <c r="Q1843">
        <v>2027.8470931398977</v>
      </c>
      <c r="R1843">
        <v>0</v>
      </c>
    </row>
    <row r="1844" spans="1:18" x14ac:dyDescent="0.25">
      <c r="A1844">
        <v>13</v>
      </c>
      <c r="B1844">
        <v>13130</v>
      </c>
      <c r="C1844" t="s">
        <v>10678</v>
      </c>
      <c r="D1844" t="s">
        <v>1029</v>
      </c>
      <c r="E1844">
        <v>2</v>
      </c>
      <c r="F1844" t="s">
        <v>13804</v>
      </c>
      <c r="G1844">
        <v>3</v>
      </c>
      <c r="H1844" t="s">
        <v>13770</v>
      </c>
      <c r="I1844">
        <v>1</v>
      </c>
      <c r="J1844" t="s">
        <v>13801</v>
      </c>
      <c r="K1844" t="s">
        <v>13805</v>
      </c>
      <c r="L1844">
        <v>270107</v>
      </c>
      <c r="M1844" t="s">
        <v>13588</v>
      </c>
      <c r="N1844">
        <v>270107006</v>
      </c>
      <c r="O1844" t="s">
        <v>13613</v>
      </c>
      <c r="P1844">
        <v>24900.792673920536</v>
      </c>
      <c r="Q1844">
        <v>34452.574440595818</v>
      </c>
      <c r="R1844">
        <v>18682.744480464327</v>
      </c>
    </row>
    <row r="1845" spans="1:18" x14ac:dyDescent="0.25">
      <c r="A1845">
        <v>13</v>
      </c>
      <c r="B1845">
        <v>13130</v>
      </c>
      <c r="C1845" t="s">
        <v>10678</v>
      </c>
      <c r="D1845" t="s">
        <v>1029</v>
      </c>
      <c r="E1845">
        <v>2</v>
      </c>
      <c r="F1845" t="s">
        <v>13804</v>
      </c>
      <c r="G1845">
        <v>3</v>
      </c>
      <c r="H1845" t="s">
        <v>13770</v>
      </c>
      <c r="I1845">
        <v>1</v>
      </c>
      <c r="J1845" t="s">
        <v>13801</v>
      </c>
      <c r="K1845" t="s">
        <v>13806</v>
      </c>
      <c r="L1845">
        <v>270107</v>
      </c>
      <c r="M1845" t="s">
        <v>13588</v>
      </c>
      <c r="N1845">
        <v>270107006</v>
      </c>
      <c r="O1845" t="s">
        <v>13613</v>
      </c>
      <c r="P1845">
        <v>2043.2278075919453</v>
      </c>
      <c r="Q1845">
        <v>10009.913123385411</v>
      </c>
      <c r="R1845">
        <v>2862.0762218264076</v>
      </c>
    </row>
    <row r="1846" spans="1:18" x14ac:dyDescent="0.25">
      <c r="A1846">
        <v>13</v>
      </c>
      <c r="B1846">
        <v>13130</v>
      </c>
      <c r="C1846" t="s">
        <v>10678</v>
      </c>
      <c r="D1846" t="s">
        <v>1029</v>
      </c>
      <c r="E1846">
        <v>3</v>
      </c>
      <c r="F1846" t="s">
        <v>13807</v>
      </c>
      <c r="G1846">
        <v>1</v>
      </c>
      <c r="H1846" t="s">
        <v>8278</v>
      </c>
      <c r="I1846">
        <v>1</v>
      </c>
      <c r="J1846" t="s">
        <v>13801</v>
      </c>
      <c r="K1846" t="s">
        <v>13808</v>
      </c>
      <c r="L1846">
        <v>270107</v>
      </c>
      <c r="M1846" t="s">
        <v>13588</v>
      </c>
      <c r="N1846">
        <v>270107006</v>
      </c>
      <c r="O1846" t="s">
        <v>13613</v>
      </c>
      <c r="P1846">
        <v>26944.020481512482</v>
      </c>
      <c r="Q1846">
        <v>44462.487563981231</v>
      </c>
      <c r="R1846">
        <v>21544.820702290734</v>
      </c>
    </row>
    <row r="1847" spans="1:18" x14ac:dyDescent="0.25">
      <c r="A1847">
        <v>13</v>
      </c>
      <c r="B1847">
        <v>13130</v>
      </c>
      <c r="C1847" t="s">
        <v>10678</v>
      </c>
      <c r="D1847" t="s">
        <v>1029</v>
      </c>
      <c r="E1847">
        <v>4</v>
      </c>
      <c r="F1847" t="s">
        <v>13810</v>
      </c>
      <c r="G1847">
        <v>1</v>
      </c>
      <c r="H1847" t="s">
        <v>8278</v>
      </c>
      <c r="I1847">
        <v>1</v>
      </c>
      <c r="J1847" t="s">
        <v>13801</v>
      </c>
      <c r="K1847" t="s">
        <v>13811</v>
      </c>
      <c r="L1847">
        <v>270107</v>
      </c>
      <c r="M1847" t="s">
        <v>13588</v>
      </c>
      <c r="N1847">
        <v>270107006</v>
      </c>
      <c r="O1847" t="s">
        <v>13613</v>
      </c>
      <c r="P1847">
        <v>26944.020481512482</v>
      </c>
      <c r="Q1847">
        <v>42434.640470841339</v>
      </c>
      <c r="R1847">
        <v>21544.820702290734</v>
      </c>
    </row>
    <row r="1848" spans="1:18" x14ac:dyDescent="0.25">
      <c r="A1848">
        <v>13</v>
      </c>
      <c r="B1848">
        <v>13130</v>
      </c>
      <c r="C1848" t="s">
        <v>10678</v>
      </c>
      <c r="D1848" t="s">
        <v>1029</v>
      </c>
      <c r="E1848">
        <v>4</v>
      </c>
      <c r="F1848" t="s">
        <v>13810</v>
      </c>
      <c r="G1848">
        <v>1</v>
      </c>
      <c r="H1848" t="s">
        <v>8278</v>
      </c>
      <c r="I1848">
        <v>1</v>
      </c>
      <c r="J1848" t="s">
        <v>13801</v>
      </c>
      <c r="K1848" t="s">
        <v>13812</v>
      </c>
      <c r="L1848">
        <v>270107</v>
      </c>
      <c r="M1848" t="s">
        <v>13588</v>
      </c>
      <c r="N1848">
        <v>270107006</v>
      </c>
      <c r="O1848" t="s">
        <v>13613</v>
      </c>
      <c r="P1848">
        <v>0</v>
      </c>
      <c r="Q1848">
        <v>2027.8470931398977</v>
      </c>
      <c r="R1848">
        <v>0</v>
      </c>
    </row>
    <row r="1849" spans="1:18" x14ac:dyDescent="0.25">
      <c r="A1849">
        <v>13</v>
      </c>
      <c r="B1849">
        <v>13130</v>
      </c>
      <c r="C1849" t="s">
        <v>10678</v>
      </c>
      <c r="D1849" t="s">
        <v>1029</v>
      </c>
      <c r="E1849">
        <v>7</v>
      </c>
      <c r="F1849" t="s">
        <v>13813</v>
      </c>
      <c r="G1849">
        <v>2</v>
      </c>
      <c r="H1849" t="s">
        <v>13771</v>
      </c>
      <c r="I1849">
        <v>3</v>
      </c>
      <c r="J1849" t="s">
        <v>13814</v>
      </c>
      <c r="K1849" t="s">
        <v>13771</v>
      </c>
      <c r="L1849">
        <v>270107</v>
      </c>
      <c r="M1849" t="s">
        <v>13588</v>
      </c>
      <c r="N1849">
        <v>270107005</v>
      </c>
      <c r="O1849" t="s">
        <v>13608</v>
      </c>
      <c r="P1849">
        <v>7023.7802176160703</v>
      </c>
      <c r="Q1849">
        <v>14210.974412212523</v>
      </c>
      <c r="R1849">
        <v>0</v>
      </c>
    </row>
    <row r="1850" spans="1:18" x14ac:dyDescent="0.25">
      <c r="A1850">
        <v>13</v>
      </c>
      <c r="B1850">
        <v>13130</v>
      </c>
      <c r="C1850" t="s">
        <v>10678</v>
      </c>
      <c r="D1850" t="s">
        <v>1029</v>
      </c>
      <c r="E1850">
        <v>7</v>
      </c>
      <c r="F1850" t="s">
        <v>13813</v>
      </c>
      <c r="G1850">
        <v>3</v>
      </c>
      <c r="H1850" t="s">
        <v>13770</v>
      </c>
      <c r="I1850">
        <v>3</v>
      </c>
      <c r="J1850" t="s">
        <v>13814</v>
      </c>
      <c r="K1850" t="s">
        <v>13815</v>
      </c>
      <c r="L1850">
        <v>270107</v>
      </c>
      <c r="M1850" t="s">
        <v>13588</v>
      </c>
      <c r="N1850">
        <v>270107005</v>
      </c>
      <c r="O1850" t="s">
        <v>13608</v>
      </c>
      <c r="P1850">
        <v>19920.240263896412</v>
      </c>
      <c r="Q1850">
        <v>28861.125129586158</v>
      </c>
      <c r="R1850">
        <v>17712.796478069045</v>
      </c>
    </row>
    <row r="1851" spans="1:18" x14ac:dyDescent="0.25">
      <c r="A1851">
        <v>13</v>
      </c>
      <c r="B1851">
        <v>13130</v>
      </c>
      <c r="C1851" t="s">
        <v>10678</v>
      </c>
      <c r="D1851" t="s">
        <v>1029</v>
      </c>
      <c r="E1851">
        <v>7</v>
      </c>
      <c r="F1851" t="s">
        <v>13813</v>
      </c>
      <c r="G1851">
        <v>3</v>
      </c>
      <c r="H1851" t="s">
        <v>13770</v>
      </c>
      <c r="I1851">
        <v>3</v>
      </c>
      <c r="J1851" t="s">
        <v>13814</v>
      </c>
      <c r="K1851" t="s">
        <v>13816</v>
      </c>
      <c r="L1851">
        <v>270107</v>
      </c>
      <c r="M1851" t="s">
        <v>13588</v>
      </c>
      <c r="N1851">
        <v>270107005</v>
      </c>
      <c r="O1851" t="s">
        <v>13608</v>
      </c>
      <c r="P1851">
        <v>0</v>
      </c>
      <c r="Q1851">
        <v>1390.3880221825436</v>
      </c>
      <c r="R1851">
        <v>3832.0242242216905</v>
      </c>
    </row>
    <row r="1852" spans="1:18" x14ac:dyDescent="0.25">
      <c r="A1852">
        <v>13</v>
      </c>
      <c r="B1852">
        <v>13131</v>
      </c>
      <c r="C1852" t="s">
        <v>10678</v>
      </c>
      <c r="D1852" t="s">
        <v>1912</v>
      </c>
      <c r="E1852">
        <v>1</v>
      </c>
      <c r="F1852" t="s">
        <v>13800</v>
      </c>
      <c r="G1852">
        <v>1</v>
      </c>
      <c r="H1852" t="s">
        <v>8278</v>
      </c>
      <c r="I1852">
        <v>1</v>
      </c>
      <c r="J1852" t="s">
        <v>13801</v>
      </c>
      <c r="K1852" t="s">
        <v>13802</v>
      </c>
      <c r="L1852">
        <v>270107</v>
      </c>
      <c r="M1852" t="s">
        <v>13588</v>
      </c>
      <c r="N1852">
        <v>270107006</v>
      </c>
      <c r="O1852" t="s">
        <v>13613</v>
      </c>
      <c r="P1852">
        <v>35675.087155912857</v>
      </c>
      <c r="Q1852">
        <v>33453.081731245984</v>
      </c>
      <c r="R1852">
        <v>42561.183372886087</v>
      </c>
    </row>
    <row r="1853" spans="1:18" x14ac:dyDescent="0.25">
      <c r="A1853">
        <v>13</v>
      </c>
      <c r="B1853">
        <v>13131</v>
      </c>
      <c r="C1853" t="s">
        <v>10678</v>
      </c>
      <c r="D1853" t="s">
        <v>1912</v>
      </c>
      <c r="E1853">
        <v>1</v>
      </c>
      <c r="F1853" t="s">
        <v>13800</v>
      </c>
      <c r="G1853">
        <v>1</v>
      </c>
      <c r="H1853" t="s">
        <v>8278</v>
      </c>
      <c r="I1853">
        <v>1</v>
      </c>
      <c r="J1853" t="s">
        <v>13801</v>
      </c>
      <c r="K1853" t="s">
        <v>13803</v>
      </c>
      <c r="L1853">
        <v>270107</v>
      </c>
      <c r="M1853" t="s">
        <v>13588</v>
      </c>
      <c r="N1853">
        <v>270107006</v>
      </c>
      <c r="O1853" t="s">
        <v>13613</v>
      </c>
      <c r="P1853">
        <v>0</v>
      </c>
      <c r="Q1853">
        <v>3547.9598557558829</v>
      </c>
      <c r="R1853">
        <v>0</v>
      </c>
    </row>
    <row r="1854" spans="1:18" x14ac:dyDescent="0.25">
      <c r="A1854">
        <v>13</v>
      </c>
      <c r="B1854">
        <v>13131</v>
      </c>
      <c r="C1854" t="s">
        <v>10678</v>
      </c>
      <c r="D1854" t="s">
        <v>1912</v>
      </c>
      <c r="E1854">
        <v>2</v>
      </c>
      <c r="F1854" t="s">
        <v>13804</v>
      </c>
      <c r="G1854">
        <v>3</v>
      </c>
      <c r="H1854" t="s">
        <v>13770</v>
      </c>
      <c r="I1854">
        <v>1</v>
      </c>
      <c r="J1854" t="s">
        <v>13801</v>
      </c>
      <c r="K1854" t="s">
        <v>13805</v>
      </c>
      <c r="L1854">
        <v>270107</v>
      </c>
      <c r="M1854" t="s">
        <v>13588</v>
      </c>
      <c r="N1854">
        <v>270107006</v>
      </c>
      <c r="O1854" t="s">
        <v>13613</v>
      </c>
      <c r="P1854">
        <v>35675.087155912857</v>
      </c>
      <c r="Q1854">
        <v>18130.807048608123</v>
      </c>
      <c r="R1854">
        <v>42561.183372886087</v>
      </c>
    </row>
    <row r="1855" spans="1:18" x14ac:dyDescent="0.25">
      <c r="A1855">
        <v>13</v>
      </c>
      <c r="B1855">
        <v>13131</v>
      </c>
      <c r="C1855" t="s">
        <v>10678</v>
      </c>
      <c r="D1855" t="s">
        <v>1912</v>
      </c>
      <c r="E1855">
        <v>2</v>
      </c>
      <c r="F1855" t="s">
        <v>13804</v>
      </c>
      <c r="G1855">
        <v>3</v>
      </c>
      <c r="H1855" t="s">
        <v>13770</v>
      </c>
      <c r="I1855">
        <v>1</v>
      </c>
      <c r="J1855" t="s">
        <v>13801</v>
      </c>
      <c r="K1855" t="s">
        <v>13806</v>
      </c>
      <c r="L1855">
        <v>270107</v>
      </c>
      <c r="M1855" t="s">
        <v>13588</v>
      </c>
      <c r="N1855">
        <v>270107006</v>
      </c>
      <c r="O1855" t="s">
        <v>13613</v>
      </c>
      <c r="P1855">
        <v>0</v>
      </c>
      <c r="Q1855">
        <v>18870.234538393739</v>
      </c>
      <c r="R1855">
        <v>0</v>
      </c>
    </row>
    <row r="1856" spans="1:18" x14ac:dyDescent="0.25">
      <c r="A1856">
        <v>13</v>
      </c>
      <c r="B1856">
        <v>13131</v>
      </c>
      <c r="C1856" t="s">
        <v>10678</v>
      </c>
      <c r="D1856" t="s">
        <v>1912</v>
      </c>
      <c r="E1856">
        <v>3</v>
      </c>
      <c r="F1856" t="s">
        <v>13807</v>
      </c>
      <c r="G1856">
        <v>1</v>
      </c>
      <c r="H1856" t="s">
        <v>8278</v>
      </c>
      <c r="I1856">
        <v>1</v>
      </c>
      <c r="J1856" t="s">
        <v>13801</v>
      </c>
      <c r="K1856" t="s">
        <v>13808</v>
      </c>
      <c r="L1856">
        <v>270107</v>
      </c>
      <c r="M1856" t="s">
        <v>13588</v>
      </c>
      <c r="N1856">
        <v>270107006</v>
      </c>
      <c r="O1856" t="s">
        <v>13613</v>
      </c>
      <c r="P1856">
        <v>35675.087155912857</v>
      </c>
      <c r="Q1856">
        <v>33453.081731245984</v>
      </c>
      <c r="R1856">
        <v>42561.183372886087</v>
      </c>
    </row>
    <row r="1857" spans="1:18" x14ac:dyDescent="0.25">
      <c r="A1857">
        <v>13</v>
      </c>
      <c r="B1857">
        <v>13131</v>
      </c>
      <c r="C1857" t="s">
        <v>10678</v>
      </c>
      <c r="D1857" t="s">
        <v>1912</v>
      </c>
      <c r="E1857">
        <v>3</v>
      </c>
      <c r="F1857" t="s">
        <v>13807</v>
      </c>
      <c r="G1857">
        <v>1</v>
      </c>
      <c r="H1857" t="s">
        <v>8278</v>
      </c>
      <c r="I1857">
        <v>1</v>
      </c>
      <c r="J1857" t="s">
        <v>13801</v>
      </c>
      <c r="K1857" t="s">
        <v>13809</v>
      </c>
      <c r="L1857">
        <v>270107</v>
      </c>
      <c r="M1857" t="s">
        <v>13588</v>
      </c>
      <c r="N1857">
        <v>270107006</v>
      </c>
      <c r="O1857" t="s">
        <v>13613</v>
      </c>
      <c r="P1857">
        <v>0</v>
      </c>
      <c r="Q1857">
        <v>3547.9598557558829</v>
      </c>
      <c r="R1857">
        <v>0</v>
      </c>
    </row>
    <row r="1858" spans="1:18" x14ac:dyDescent="0.25">
      <c r="A1858">
        <v>13</v>
      </c>
      <c r="B1858">
        <v>13131</v>
      </c>
      <c r="C1858" t="s">
        <v>10678</v>
      </c>
      <c r="D1858" t="s">
        <v>1912</v>
      </c>
      <c r="E1858">
        <v>4</v>
      </c>
      <c r="F1858" t="s">
        <v>13810</v>
      </c>
      <c r="G1858">
        <v>1</v>
      </c>
      <c r="H1858" t="s">
        <v>8278</v>
      </c>
      <c r="I1858">
        <v>1</v>
      </c>
      <c r="J1858" t="s">
        <v>13801</v>
      </c>
      <c r="K1858" t="s">
        <v>13811</v>
      </c>
      <c r="L1858">
        <v>270107</v>
      </c>
      <c r="M1858" t="s">
        <v>13588</v>
      </c>
      <c r="N1858">
        <v>270107006</v>
      </c>
      <c r="O1858" t="s">
        <v>13613</v>
      </c>
      <c r="P1858">
        <v>35675.087155912857</v>
      </c>
      <c r="Q1858">
        <v>33453.081731245984</v>
      </c>
      <c r="R1858">
        <v>42561.183372886087</v>
      </c>
    </row>
    <row r="1859" spans="1:18" x14ac:dyDescent="0.25">
      <c r="A1859">
        <v>13</v>
      </c>
      <c r="B1859">
        <v>13131</v>
      </c>
      <c r="C1859" t="s">
        <v>10678</v>
      </c>
      <c r="D1859" t="s">
        <v>1912</v>
      </c>
      <c r="E1859">
        <v>4</v>
      </c>
      <c r="F1859" t="s">
        <v>13810</v>
      </c>
      <c r="G1859">
        <v>1</v>
      </c>
      <c r="H1859" t="s">
        <v>8278</v>
      </c>
      <c r="I1859">
        <v>1</v>
      </c>
      <c r="J1859" t="s">
        <v>13801</v>
      </c>
      <c r="K1859" t="s">
        <v>13812</v>
      </c>
      <c r="L1859">
        <v>270107</v>
      </c>
      <c r="M1859" t="s">
        <v>13588</v>
      </c>
      <c r="N1859">
        <v>270107006</v>
      </c>
      <c r="O1859" t="s">
        <v>13613</v>
      </c>
      <c r="P1859">
        <v>0</v>
      </c>
      <c r="Q1859">
        <v>3547.9598557558829</v>
      </c>
      <c r="R1859">
        <v>0</v>
      </c>
    </row>
    <row r="1860" spans="1:18" x14ac:dyDescent="0.25">
      <c r="A1860">
        <v>13</v>
      </c>
      <c r="B1860">
        <v>13131</v>
      </c>
      <c r="C1860" t="s">
        <v>10678</v>
      </c>
      <c r="D1860" t="s">
        <v>1912</v>
      </c>
      <c r="E1860">
        <v>7</v>
      </c>
      <c r="F1860" t="s">
        <v>13813</v>
      </c>
      <c r="G1860">
        <v>2</v>
      </c>
      <c r="H1860" t="s">
        <v>13771</v>
      </c>
      <c r="I1860">
        <v>3</v>
      </c>
      <c r="J1860" t="s">
        <v>13814</v>
      </c>
      <c r="K1860" t="s">
        <v>13771</v>
      </c>
      <c r="L1860">
        <v>270107</v>
      </c>
      <c r="M1860" t="s">
        <v>13588</v>
      </c>
      <c r="N1860">
        <v>270107005</v>
      </c>
      <c r="O1860" t="s">
        <v>13608</v>
      </c>
      <c r="P1860">
        <v>8020.5435009732864</v>
      </c>
      <c r="Q1860">
        <v>8579.6314824450619</v>
      </c>
      <c r="R1860">
        <v>0</v>
      </c>
    </row>
    <row r="1861" spans="1:18" x14ac:dyDescent="0.25">
      <c r="A1861">
        <v>13</v>
      </c>
      <c r="B1861">
        <v>13131</v>
      </c>
      <c r="C1861" t="s">
        <v>10678</v>
      </c>
      <c r="D1861" t="s">
        <v>1912</v>
      </c>
      <c r="E1861">
        <v>7</v>
      </c>
      <c r="F1861" t="s">
        <v>13813</v>
      </c>
      <c r="G1861">
        <v>3</v>
      </c>
      <c r="H1861" t="s">
        <v>13770</v>
      </c>
      <c r="I1861">
        <v>3</v>
      </c>
      <c r="J1861" t="s">
        <v>13814</v>
      </c>
      <c r="K1861" t="s">
        <v>13815</v>
      </c>
      <c r="L1861">
        <v>270107</v>
      </c>
      <c r="M1861" t="s">
        <v>13588</v>
      </c>
      <c r="N1861">
        <v>270107005</v>
      </c>
      <c r="O1861" t="s">
        <v>13608</v>
      </c>
      <c r="P1861">
        <v>27654.543654939567</v>
      </c>
      <c r="Q1861">
        <v>25226.726760119887</v>
      </c>
      <c r="R1861">
        <v>39208.144087584638</v>
      </c>
    </row>
    <row r="1862" spans="1:18" x14ac:dyDescent="0.25">
      <c r="A1862">
        <v>13</v>
      </c>
      <c r="B1862">
        <v>13131</v>
      </c>
      <c r="C1862" t="s">
        <v>10678</v>
      </c>
      <c r="D1862" t="s">
        <v>1912</v>
      </c>
      <c r="E1862">
        <v>7</v>
      </c>
      <c r="F1862" t="s">
        <v>13813</v>
      </c>
      <c r="G1862">
        <v>3</v>
      </c>
      <c r="H1862" t="s">
        <v>13770</v>
      </c>
      <c r="I1862">
        <v>3</v>
      </c>
      <c r="J1862" t="s">
        <v>13814</v>
      </c>
      <c r="K1862" t="s">
        <v>13816</v>
      </c>
      <c r="L1862">
        <v>270107</v>
      </c>
      <c r="M1862" t="s">
        <v>13588</v>
      </c>
      <c r="N1862">
        <v>270107005</v>
      </c>
      <c r="O1862" t="s">
        <v>13608</v>
      </c>
      <c r="P1862">
        <v>0</v>
      </c>
      <c r="Q1862">
        <v>3194.6833444369131</v>
      </c>
      <c r="R1862">
        <v>3353.0392853014519</v>
      </c>
    </row>
    <row r="1863" spans="1:18" x14ac:dyDescent="0.25">
      <c r="A1863">
        <v>13</v>
      </c>
      <c r="B1863">
        <v>13132</v>
      </c>
      <c r="C1863" t="s">
        <v>10678</v>
      </c>
      <c r="D1863" t="s">
        <v>1915</v>
      </c>
      <c r="E1863">
        <v>1</v>
      </c>
      <c r="F1863" t="s">
        <v>13800</v>
      </c>
      <c r="G1863">
        <v>1</v>
      </c>
      <c r="H1863" t="s">
        <v>8278</v>
      </c>
      <c r="I1863">
        <v>1</v>
      </c>
      <c r="J1863" t="s">
        <v>13801</v>
      </c>
      <c r="K1863" t="s">
        <v>13802</v>
      </c>
      <c r="L1863">
        <v>270107</v>
      </c>
      <c r="M1863" t="s">
        <v>13588</v>
      </c>
      <c r="N1863">
        <v>270107006</v>
      </c>
      <c r="O1863" t="s">
        <v>13613</v>
      </c>
      <c r="P1863">
        <v>38918.432557763961</v>
      </c>
      <c r="Q1863">
        <v>29743.888481978534</v>
      </c>
      <c r="R1863">
        <v>26282.234012516266</v>
      </c>
    </row>
    <row r="1864" spans="1:18" x14ac:dyDescent="0.25">
      <c r="A1864">
        <v>13</v>
      </c>
      <c r="B1864">
        <v>13132</v>
      </c>
      <c r="C1864" t="s">
        <v>10678</v>
      </c>
      <c r="D1864" t="s">
        <v>1915</v>
      </c>
      <c r="E1864">
        <v>1</v>
      </c>
      <c r="F1864" t="s">
        <v>13800</v>
      </c>
      <c r="G1864">
        <v>1</v>
      </c>
      <c r="H1864" t="s">
        <v>8278</v>
      </c>
      <c r="I1864">
        <v>1</v>
      </c>
      <c r="J1864" t="s">
        <v>13801</v>
      </c>
      <c r="K1864" t="s">
        <v>13803</v>
      </c>
      <c r="L1864">
        <v>270107</v>
      </c>
      <c r="M1864" t="s">
        <v>13588</v>
      </c>
      <c r="N1864">
        <v>270107006</v>
      </c>
      <c r="O1864" t="s">
        <v>13613</v>
      </c>
      <c r="P1864">
        <v>0</v>
      </c>
      <c r="Q1864">
        <v>3124.6074416879815</v>
      </c>
      <c r="R1864">
        <v>0</v>
      </c>
    </row>
    <row r="1865" spans="1:18" x14ac:dyDescent="0.25">
      <c r="A1865">
        <v>13</v>
      </c>
      <c r="B1865">
        <v>13132</v>
      </c>
      <c r="C1865" t="s">
        <v>10678</v>
      </c>
      <c r="D1865" t="s">
        <v>1915</v>
      </c>
      <c r="E1865">
        <v>2</v>
      </c>
      <c r="F1865" t="s">
        <v>13804</v>
      </c>
      <c r="G1865">
        <v>3</v>
      </c>
      <c r="H1865" t="s">
        <v>13770</v>
      </c>
      <c r="I1865">
        <v>1</v>
      </c>
      <c r="J1865" t="s">
        <v>13801</v>
      </c>
      <c r="K1865" t="s">
        <v>13805</v>
      </c>
      <c r="L1865">
        <v>270107</v>
      </c>
      <c r="M1865" t="s">
        <v>13588</v>
      </c>
      <c r="N1865">
        <v>270107006</v>
      </c>
      <c r="O1865" t="s">
        <v>13613</v>
      </c>
      <c r="P1865">
        <v>38918.432557763961</v>
      </c>
      <c r="Q1865">
        <v>29743.888481978534</v>
      </c>
      <c r="R1865">
        <v>26282.234012516266</v>
      </c>
    </row>
    <row r="1866" spans="1:18" x14ac:dyDescent="0.25">
      <c r="A1866">
        <v>13</v>
      </c>
      <c r="B1866">
        <v>13132</v>
      </c>
      <c r="C1866" t="s">
        <v>10678</v>
      </c>
      <c r="D1866" t="s">
        <v>1915</v>
      </c>
      <c r="E1866">
        <v>2</v>
      </c>
      <c r="F1866" t="s">
        <v>13804</v>
      </c>
      <c r="G1866">
        <v>3</v>
      </c>
      <c r="H1866" t="s">
        <v>13770</v>
      </c>
      <c r="I1866">
        <v>1</v>
      </c>
      <c r="J1866" t="s">
        <v>13801</v>
      </c>
      <c r="K1866" t="s">
        <v>13806</v>
      </c>
      <c r="L1866">
        <v>270107</v>
      </c>
      <c r="M1866" t="s">
        <v>13588</v>
      </c>
      <c r="N1866">
        <v>270107006</v>
      </c>
      <c r="O1866" t="s">
        <v>13613</v>
      </c>
      <c r="P1866">
        <v>0</v>
      </c>
      <c r="Q1866">
        <v>3124.6074416879815</v>
      </c>
      <c r="R1866">
        <v>0</v>
      </c>
    </row>
    <row r="1867" spans="1:18" x14ac:dyDescent="0.25">
      <c r="A1867">
        <v>13</v>
      </c>
      <c r="B1867">
        <v>13132</v>
      </c>
      <c r="C1867" t="s">
        <v>10678</v>
      </c>
      <c r="D1867" t="s">
        <v>1915</v>
      </c>
      <c r="E1867">
        <v>3</v>
      </c>
      <c r="F1867" t="s">
        <v>13807</v>
      </c>
      <c r="G1867">
        <v>1</v>
      </c>
      <c r="H1867" t="s">
        <v>8278</v>
      </c>
      <c r="I1867">
        <v>1</v>
      </c>
      <c r="J1867" t="s">
        <v>13801</v>
      </c>
      <c r="K1867" t="s">
        <v>13808</v>
      </c>
      <c r="L1867">
        <v>270107</v>
      </c>
      <c r="M1867" t="s">
        <v>13588</v>
      </c>
      <c r="N1867">
        <v>270107006</v>
      </c>
      <c r="O1867" t="s">
        <v>13613</v>
      </c>
      <c r="P1867">
        <v>38918.432557763961</v>
      </c>
      <c r="Q1867">
        <v>29743.888481978534</v>
      </c>
      <c r="R1867">
        <v>26282.234012516266</v>
      </c>
    </row>
    <row r="1868" spans="1:18" x14ac:dyDescent="0.25">
      <c r="A1868">
        <v>13</v>
      </c>
      <c r="B1868">
        <v>13132</v>
      </c>
      <c r="C1868" t="s">
        <v>10678</v>
      </c>
      <c r="D1868" t="s">
        <v>1915</v>
      </c>
      <c r="E1868">
        <v>3</v>
      </c>
      <c r="F1868" t="s">
        <v>13807</v>
      </c>
      <c r="G1868">
        <v>1</v>
      </c>
      <c r="H1868" t="s">
        <v>8278</v>
      </c>
      <c r="I1868">
        <v>1</v>
      </c>
      <c r="J1868" t="s">
        <v>13801</v>
      </c>
      <c r="K1868" t="s">
        <v>13809</v>
      </c>
      <c r="L1868">
        <v>270107</v>
      </c>
      <c r="M1868" t="s">
        <v>13588</v>
      </c>
      <c r="N1868">
        <v>270107006</v>
      </c>
      <c r="O1868" t="s">
        <v>13613</v>
      </c>
      <c r="P1868">
        <v>0</v>
      </c>
      <c r="Q1868">
        <v>3124.6074416879815</v>
      </c>
      <c r="R1868">
        <v>0</v>
      </c>
    </row>
    <row r="1869" spans="1:18" x14ac:dyDescent="0.25">
      <c r="A1869">
        <v>13</v>
      </c>
      <c r="B1869">
        <v>13132</v>
      </c>
      <c r="C1869" t="s">
        <v>10678</v>
      </c>
      <c r="D1869" t="s">
        <v>1915</v>
      </c>
      <c r="E1869">
        <v>4</v>
      </c>
      <c r="F1869" t="s">
        <v>13810</v>
      </c>
      <c r="G1869">
        <v>1</v>
      </c>
      <c r="H1869" t="s">
        <v>8278</v>
      </c>
      <c r="I1869">
        <v>1</v>
      </c>
      <c r="J1869" t="s">
        <v>13801</v>
      </c>
      <c r="K1869" t="s">
        <v>13811</v>
      </c>
      <c r="L1869">
        <v>270107</v>
      </c>
      <c r="M1869" t="s">
        <v>13588</v>
      </c>
      <c r="N1869">
        <v>270107006</v>
      </c>
      <c r="O1869" t="s">
        <v>13613</v>
      </c>
      <c r="P1869">
        <v>38918.432557763961</v>
      </c>
      <c r="Q1869">
        <v>32868.495923666516</v>
      </c>
      <c r="R1869">
        <v>26282.234012516266</v>
      </c>
    </row>
    <row r="1870" spans="1:18" x14ac:dyDescent="0.25">
      <c r="A1870">
        <v>13</v>
      </c>
      <c r="B1870">
        <v>13132</v>
      </c>
      <c r="C1870" t="s">
        <v>10678</v>
      </c>
      <c r="D1870" t="s">
        <v>1915</v>
      </c>
      <c r="E1870">
        <v>7</v>
      </c>
      <c r="F1870" t="s">
        <v>13813</v>
      </c>
      <c r="G1870">
        <v>2</v>
      </c>
      <c r="H1870" t="s">
        <v>13771</v>
      </c>
      <c r="I1870">
        <v>3</v>
      </c>
      <c r="J1870" t="s">
        <v>13814</v>
      </c>
      <c r="K1870" t="s">
        <v>13771</v>
      </c>
      <c r="L1870">
        <v>270107</v>
      </c>
      <c r="M1870" t="s">
        <v>13588</v>
      </c>
      <c r="N1870">
        <v>270107005</v>
      </c>
      <c r="O1870" t="s">
        <v>13608</v>
      </c>
      <c r="P1870">
        <v>9206.4737163884693</v>
      </c>
      <c r="Q1870">
        <v>5897.4947012680459</v>
      </c>
      <c r="R1870">
        <v>0</v>
      </c>
    </row>
    <row r="1871" spans="1:18" x14ac:dyDescent="0.25">
      <c r="A1871">
        <v>13</v>
      </c>
      <c r="B1871">
        <v>13132</v>
      </c>
      <c r="C1871" t="s">
        <v>10678</v>
      </c>
      <c r="D1871" t="s">
        <v>1915</v>
      </c>
      <c r="E1871">
        <v>7</v>
      </c>
      <c r="F1871" t="s">
        <v>13813</v>
      </c>
      <c r="G1871">
        <v>3</v>
      </c>
      <c r="H1871" t="s">
        <v>13770</v>
      </c>
      <c r="I1871">
        <v>3</v>
      </c>
      <c r="J1871" t="s">
        <v>13814</v>
      </c>
      <c r="K1871" t="s">
        <v>13815</v>
      </c>
      <c r="L1871">
        <v>270107</v>
      </c>
      <c r="M1871" t="s">
        <v>13588</v>
      </c>
      <c r="N1871">
        <v>270107005</v>
      </c>
      <c r="O1871" t="s">
        <v>13608</v>
      </c>
      <c r="P1871">
        <v>25945.621705175974</v>
      </c>
      <c r="Q1871">
        <v>26971.001222398474</v>
      </c>
      <c r="R1871">
        <v>26282.234012516266</v>
      </c>
    </row>
    <row r="1872" spans="1:18" x14ac:dyDescent="0.25">
      <c r="A1872">
        <v>13</v>
      </c>
      <c r="B1872">
        <v>13132</v>
      </c>
      <c r="C1872" t="s">
        <v>10678</v>
      </c>
      <c r="D1872" t="s">
        <v>1915</v>
      </c>
      <c r="E1872">
        <v>7</v>
      </c>
      <c r="F1872" t="s">
        <v>13813</v>
      </c>
      <c r="G1872">
        <v>3</v>
      </c>
      <c r="H1872" t="s">
        <v>13770</v>
      </c>
      <c r="I1872">
        <v>3</v>
      </c>
      <c r="J1872" t="s">
        <v>13814</v>
      </c>
      <c r="K1872" t="s">
        <v>13816</v>
      </c>
      <c r="L1872">
        <v>270107</v>
      </c>
      <c r="M1872" t="s">
        <v>13588</v>
      </c>
      <c r="N1872">
        <v>270107005</v>
      </c>
      <c r="O1872" t="s">
        <v>13608</v>
      </c>
      <c r="P1872">
        <v>3766.3371361995178</v>
      </c>
      <c r="Q1872">
        <v>0</v>
      </c>
      <c r="R1872">
        <v>0</v>
      </c>
    </row>
    <row r="1873" spans="1:18" x14ac:dyDescent="0.25">
      <c r="A1873">
        <v>13</v>
      </c>
      <c r="B1873">
        <v>13201</v>
      </c>
      <c r="C1873" t="s">
        <v>10678</v>
      </c>
      <c r="D1873" t="s">
        <v>1918</v>
      </c>
      <c r="E1873">
        <v>1</v>
      </c>
      <c r="F1873" t="s">
        <v>13800</v>
      </c>
      <c r="G1873">
        <v>1</v>
      </c>
      <c r="H1873" t="s">
        <v>8278</v>
      </c>
      <c r="I1873">
        <v>1</v>
      </c>
      <c r="J1873" t="s">
        <v>13801</v>
      </c>
      <c r="K1873" t="s">
        <v>13802</v>
      </c>
      <c r="L1873">
        <v>270107</v>
      </c>
      <c r="M1873" t="s">
        <v>13588</v>
      </c>
      <c r="N1873">
        <v>270107006</v>
      </c>
      <c r="O1873" t="s">
        <v>13613</v>
      </c>
      <c r="P1873">
        <v>24540.012340286878</v>
      </c>
      <c r="Q1873">
        <v>40129.648699026824</v>
      </c>
      <c r="R1873">
        <v>22526.336727227812</v>
      </c>
    </row>
    <row r="1874" spans="1:18" x14ac:dyDescent="0.25">
      <c r="A1874">
        <v>13</v>
      </c>
      <c r="B1874">
        <v>13201</v>
      </c>
      <c r="C1874" t="s">
        <v>10678</v>
      </c>
      <c r="D1874" t="s">
        <v>1918</v>
      </c>
      <c r="E1874">
        <v>1</v>
      </c>
      <c r="F1874" t="s">
        <v>13800</v>
      </c>
      <c r="G1874">
        <v>1</v>
      </c>
      <c r="H1874" t="s">
        <v>8278</v>
      </c>
      <c r="I1874">
        <v>1</v>
      </c>
      <c r="J1874" t="s">
        <v>13801</v>
      </c>
      <c r="K1874" t="s">
        <v>13803</v>
      </c>
      <c r="L1874">
        <v>270107</v>
      </c>
      <c r="M1874" t="s">
        <v>13588</v>
      </c>
      <c r="N1874">
        <v>270107006</v>
      </c>
      <c r="O1874" t="s">
        <v>13613</v>
      </c>
      <c r="P1874">
        <v>4854.4816732874388</v>
      </c>
      <c r="Q1874">
        <v>3133.0290584135378</v>
      </c>
      <c r="R1874">
        <v>352.46180565247505</v>
      </c>
    </row>
    <row r="1875" spans="1:18" x14ac:dyDescent="0.25">
      <c r="A1875">
        <v>13</v>
      </c>
      <c r="B1875">
        <v>13201</v>
      </c>
      <c r="C1875" t="s">
        <v>10678</v>
      </c>
      <c r="D1875" t="s">
        <v>1918</v>
      </c>
      <c r="E1875">
        <v>2</v>
      </c>
      <c r="F1875" t="s">
        <v>13804</v>
      </c>
      <c r="G1875">
        <v>3</v>
      </c>
      <c r="H1875" t="s">
        <v>13770</v>
      </c>
      <c r="I1875">
        <v>1</v>
      </c>
      <c r="J1875" t="s">
        <v>13801</v>
      </c>
      <c r="K1875" t="s">
        <v>13805</v>
      </c>
      <c r="L1875">
        <v>270107</v>
      </c>
      <c r="M1875" t="s">
        <v>13588</v>
      </c>
      <c r="N1875">
        <v>270107006</v>
      </c>
      <c r="O1875" t="s">
        <v>13613</v>
      </c>
      <c r="P1875">
        <v>23753.665689149559</v>
      </c>
      <c r="Q1875">
        <v>33510.874384051407</v>
      </c>
      <c r="R1875">
        <v>16060.776638123103</v>
      </c>
    </row>
    <row r="1876" spans="1:18" x14ac:dyDescent="0.25">
      <c r="A1876">
        <v>13</v>
      </c>
      <c r="B1876">
        <v>13201</v>
      </c>
      <c r="C1876" t="s">
        <v>10678</v>
      </c>
      <c r="D1876" t="s">
        <v>1918</v>
      </c>
      <c r="E1876">
        <v>2</v>
      </c>
      <c r="F1876" t="s">
        <v>13804</v>
      </c>
      <c r="G1876">
        <v>3</v>
      </c>
      <c r="H1876" t="s">
        <v>13770</v>
      </c>
      <c r="I1876">
        <v>1</v>
      </c>
      <c r="J1876" t="s">
        <v>13801</v>
      </c>
      <c r="K1876" t="s">
        <v>13806</v>
      </c>
      <c r="L1876">
        <v>270107</v>
      </c>
      <c r="M1876" t="s">
        <v>13588</v>
      </c>
      <c r="N1876">
        <v>270107006</v>
      </c>
      <c r="O1876" t="s">
        <v>13613</v>
      </c>
      <c r="P1876">
        <v>5640.828324424755</v>
      </c>
      <c r="Q1876">
        <v>9751.8033733889642</v>
      </c>
      <c r="R1876">
        <v>6818.0218947571684</v>
      </c>
    </row>
    <row r="1877" spans="1:18" x14ac:dyDescent="0.25">
      <c r="A1877">
        <v>13</v>
      </c>
      <c r="B1877">
        <v>13201</v>
      </c>
      <c r="C1877" t="s">
        <v>10678</v>
      </c>
      <c r="D1877" t="s">
        <v>1918</v>
      </c>
      <c r="E1877">
        <v>3</v>
      </c>
      <c r="F1877" t="s">
        <v>13807</v>
      </c>
      <c r="G1877">
        <v>1</v>
      </c>
      <c r="H1877" t="s">
        <v>8278</v>
      </c>
      <c r="I1877">
        <v>1</v>
      </c>
      <c r="J1877" t="s">
        <v>13801</v>
      </c>
      <c r="K1877" t="s">
        <v>13808</v>
      </c>
      <c r="L1877">
        <v>270107</v>
      </c>
      <c r="M1877" t="s">
        <v>13588</v>
      </c>
      <c r="N1877">
        <v>270107006</v>
      </c>
      <c r="O1877" t="s">
        <v>13613</v>
      </c>
      <c r="P1877">
        <v>26591.238396317327</v>
      </c>
      <c r="Q1877">
        <v>41786.159384104431</v>
      </c>
      <c r="R1877">
        <v>22878.798532880282</v>
      </c>
    </row>
    <row r="1878" spans="1:18" x14ac:dyDescent="0.25">
      <c r="A1878">
        <v>13</v>
      </c>
      <c r="B1878">
        <v>13201</v>
      </c>
      <c r="C1878" t="s">
        <v>10678</v>
      </c>
      <c r="D1878" t="s">
        <v>1918</v>
      </c>
      <c r="E1878">
        <v>3</v>
      </c>
      <c r="F1878" t="s">
        <v>13807</v>
      </c>
      <c r="G1878">
        <v>1</v>
      </c>
      <c r="H1878" t="s">
        <v>8278</v>
      </c>
      <c r="I1878">
        <v>1</v>
      </c>
      <c r="J1878" t="s">
        <v>13801</v>
      </c>
      <c r="K1878" t="s">
        <v>13809</v>
      </c>
      <c r="L1878">
        <v>270107</v>
      </c>
      <c r="M1878" t="s">
        <v>13588</v>
      </c>
      <c r="N1878">
        <v>270107006</v>
      </c>
      <c r="O1878" t="s">
        <v>13613</v>
      </c>
      <c r="P1878">
        <v>2803.2556172569898</v>
      </c>
      <c r="Q1878">
        <v>1476.5183733359354</v>
      </c>
      <c r="R1878">
        <v>0</v>
      </c>
    </row>
    <row r="1879" spans="1:18" x14ac:dyDescent="0.25">
      <c r="A1879">
        <v>13</v>
      </c>
      <c r="B1879">
        <v>13201</v>
      </c>
      <c r="C1879" t="s">
        <v>10678</v>
      </c>
      <c r="D1879" t="s">
        <v>1918</v>
      </c>
      <c r="E1879">
        <v>4</v>
      </c>
      <c r="F1879" t="s">
        <v>13810</v>
      </c>
      <c r="G1879">
        <v>1</v>
      </c>
      <c r="H1879" t="s">
        <v>8278</v>
      </c>
      <c r="I1879">
        <v>1</v>
      </c>
      <c r="J1879" t="s">
        <v>13801</v>
      </c>
      <c r="K1879" t="s">
        <v>13811</v>
      </c>
      <c r="L1879">
        <v>270107</v>
      </c>
      <c r="M1879" t="s">
        <v>13588</v>
      </c>
      <c r="N1879">
        <v>270107006</v>
      </c>
      <c r="O1879" t="s">
        <v>13613</v>
      </c>
      <c r="P1879">
        <v>26249.28072766096</v>
      </c>
      <c r="Q1879">
        <v>40588.028895931282</v>
      </c>
      <c r="R1879">
        <v>22526.336727227812</v>
      </c>
    </row>
    <row r="1880" spans="1:18" x14ac:dyDescent="0.25">
      <c r="A1880">
        <v>13</v>
      </c>
      <c r="B1880">
        <v>13201</v>
      </c>
      <c r="C1880" t="s">
        <v>10678</v>
      </c>
      <c r="D1880" t="s">
        <v>1918</v>
      </c>
      <c r="E1880">
        <v>4</v>
      </c>
      <c r="F1880" t="s">
        <v>13810</v>
      </c>
      <c r="G1880">
        <v>1</v>
      </c>
      <c r="H1880" t="s">
        <v>8278</v>
      </c>
      <c r="I1880">
        <v>1</v>
      </c>
      <c r="J1880" t="s">
        <v>13801</v>
      </c>
      <c r="K1880" t="s">
        <v>13812</v>
      </c>
      <c r="L1880">
        <v>270107</v>
      </c>
      <c r="M1880" t="s">
        <v>13588</v>
      </c>
      <c r="N1880">
        <v>270107006</v>
      </c>
      <c r="O1880" t="s">
        <v>13613</v>
      </c>
      <c r="P1880">
        <v>3145.2132859133544</v>
      </c>
      <c r="Q1880">
        <v>2674.648861509078</v>
      </c>
      <c r="R1880">
        <v>352.46180565247505</v>
      </c>
    </row>
    <row r="1881" spans="1:18" x14ac:dyDescent="0.25">
      <c r="A1881">
        <v>13</v>
      </c>
      <c r="B1881">
        <v>13201</v>
      </c>
      <c r="C1881" t="s">
        <v>10678</v>
      </c>
      <c r="D1881" t="s">
        <v>1918</v>
      </c>
      <c r="E1881">
        <v>7</v>
      </c>
      <c r="F1881" t="s">
        <v>13813</v>
      </c>
      <c r="G1881">
        <v>2</v>
      </c>
      <c r="H1881" t="s">
        <v>13771</v>
      </c>
      <c r="I1881">
        <v>3</v>
      </c>
      <c r="J1881" t="s">
        <v>13814</v>
      </c>
      <c r="K1881" t="s">
        <v>13771</v>
      </c>
      <c r="L1881">
        <v>270107</v>
      </c>
      <c r="M1881" t="s">
        <v>13588</v>
      </c>
      <c r="N1881">
        <v>270107005</v>
      </c>
      <c r="O1881" t="s">
        <v>13608</v>
      </c>
      <c r="P1881">
        <v>5788.6691208585507</v>
      </c>
      <c r="Q1881">
        <v>12833.456562241381</v>
      </c>
      <c r="R1881">
        <v>0</v>
      </c>
    </row>
    <row r="1882" spans="1:18" x14ac:dyDescent="0.25">
      <c r="A1882">
        <v>13</v>
      </c>
      <c r="B1882">
        <v>13201</v>
      </c>
      <c r="C1882" t="s">
        <v>10678</v>
      </c>
      <c r="D1882" t="s">
        <v>1918</v>
      </c>
      <c r="E1882">
        <v>7</v>
      </c>
      <c r="F1882" t="s">
        <v>13813</v>
      </c>
      <c r="G1882">
        <v>3</v>
      </c>
      <c r="H1882" t="s">
        <v>13770</v>
      </c>
      <c r="I1882">
        <v>3</v>
      </c>
      <c r="J1882" t="s">
        <v>13814</v>
      </c>
      <c r="K1882" t="s">
        <v>13815</v>
      </c>
      <c r="L1882">
        <v>270107</v>
      </c>
      <c r="M1882" t="s">
        <v>13588</v>
      </c>
      <c r="N1882">
        <v>270107005</v>
      </c>
      <c r="O1882" t="s">
        <v>13608</v>
      </c>
      <c r="P1882">
        <v>23423.493687735281</v>
      </c>
      <c r="Q1882">
        <v>27656.716778659051</v>
      </c>
      <c r="R1882">
        <v>18335.57605653947</v>
      </c>
    </row>
    <row r="1883" spans="1:18" x14ac:dyDescent="0.25">
      <c r="A1883">
        <v>13</v>
      </c>
      <c r="B1883">
        <v>13201</v>
      </c>
      <c r="C1883" t="s">
        <v>10678</v>
      </c>
      <c r="D1883" t="s">
        <v>1918</v>
      </c>
      <c r="E1883">
        <v>7</v>
      </c>
      <c r="F1883" t="s">
        <v>13813</v>
      </c>
      <c r="G1883">
        <v>3</v>
      </c>
      <c r="H1883" t="s">
        <v>13770</v>
      </c>
      <c r="I1883">
        <v>3</v>
      </c>
      <c r="J1883" t="s">
        <v>13814</v>
      </c>
      <c r="K1883" t="s">
        <v>13816</v>
      </c>
      <c r="L1883">
        <v>270107</v>
      </c>
      <c r="M1883" t="s">
        <v>13588</v>
      </c>
      <c r="N1883">
        <v>270107005</v>
      </c>
      <c r="O1883" t="s">
        <v>13608</v>
      </c>
      <c r="P1883">
        <v>182.33120498048433</v>
      </c>
      <c r="Q1883">
        <v>2772.5044165399358</v>
      </c>
      <c r="R1883">
        <v>4543.2224763408021</v>
      </c>
    </row>
    <row r="1884" spans="1:18" x14ac:dyDescent="0.25">
      <c r="A1884">
        <v>13</v>
      </c>
      <c r="B1884">
        <v>13202</v>
      </c>
      <c r="C1884" t="s">
        <v>10678</v>
      </c>
      <c r="D1884" t="s">
        <v>1921</v>
      </c>
      <c r="E1884">
        <v>1</v>
      </c>
      <c r="F1884" t="s">
        <v>13800</v>
      </c>
      <c r="G1884">
        <v>1</v>
      </c>
      <c r="H1884" t="s">
        <v>8278</v>
      </c>
      <c r="I1884">
        <v>1</v>
      </c>
      <c r="J1884" t="s">
        <v>13801</v>
      </c>
      <c r="K1884" t="s">
        <v>13802</v>
      </c>
      <c r="L1884">
        <v>270107</v>
      </c>
      <c r="M1884" t="s">
        <v>13588</v>
      </c>
      <c r="N1884">
        <v>270107006</v>
      </c>
      <c r="O1884" t="s">
        <v>13613</v>
      </c>
      <c r="P1884">
        <v>0</v>
      </c>
      <c r="Q1884">
        <v>0</v>
      </c>
      <c r="R1884">
        <v>74519.370563570614</v>
      </c>
    </row>
    <row r="1885" spans="1:18" x14ac:dyDescent="0.25">
      <c r="A1885">
        <v>13</v>
      </c>
      <c r="B1885">
        <v>13202</v>
      </c>
      <c r="C1885" t="s">
        <v>10678</v>
      </c>
      <c r="D1885" t="s">
        <v>1921</v>
      </c>
      <c r="E1885">
        <v>1</v>
      </c>
      <c r="F1885" t="s">
        <v>13800</v>
      </c>
      <c r="G1885">
        <v>1</v>
      </c>
      <c r="H1885" t="s">
        <v>8278</v>
      </c>
      <c r="I1885">
        <v>1</v>
      </c>
      <c r="J1885" t="s">
        <v>13801</v>
      </c>
      <c r="K1885" t="s">
        <v>13803</v>
      </c>
      <c r="L1885">
        <v>270107</v>
      </c>
      <c r="M1885" t="s">
        <v>13588</v>
      </c>
      <c r="N1885">
        <v>270107006</v>
      </c>
      <c r="O1885" t="s">
        <v>13613</v>
      </c>
      <c r="P1885">
        <v>0</v>
      </c>
      <c r="Q1885">
        <v>0</v>
      </c>
      <c r="R1885">
        <v>12337.265468406007</v>
      </c>
    </row>
    <row r="1886" spans="1:18" x14ac:dyDescent="0.25">
      <c r="A1886">
        <v>13</v>
      </c>
      <c r="B1886">
        <v>13202</v>
      </c>
      <c r="C1886" t="s">
        <v>10678</v>
      </c>
      <c r="D1886" t="s">
        <v>1921</v>
      </c>
      <c r="E1886">
        <v>2</v>
      </c>
      <c r="F1886" t="s">
        <v>13804</v>
      </c>
      <c r="G1886">
        <v>3</v>
      </c>
      <c r="H1886" t="s">
        <v>13770</v>
      </c>
      <c r="I1886">
        <v>1</v>
      </c>
      <c r="J1886" t="s">
        <v>13801</v>
      </c>
      <c r="K1886" t="s">
        <v>13805</v>
      </c>
      <c r="L1886">
        <v>270107</v>
      </c>
      <c r="M1886" t="s">
        <v>13588</v>
      </c>
      <c r="N1886">
        <v>270107006</v>
      </c>
      <c r="O1886" t="s">
        <v>13613</v>
      </c>
      <c r="P1886">
        <v>0</v>
      </c>
      <c r="Q1886">
        <v>0</v>
      </c>
      <c r="R1886">
        <v>65245.65259874527</v>
      </c>
    </row>
    <row r="1887" spans="1:18" x14ac:dyDescent="0.25">
      <c r="A1887">
        <v>13</v>
      </c>
      <c r="B1887">
        <v>13202</v>
      </c>
      <c r="C1887" t="s">
        <v>10678</v>
      </c>
      <c r="D1887" t="s">
        <v>1921</v>
      </c>
      <c r="E1887">
        <v>2</v>
      </c>
      <c r="F1887" t="s">
        <v>13804</v>
      </c>
      <c r="G1887">
        <v>3</v>
      </c>
      <c r="H1887" t="s">
        <v>13770</v>
      </c>
      <c r="I1887">
        <v>1</v>
      </c>
      <c r="J1887" t="s">
        <v>13801</v>
      </c>
      <c r="K1887" t="s">
        <v>13806</v>
      </c>
      <c r="L1887">
        <v>270107</v>
      </c>
      <c r="M1887" t="s">
        <v>13588</v>
      </c>
      <c r="N1887">
        <v>270107006</v>
      </c>
      <c r="O1887" t="s">
        <v>13613</v>
      </c>
      <c r="P1887">
        <v>0</v>
      </c>
      <c r="Q1887">
        <v>0</v>
      </c>
      <c r="R1887">
        <v>21610.98343323134</v>
      </c>
    </row>
    <row r="1888" spans="1:18" x14ac:dyDescent="0.25">
      <c r="A1888">
        <v>13</v>
      </c>
      <c r="B1888">
        <v>13202</v>
      </c>
      <c r="C1888" t="s">
        <v>10678</v>
      </c>
      <c r="D1888" t="s">
        <v>1921</v>
      </c>
      <c r="E1888">
        <v>3</v>
      </c>
      <c r="F1888" t="s">
        <v>13807</v>
      </c>
      <c r="G1888">
        <v>1</v>
      </c>
      <c r="H1888" t="s">
        <v>8278</v>
      </c>
      <c r="I1888">
        <v>1</v>
      </c>
      <c r="J1888" t="s">
        <v>13801</v>
      </c>
      <c r="K1888" t="s">
        <v>13808</v>
      </c>
      <c r="L1888">
        <v>270107</v>
      </c>
      <c r="M1888" t="s">
        <v>13588</v>
      </c>
      <c r="N1888">
        <v>270107006</v>
      </c>
      <c r="O1888" t="s">
        <v>13613</v>
      </c>
      <c r="P1888">
        <v>0</v>
      </c>
      <c r="Q1888">
        <v>0</v>
      </c>
      <c r="R1888">
        <v>74519.370563570614</v>
      </c>
    </row>
    <row r="1889" spans="1:18" x14ac:dyDescent="0.25">
      <c r="A1889">
        <v>13</v>
      </c>
      <c r="B1889">
        <v>13202</v>
      </c>
      <c r="C1889" t="s">
        <v>10678</v>
      </c>
      <c r="D1889" t="s">
        <v>1921</v>
      </c>
      <c r="E1889">
        <v>3</v>
      </c>
      <c r="F1889" t="s">
        <v>13807</v>
      </c>
      <c r="G1889">
        <v>1</v>
      </c>
      <c r="H1889" t="s">
        <v>8278</v>
      </c>
      <c r="I1889">
        <v>1</v>
      </c>
      <c r="J1889" t="s">
        <v>13801</v>
      </c>
      <c r="K1889" t="s">
        <v>13809</v>
      </c>
      <c r="L1889">
        <v>270107</v>
      </c>
      <c r="M1889" t="s">
        <v>13588</v>
      </c>
      <c r="N1889">
        <v>270107006</v>
      </c>
      <c r="O1889" t="s">
        <v>13613</v>
      </c>
      <c r="P1889">
        <v>0</v>
      </c>
      <c r="Q1889">
        <v>0</v>
      </c>
      <c r="R1889">
        <v>12337.265468406007</v>
      </c>
    </row>
    <row r="1890" spans="1:18" x14ac:dyDescent="0.25">
      <c r="A1890">
        <v>13</v>
      </c>
      <c r="B1890">
        <v>13202</v>
      </c>
      <c r="C1890" t="s">
        <v>10678</v>
      </c>
      <c r="D1890" t="s">
        <v>1921</v>
      </c>
      <c r="E1890">
        <v>4</v>
      </c>
      <c r="F1890" t="s">
        <v>13810</v>
      </c>
      <c r="G1890">
        <v>1</v>
      </c>
      <c r="H1890" t="s">
        <v>8278</v>
      </c>
      <c r="I1890">
        <v>1</v>
      </c>
      <c r="J1890" t="s">
        <v>13801</v>
      </c>
      <c r="K1890" t="s">
        <v>13811</v>
      </c>
      <c r="L1890">
        <v>270107</v>
      </c>
      <c r="M1890" t="s">
        <v>13588</v>
      </c>
      <c r="N1890">
        <v>270107006</v>
      </c>
      <c r="O1890" t="s">
        <v>13613</v>
      </c>
      <c r="P1890">
        <v>0</v>
      </c>
      <c r="Q1890">
        <v>0</v>
      </c>
      <c r="R1890">
        <v>86856.636031976625</v>
      </c>
    </row>
    <row r="1891" spans="1:18" x14ac:dyDescent="0.25">
      <c r="A1891">
        <v>13</v>
      </c>
      <c r="B1891">
        <v>13202</v>
      </c>
      <c r="C1891" t="s">
        <v>10678</v>
      </c>
      <c r="D1891" t="s">
        <v>1921</v>
      </c>
      <c r="E1891">
        <v>7</v>
      </c>
      <c r="F1891" t="s">
        <v>13813</v>
      </c>
      <c r="G1891">
        <v>3</v>
      </c>
      <c r="H1891" t="s">
        <v>13770</v>
      </c>
      <c r="I1891">
        <v>3</v>
      </c>
      <c r="J1891" t="s">
        <v>13814</v>
      </c>
      <c r="K1891" t="s">
        <v>13815</v>
      </c>
      <c r="L1891">
        <v>270107</v>
      </c>
      <c r="M1891" t="s">
        <v>13588</v>
      </c>
      <c r="N1891">
        <v>270107005</v>
      </c>
      <c r="O1891" t="s">
        <v>13608</v>
      </c>
      <c r="P1891">
        <v>0</v>
      </c>
      <c r="Q1891">
        <v>0</v>
      </c>
      <c r="R1891">
        <v>86856.636031976625</v>
      </c>
    </row>
    <row r="1892" spans="1:18" x14ac:dyDescent="0.25">
      <c r="A1892">
        <v>13</v>
      </c>
      <c r="B1892">
        <v>13203</v>
      </c>
      <c r="C1892" t="s">
        <v>10678</v>
      </c>
      <c r="D1892" t="s">
        <v>1924</v>
      </c>
      <c r="E1892">
        <v>1</v>
      </c>
      <c r="F1892" t="s">
        <v>13800</v>
      </c>
      <c r="G1892">
        <v>1</v>
      </c>
      <c r="H1892" t="s">
        <v>8278</v>
      </c>
      <c r="I1892">
        <v>1</v>
      </c>
      <c r="J1892" t="s">
        <v>13801</v>
      </c>
      <c r="K1892" t="s">
        <v>13802</v>
      </c>
      <c r="L1892">
        <v>270107</v>
      </c>
      <c r="M1892" t="s">
        <v>13588</v>
      </c>
      <c r="N1892">
        <v>270107006</v>
      </c>
      <c r="O1892" t="s">
        <v>13613</v>
      </c>
      <c r="P1892">
        <v>0</v>
      </c>
      <c r="Q1892">
        <v>74838.796112546348</v>
      </c>
      <c r="R1892">
        <v>49503.922738900874</v>
      </c>
    </row>
    <row r="1893" spans="1:18" x14ac:dyDescent="0.25">
      <c r="A1893">
        <v>13</v>
      </c>
      <c r="B1893">
        <v>13203</v>
      </c>
      <c r="C1893" t="s">
        <v>10678</v>
      </c>
      <c r="D1893" t="s">
        <v>1924</v>
      </c>
      <c r="E1893">
        <v>2</v>
      </c>
      <c r="F1893" t="s">
        <v>13804</v>
      </c>
      <c r="G1893">
        <v>3</v>
      </c>
      <c r="H1893" t="s">
        <v>13770</v>
      </c>
      <c r="I1893">
        <v>1</v>
      </c>
      <c r="J1893" t="s">
        <v>13801</v>
      </c>
      <c r="K1893" t="s">
        <v>13805</v>
      </c>
      <c r="L1893">
        <v>270107</v>
      </c>
      <c r="M1893" t="s">
        <v>13588</v>
      </c>
      <c r="N1893">
        <v>270107006</v>
      </c>
      <c r="O1893" t="s">
        <v>13613</v>
      </c>
      <c r="P1893">
        <v>0</v>
      </c>
      <c r="Q1893">
        <v>74838.796112546348</v>
      </c>
      <c r="R1893">
        <v>42259.027964076893</v>
      </c>
    </row>
    <row r="1894" spans="1:18" x14ac:dyDescent="0.25">
      <c r="A1894">
        <v>13</v>
      </c>
      <c r="B1894">
        <v>13203</v>
      </c>
      <c r="C1894" t="s">
        <v>10678</v>
      </c>
      <c r="D1894" t="s">
        <v>1924</v>
      </c>
      <c r="E1894">
        <v>2</v>
      </c>
      <c r="F1894" t="s">
        <v>13804</v>
      </c>
      <c r="G1894">
        <v>3</v>
      </c>
      <c r="H1894" t="s">
        <v>13770</v>
      </c>
      <c r="I1894">
        <v>1</v>
      </c>
      <c r="J1894" t="s">
        <v>13801</v>
      </c>
      <c r="K1894" t="s">
        <v>13806</v>
      </c>
      <c r="L1894">
        <v>270107</v>
      </c>
      <c r="M1894" t="s">
        <v>13588</v>
      </c>
      <c r="N1894">
        <v>270107006</v>
      </c>
      <c r="O1894" t="s">
        <v>13613</v>
      </c>
      <c r="P1894">
        <v>0</v>
      </c>
      <c r="Q1894">
        <v>0</v>
      </c>
      <c r="R1894">
        <v>7244.8947748239761</v>
      </c>
    </row>
    <row r="1895" spans="1:18" x14ac:dyDescent="0.25">
      <c r="A1895">
        <v>13</v>
      </c>
      <c r="B1895">
        <v>13203</v>
      </c>
      <c r="C1895" t="s">
        <v>10678</v>
      </c>
      <c r="D1895" t="s">
        <v>1924</v>
      </c>
      <c r="E1895">
        <v>3</v>
      </c>
      <c r="F1895" t="s">
        <v>13807</v>
      </c>
      <c r="G1895">
        <v>1</v>
      </c>
      <c r="H1895" t="s">
        <v>8278</v>
      </c>
      <c r="I1895">
        <v>1</v>
      </c>
      <c r="J1895" t="s">
        <v>13801</v>
      </c>
      <c r="K1895" t="s">
        <v>13808</v>
      </c>
      <c r="L1895">
        <v>270107</v>
      </c>
      <c r="M1895" t="s">
        <v>13588</v>
      </c>
      <c r="N1895">
        <v>270107006</v>
      </c>
      <c r="O1895" t="s">
        <v>13613</v>
      </c>
      <c r="P1895">
        <v>0</v>
      </c>
      <c r="Q1895">
        <v>74838.796112546348</v>
      </c>
      <c r="R1895">
        <v>49503.922738900874</v>
      </c>
    </row>
    <row r="1896" spans="1:18" x14ac:dyDescent="0.25">
      <c r="A1896">
        <v>13</v>
      </c>
      <c r="B1896">
        <v>13203</v>
      </c>
      <c r="C1896" t="s">
        <v>10678</v>
      </c>
      <c r="D1896" t="s">
        <v>1924</v>
      </c>
      <c r="E1896">
        <v>4</v>
      </c>
      <c r="F1896" t="s">
        <v>13810</v>
      </c>
      <c r="G1896">
        <v>1</v>
      </c>
      <c r="H1896" t="s">
        <v>8278</v>
      </c>
      <c r="I1896">
        <v>1</v>
      </c>
      <c r="J1896" t="s">
        <v>13801</v>
      </c>
      <c r="K1896" t="s">
        <v>13811</v>
      </c>
      <c r="L1896">
        <v>270107</v>
      </c>
      <c r="M1896" t="s">
        <v>13588</v>
      </c>
      <c r="N1896">
        <v>270107006</v>
      </c>
      <c r="O1896" t="s">
        <v>13613</v>
      </c>
      <c r="P1896">
        <v>0</v>
      </c>
      <c r="Q1896">
        <v>74838.796112546348</v>
      </c>
      <c r="R1896">
        <v>49503.922738900874</v>
      </c>
    </row>
    <row r="1897" spans="1:18" x14ac:dyDescent="0.25">
      <c r="A1897">
        <v>13</v>
      </c>
      <c r="B1897">
        <v>13203</v>
      </c>
      <c r="C1897" t="s">
        <v>10678</v>
      </c>
      <c r="D1897" t="s">
        <v>1924</v>
      </c>
      <c r="E1897">
        <v>7</v>
      </c>
      <c r="F1897" t="s">
        <v>13813</v>
      </c>
      <c r="G1897">
        <v>2</v>
      </c>
      <c r="H1897" t="s">
        <v>13771</v>
      </c>
      <c r="I1897">
        <v>3</v>
      </c>
      <c r="J1897" t="s">
        <v>13814</v>
      </c>
      <c r="K1897" t="s">
        <v>13771</v>
      </c>
      <c r="L1897">
        <v>270107</v>
      </c>
      <c r="M1897" t="s">
        <v>13588</v>
      </c>
      <c r="N1897">
        <v>270107005</v>
      </c>
      <c r="O1897" t="s">
        <v>13608</v>
      </c>
      <c r="P1897">
        <v>0</v>
      </c>
      <c r="Q1897">
        <v>38293.223680194125</v>
      </c>
      <c r="R1897">
        <v>0</v>
      </c>
    </row>
    <row r="1898" spans="1:18" x14ac:dyDescent="0.25">
      <c r="A1898">
        <v>13</v>
      </c>
      <c r="B1898">
        <v>13203</v>
      </c>
      <c r="C1898" t="s">
        <v>10678</v>
      </c>
      <c r="D1898" t="s">
        <v>1924</v>
      </c>
      <c r="E1898">
        <v>7</v>
      </c>
      <c r="F1898" t="s">
        <v>13813</v>
      </c>
      <c r="G1898">
        <v>3</v>
      </c>
      <c r="H1898" t="s">
        <v>13770</v>
      </c>
      <c r="I1898">
        <v>3</v>
      </c>
      <c r="J1898" t="s">
        <v>13814</v>
      </c>
      <c r="K1898" t="s">
        <v>13815</v>
      </c>
      <c r="L1898">
        <v>270107</v>
      </c>
      <c r="M1898" t="s">
        <v>13588</v>
      </c>
      <c r="N1898">
        <v>270107005</v>
      </c>
      <c r="O1898" t="s">
        <v>13608</v>
      </c>
      <c r="P1898">
        <v>0</v>
      </c>
      <c r="Q1898">
        <v>36545.572432352223</v>
      </c>
      <c r="R1898">
        <v>49503.922738900874</v>
      </c>
    </row>
    <row r="1899" spans="1:18" x14ac:dyDescent="0.25">
      <c r="A1899">
        <v>13</v>
      </c>
      <c r="B1899">
        <v>13301</v>
      </c>
      <c r="C1899" t="s">
        <v>10678</v>
      </c>
      <c r="D1899" t="s">
        <v>1927</v>
      </c>
      <c r="E1899">
        <v>1</v>
      </c>
      <c r="F1899" t="s">
        <v>13800</v>
      </c>
      <c r="G1899">
        <v>1</v>
      </c>
      <c r="H1899" t="s">
        <v>8278</v>
      </c>
      <c r="I1899">
        <v>1</v>
      </c>
      <c r="J1899" t="s">
        <v>13801</v>
      </c>
      <c r="K1899" t="s">
        <v>13802</v>
      </c>
      <c r="L1899">
        <v>270107</v>
      </c>
      <c r="M1899" t="s">
        <v>13588</v>
      </c>
      <c r="N1899">
        <v>270107006</v>
      </c>
      <c r="O1899" t="s">
        <v>13613</v>
      </c>
      <c r="P1899">
        <v>15638.379624547151</v>
      </c>
      <c r="Q1899">
        <v>25271.2688954275</v>
      </c>
      <c r="R1899">
        <v>36320.194032694613</v>
      </c>
    </row>
    <row r="1900" spans="1:18" x14ac:dyDescent="0.25">
      <c r="A1900">
        <v>13</v>
      </c>
      <c r="B1900">
        <v>13301</v>
      </c>
      <c r="C1900" t="s">
        <v>10678</v>
      </c>
      <c r="D1900" t="s">
        <v>1927</v>
      </c>
      <c r="E1900">
        <v>1</v>
      </c>
      <c r="F1900" t="s">
        <v>13800</v>
      </c>
      <c r="G1900">
        <v>1</v>
      </c>
      <c r="H1900" t="s">
        <v>8278</v>
      </c>
      <c r="I1900">
        <v>1</v>
      </c>
      <c r="J1900" t="s">
        <v>13801</v>
      </c>
      <c r="K1900" t="s">
        <v>13803</v>
      </c>
      <c r="L1900">
        <v>270107</v>
      </c>
      <c r="M1900" t="s">
        <v>13588</v>
      </c>
      <c r="N1900">
        <v>270107006</v>
      </c>
      <c r="O1900" t="s">
        <v>13613</v>
      </c>
      <c r="P1900">
        <v>0</v>
      </c>
      <c r="Q1900">
        <v>0</v>
      </c>
      <c r="R1900">
        <v>748.94134381916695</v>
      </c>
    </row>
    <row r="1901" spans="1:18" x14ac:dyDescent="0.25">
      <c r="A1901">
        <v>13</v>
      </c>
      <c r="B1901">
        <v>13301</v>
      </c>
      <c r="C1901" t="s">
        <v>10678</v>
      </c>
      <c r="D1901" t="s">
        <v>1927</v>
      </c>
      <c r="E1901">
        <v>2</v>
      </c>
      <c r="F1901" t="s">
        <v>13804</v>
      </c>
      <c r="G1901">
        <v>3</v>
      </c>
      <c r="H1901" t="s">
        <v>13770</v>
      </c>
      <c r="I1901">
        <v>1</v>
      </c>
      <c r="J1901" t="s">
        <v>13801</v>
      </c>
      <c r="K1901" t="s">
        <v>13805</v>
      </c>
      <c r="L1901">
        <v>270107</v>
      </c>
      <c r="M1901" t="s">
        <v>13588</v>
      </c>
      <c r="N1901">
        <v>270107006</v>
      </c>
      <c r="O1901" t="s">
        <v>13613</v>
      </c>
      <c r="P1901">
        <v>15638.379624547151</v>
      </c>
      <c r="Q1901">
        <v>19552.506560295184</v>
      </c>
      <c r="R1901">
        <v>33190.475549236849</v>
      </c>
    </row>
    <row r="1902" spans="1:18" x14ac:dyDescent="0.25">
      <c r="A1902">
        <v>13</v>
      </c>
      <c r="B1902">
        <v>13301</v>
      </c>
      <c r="C1902" t="s">
        <v>10678</v>
      </c>
      <c r="D1902" t="s">
        <v>1927</v>
      </c>
      <c r="E1902">
        <v>2</v>
      </c>
      <c r="F1902" t="s">
        <v>13804</v>
      </c>
      <c r="G1902">
        <v>3</v>
      </c>
      <c r="H1902" t="s">
        <v>13770</v>
      </c>
      <c r="I1902">
        <v>1</v>
      </c>
      <c r="J1902" t="s">
        <v>13801</v>
      </c>
      <c r="K1902" t="s">
        <v>13806</v>
      </c>
      <c r="L1902">
        <v>270107</v>
      </c>
      <c r="M1902" t="s">
        <v>13588</v>
      </c>
      <c r="N1902">
        <v>270107006</v>
      </c>
      <c r="O1902" t="s">
        <v>13613</v>
      </c>
      <c r="P1902">
        <v>0</v>
      </c>
      <c r="Q1902">
        <v>5718.7623351323091</v>
      </c>
      <c r="R1902">
        <v>3878.6598272769347</v>
      </c>
    </row>
    <row r="1903" spans="1:18" x14ac:dyDescent="0.25">
      <c r="A1903">
        <v>13</v>
      </c>
      <c r="B1903">
        <v>13301</v>
      </c>
      <c r="C1903" t="s">
        <v>10678</v>
      </c>
      <c r="D1903" t="s">
        <v>1927</v>
      </c>
      <c r="E1903">
        <v>3</v>
      </c>
      <c r="F1903" t="s">
        <v>13807</v>
      </c>
      <c r="G1903">
        <v>1</v>
      </c>
      <c r="H1903" t="s">
        <v>8278</v>
      </c>
      <c r="I1903">
        <v>1</v>
      </c>
      <c r="J1903" t="s">
        <v>13801</v>
      </c>
      <c r="K1903" t="s">
        <v>13808</v>
      </c>
      <c r="L1903">
        <v>270107</v>
      </c>
      <c r="M1903" t="s">
        <v>13588</v>
      </c>
      <c r="N1903">
        <v>270107006</v>
      </c>
      <c r="O1903" t="s">
        <v>13613</v>
      </c>
      <c r="P1903">
        <v>15638.379624547151</v>
      </c>
      <c r="Q1903">
        <v>25271.2688954275</v>
      </c>
      <c r="R1903">
        <v>37069.135376513783</v>
      </c>
    </row>
    <row r="1904" spans="1:18" x14ac:dyDescent="0.25">
      <c r="A1904">
        <v>13</v>
      </c>
      <c r="B1904">
        <v>13301</v>
      </c>
      <c r="C1904" t="s">
        <v>10678</v>
      </c>
      <c r="D1904" t="s">
        <v>1927</v>
      </c>
      <c r="E1904">
        <v>4</v>
      </c>
      <c r="F1904" t="s">
        <v>13810</v>
      </c>
      <c r="G1904">
        <v>1</v>
      </c>
      <c r="H1904" t="s">
        <v>8278</v>
      </c>
      <c r="I1904">
        <v>1</v>
      </c>
      <c r="J1904" t="s">
        <v>13801</v>
      </c>
      <c r="K1904" t="s">
        <v>13811</v>
      </c>
      <c r="L1904">
        <v>270107</v>
      </c>
      <c r="M1904" t="s">
        <v>13588</v>
      </c>
      <c r="N1904">
        <v>270107006</v>
      </c>
      <c r="O1904" t="s">
        <v>13613</v>
      </c>
      <c r="P1904">
        <v>15638.379624547151</v>
      </c>
      <c r="Q1904">
        <v>25271.2688954275</v>
      </c>
      <c r="R1904">
        <v>36320.194032694613</v>
      </c>
    </row>
    <row r="1905" spans="1:18" x14ac:dyDescent="0.25">
      <c r="A1905">
        <v>13</v>
      </c>
      <c r="B1905">
        <v>13301</v>
      </c>
      <c r="C1905" t="s">
        <v>10678</v>
      </c>
      <c r="D1905" t="s">
        <v>1927</v>
      </c>
      <c r="E1905">
        <v>4</v>
      </c>
      <c r="F1905" t="s">
        <v>13810</v>
      </c>
      <c r="G1905">
        <v>1</v>
      </c>
      <c r="H1905" t="s">
        <v>8278</v>
      </c>
      <c r="I1905">
        <v>1</v>
      </c>
      <c r="J1905" t="s">
        <v>13801</v>
      </c>
      <c r="K1905" t="s">
        <v>13812</v>
      </c>
      <c r="L1905">
        <v>270107</v>
      </c>
      <c r="M1905" t="s">
        <v>13588</v>
      </c>
      <c r="N1905">
        <v>270107006</v>
      </c>
      <c r="O1905" t="s">
        <v>13613</v>
      </c>
      <c r="P1905">
        <v>0</v>
      </c>
      <c r="Q1905">
        <v>0</v>
      </c>
      <c r="R1905">
        <v>748.94134381916695</v>
      </c>
    </row>
    <row r="1906" spans="1:18" x14ac:dyDescent="0.25">
      <c r="A1906">
        <v>13</v>
      </c>
      <c r="B1906">
        <v>13301</v>
      </c>
      <c r="C1906" t="s">
        <v>10678</v>
      </c>
      <c r="D1906" t="s">
        <v>1927</v>
      </c>
      <c r="E1906">
        <v>7</v>
      </c>
      <c r="F1906" t="s">
        <v>13813</v>
      </c>
      <c r="G1906">
        <v>2</v>
      </c>
      <c r="H1906" t="s">
        <v>13771</v>
      </c>
      <c r="I1906">
        <v>3</v>
      </c>
      <c r="J1906" t="s">
        <v>13814</v>
      </c>
      <c r="K1906" t="s">
        <v>13771</v>
      </c>
      <c r="L1906">
        <v>270107</v>
      </c>
      <c r="M1906" t="s">
        <v>13588</v>
      </c>
      <c r="N1906">
        <v>270107005</v>
      </c>
      <c r="O1906" t="s">
        <v>13608</v>
      </c>
      <c r="P1906">
        <v>6092.0910245753803</v>
      </c>
      <c r="Q1906">
        <v>8371.0307284769806</v>
      </c>
      <c r="R1906">
        <v>0</v>
      </c>
    </row>
    <row r="1907" spans="1:18" x14ac:dyDescent="0.25">
      <c r="A1907">
        <v>13</v>
      </c>
      <c r="B1907">
        <v>13301</v>
      </c>
      <c r="C1907" t="s">
        <v>10678</v>
      </c>
      <c r="D1907" t="s">
        <v>1927</v>
      </c>
      <c r="E1907">
        <v>7</v>
      </c>
      <c r="F1907" t="s">
        <v>13813</v>
      </c>
      <c r="G1907">
        <v>3</v>
      </c>
      <c r="H1907" t="s">
        <v>13770</v>
      </c>
      <c r="I1907">
        <v>3</v>
      </c>
      <c r="J1907" t="s">
        <v>13814</v>
      </c>
      <c r="K1907" t="s">
        <v>13815</v>
      </c>
      <c r="L1907">
        <v>270107</v>
      </c>
      <c r="M1907" t="s">
        <v>13588</v>
      </c>
      <c r="N1907">
        <v>270107005</v>
      </c>
      <c r="O1907" t="s">
        <v>13608</v>
      </c>
      <c r="P1907">
        <v>9546.288599971771</v>
      </c>
      <c r="Q1907">
        <v>12041.317707306069</v>
      </c>
      <c r="R1907">
        <v>36320.194032694613</v>
      </c>
    </row>
    <row r="1908" spans="1:18" x14ac:dyDescent="0.25">
      <c r="A1908">
        <v>13</v>
      </c>
      <c r="B1908">
        <v>13301</v>
      </c>
      <c r="C1908" t="s">
        <v>10678</v>
      </c>
      <c r="D1908" t="s">
        <v>1927</v>
      </c>
      <c r="E1908">
        <v>7</v>
      </c>
      <c r="F1908" t="s">
        <v>13813</v>
      </c>
      <c r="G1908">
        <v>3</v>
      </c>
      <c r="H1908" t="s">
        <v>13770</v>
      </c>
      <c r="I1908">
        <v>3</v>
      </c>
      <c r="J1908" t="s">
        <v>13814</v>
      </c>
      <c r="K1908" t="s">
        <v>13816</v>
      </c>
      <c r="L1908">
        <v>270107</v>
      </c>
      <c r="M1908" t="s">
        <v>13588</v>
      </c>
      <c r="N1908">
        <v>270107005</v>
      </c>
      <c r="O1908" t="s">
        <v>13608</v>
      </c>
      <c r="P1908">
        <v>0</v>
      </c>
      <c r="Q1908">
        <v>4858.9204596444479</v>
      </c>
      <c r="R1908">
        <v>748.94134381916695</v>
      </c>
    </row>
    <row r="1909" spans="1:18" x14ac:dyDescent="0.25">
      <c r="A1909">
        <v>13</v>
      </c>
      <c r="B1909">
        <v>13302</v>
      </c>
      <c r="C1909" t="s">
        <v>10678</v>
      </c>
      <c r="D1909" t="s">
        <v>1930</v>
      </c>
      <c r="E1909">
        <v>1</v>
      </c>
      <c r="F1909" t="s">
        <v>13800</v>
      </c>
      <c r="G1909">
        <v>1</v>
      </c>
      <c r="H1909" t="s">
        <v>8278</v>
      </c>
      <c r="I1909">
        <v>1</v>
      </c>
      <c r="J1909" t="s">
        <v>13801</v>
      </c>
      <c r="K1909" t="s">
        <v>13802</v>
      </c>
      <c r="L1909">
        <v>270107</v>
      </c>
      <c r="M1909" t="s">
        <v>13588</v>
      </c>
      <c r="N1909">
        <v>270107006</v>
      </c>
      <c r="O1909" t="s">
        <v>13613</v>
      </c>
      <c r="P1909">
        <v>7820.0741374394065</v>
      </c>
      <c r="Q1909">
        <v>9358.7602424583965</v>
      </c>
      <c r="R1909">
        <v>11729.60616934781</v>
      </c>
    </row>
    <row r="1910" spans="1:18" x14ac:dyDescent="0.25">
      <c r="A1910">
        <v>13</v>
      </c>
      <c r="B1910">
        <v>13302</v>
      </c>
      <c r="C1910" t="s">
        <v>10678</v>
      </c>
      <c r="D1910" t="s">
        <v>1930</v>
      </c>
      <c r="E1910">
        <v>1</v>
      </c>
      <c r="F1910" t="s">
        <v>13800</v>
      </c>
      <c r="G1910">
        <v>1</v>
      </c>
      <c r="H1910" t="s">
        <v>8278</v>
      </c>
      <c r="I1910">
        <v>1</v>
      </c>
      <c r="J1910" t="s">
        <v>13801</v>
      </c>
      <c r="K1910" t="s">
        <v>13803</v>
      </c>
      <c r="L1910">
        <v>270107</v>
      </c>
      <c r="M1910" t="s">
        <v>13588</v>
      </c>
      <c r="N1910">
        <v>270107006</v>
      </c>
      <c r="O1910" t="s">
        <v>13613</v>
      </c>
      <c r="P1910">
        <v>2606.691379146469</v>
      </c>
      <c r="Q1910">
        <v>0</v>
      </c>
      <c r="R1910">
        <v>0</v>
      </c>
    </row>
    <row r="1911" spans="1:18" x14ac:dyDescent="0.25">
      <c r="A1911">
        <v>13</v>
      </c>
      <c r="B1911">
        <v>13302</v>
      </c>
      <c r="C1911" t="s">
        <v>10678</v>
      </c>
      <c r="D1911" t="s">
        <v>1930</v>
      </c>
      <c r="E1911">
        <v>2</v>
      </c>
      <c r="F1911" t="s">
        <v>13804</v>
      </c>
      <c r="G1911">
        <v>3</v>
      </c>
      <c r="H1911" t="s">
        <v>13770</v>
      </c>
      <c r="I1911">
        <v>1</v>
      </c>
      <c r="J1911" t="s">
        <v>13801</v>
      </c>
      <c r="K1911" t="s">
        <v>13805</v>
      </c>
      <c r="L1911">
        <v>270107</v>
      </c>
      <c r="M1911" t="s">
        <v>13588</v>
      </c>
      <c r="N1911">
        <v>270107006</v>
      </c>
      <c r="O1911" t="s">
        <v>13613</v>
      </c>
      <c r="P1911">
        <v>2606.691379146469</v>
      </c>
      <c r="Q1911">
        <v>9358.7602424583965</v>
      </c>
      <c r="R1911">
        <v>11729.60616934781</v>
      </c>
    </row>
    <row r="1912" spans="1:18" x14ac:dyDescent="0.25">
      <c r="A1912">
        <v>13</v>
      </c>
      <c r="B1912">
        <v>13302</v>
      </c>
      <c r="C1912" t="s">
        <v>10678</v>
      </c>
      <c r="D1912" t="s">
        <v>1930</v>
      </c>
      <c r="E1912">
        <v>2</v>
      </c>
      <c r="F1912" t="s">
        <v>13804</v>
      </c>
      <c r="G1912">
        <v>3</v>
      </c>
      <c r="H1912" t="s">
        <v>13770</v>
      </c>
      <c r="I1912">
        <v>1</v>
      </c>
      <c r="J1912" t="s">
        <v>13801</v>
      </c>
      <c r="K1912" t="s">
        <v>13806</v>
      </c>
      <c r="L1912">
        <v>270107</v>
      </c>
      <c r="M1912" t="s">
        <v>13588</v>
      </c>
      <c r="N1912">
        <v>270107006</v>
      </c>
      <c r="O1912" t="s">
        <v>13613</v>
      </c>
      <c r="P1912">
        <v>7820.0741374394065</v>
      </c>
      <c r="Q1912">
        <v>0</v>
      </c>
      <c r="R1912">
        <v>0</v>
      </c>
    </row>
    <row r="1913" spans="1:18" x14ac:dyDescent="0.25">
      <c r="A1913">
        <v>13</v>
      </c>
      <c r="B1913">
        <v>13302</v>
      </c>
      <c r="C1913" t="s">
        <v>10678</v>
      </c>
      <c r="D1913" t="s">
        <v>1930</v>
      </c>
      <c r="E1913">
        <v>3</v>
      </c>
      <c r="F1913" t="s">
        <v>13807</v>
      </c>
      <c r="G1913">
        <v>1</v>
      </c>
      <c r="H1913" t="s">
        <v>8278</v>
      </c>
      <c r="I1913">
        <v>1</v>
      </c>
      <c r="J1913" t="s">
        <v>13801</v>
      </c>
      <c r="K1913" t="s">
        <v>13808</v>
      </c>
      <c r="L1913">
        <v>270107</v>
      </c>
      <c r="M1913" t="s">
        <v>13588</v>
      </c>
      <c r="N1913">
        <v>270107006</v>
      </c>
      <c r="O1913" t="s">
        <v>13613</v>
      </c>
      <c r="P1913">
        <v>7820.0741374394065</v>
      </c>
      <c r="Q1913">
        <v>9358.7602424583965</v>
      </c>
      <c r="R1913">
        <v>11729.60616934781</v>
      </c>
    </row>
    <row r="1914" spans="1:18" x14ac:dyDescent="0.25">
      <c r="A1914">
        <v>13</v>
      </c>
      <c r="B1914">
        <v>13302</v>
      </c>
      <c r="C1914" t="s">
        <v>10678</v>
      </c>
      <c r="D1914" t="s">
        <v>1930</v>
      </c>
      <c r="E1914">
        <v>3</v>
      </c>
      <c r="F1914" t="s">
        <v>13807</v>
      </c>
      <c r="G1914">
        <v>1</v>
      </c>
      <c r="H1914" t="s">
        <v>8278</v>
      </c>
      <c r="I1914">
        <v>1</v>
      </c>
      <c r="J1914" t="s">
        <v>13801</v>
      </c>
      <c r="K1914" t="s">
        <v>13809</v>
      </c>
      <c r="L1914">
        <v>270107</v>
      </c>
      <c r="M1914" t="s">
        <v>13588</v>
      </c>
      <c r="N1914">
        <v>270107006</v>
      </c>
      <c r="O1914" t="s">
        <v>13613</v>
      </c>
      <c r="P1914">
        <v>2606.691379146469</v>
      </c>
      <c r="Q1914">
        <v>0</v>
      </c>
      <c r="R1914">
        <v>0</v>
      </c>
    </row>
    <row r="1915" spans="1:18" x14ac:dyDescent="0.25">
      <c r="A1915">
        <v>13</v>
      </c>
      <c r="B1915">
        <v>13302</v>
      </c>
      <c r="C1915" t="s">
        <v>10678</v>
      </c>
      <c r="D1915" t="s">
        <v>1930</v>
      </c>
      <c r="E1915">
        <v>4</v>
      </c>
      <c r="F1915" t="s">
        <v>13810</v>
      </c>
      <c r="G1915">
        <v>1</v>
      </c>
      <c r="H1915" t="s">
        <v>8278</v>
      </c>
      <c r="I1915">
        <v>1</v>
      </c>
      <c r="J1915" t="s">
        <v>13801</v>
      </c>
      <c r="K1915" t="s">
        <v>13811</v>
      </c>
      <c r="L1915">
        <v>270107</v>
      </c>
      <c r="M1915" t="s">
        <v>13588</v>
      </c>
      <c r="N1915">
        <v>270107006</v>
      </c>
      <c r="O1915" t="s">
        <v>13613</v>
      </c>
      <c r="P1915">
        <v>7820.0741374394065</v>
      </c>
      <c r="Q1915">
        <v>9358.7602424583965</v>
      </c>
      <c r="R1915">
        <v>11729.60616934781</v>
      </c>
    </row>
    <row r="1916" spans="1:18" x14ac:dyDescent="0.25">
      <c r="A1916">
        <v>13</v>
      </c>
      <c r="B1916">
        <v>13302</v>
      </c>
      <c r="C1916" t="s">
        <v>10678</v>
      </c>
      <c r="D1916" t="s">
        <v>1930</v>
      </c>
      <c r="E1916">
        <v>4</v>
      </c>
      <c r="F1916" t="s">
        <v>13810</v>
      </c>
      <c r="G1916">
        <v>1</v>
      </c>
      <c r="H1916" t="s">
        <v>8278</v>
      </c>
      <c r="I1916">
        <v>1</v>
      </c>
      <c r="J1916" t="s">
        <v>13801</v>
      </c>
      <c r="K1916" t="s">
        <v>13812</v>
      </c>
      <c r="L1916">
        <v>270107</v>
      </c>
      <c r="M1916" t="s">
        <v>13588</v>
      </c>
      <c r="N1916">
        <v>270107006</v>
      </c>
      <c r="O1916" t="s">
        <v>13613</v>
      </c>
      <c r="P1916">
        <v>2606.691379146469</v>
      </c>
      <c r="Q1916">
        <v>0</v>
      </c>
      <c r="R1916">
        <v>0</v>
      </c>
    </row>
    <row r="1917" spans="1:18" x14ac:dyDescent="0.25">
      <c r="A1917">
        <v>13</v>
      </c>
      <c r="B1917">
        <v>13302</v>
      </c>
      <c r="C1917" t="s">
        <v>10678</v>
      </c>
      <c r="D1917" t="s">
        <v>1930</v>
      </c>
      <c r="E1917">
        <v>7</v>
      </c>
      <c r="F1917" t="s">
        <v>13813</v>
      </c>
      <c r="G1917">
        <v>2</v>
      </c>
      <c r="H1917" t="s">
        <v>13771</v>
      </c>
      <c r="I1917">
        <v>3</v>
      </c>
      <c r="J1917" t="s">
        <v>13814</v>
      </c>
      <c r="K1917" t="s">
        <v>13771</v>
      </c>
      <c r="L1917">
        <v>270107</v>
      </c>
      <c r="M1917" t="s">
        <v>13588</v>
      </c>
      <c r="N1917">
        <v>270107005</v>
      </c>
      <c r="O1917" t="s">
        <v>13608</v>
      </c>
      <c r="P1917">
        <v>0</v>
      </c>
      <c r="Q1917">
        <v>1480.5174829654752</v>
      </c>
      <c r="R1917">
        <v>0</v>
      </c>
    </row>
    <row r="1918" spans="1:18" x14ac:dyDescent="0.25">
      <c r="A1918">
        <v>13</v>
      </c>
      <c r="B1918">
        <v>13302</v>
      </c>
      <c r="C1918" t="s">
        <v>10678</v>
      </c>
      <c r="D1918" t="s">
        <v>1930</v>
      </c>
      <c r="E1918">
        <v>7</v>
      </c>
      <c r="F1918" t="s">
        <v>13813</v>
      </c>
      <c r="G1918">
        <v>3</v>
      </c>
      <c r="H1918" t="s">
        <v>13770</v>
      </c>
      <c r="I1918">
        <v>3</v>
      </c>
      <c r="J1918" t="s">
        <v>13814</v>
      </c>
      <c r="K1918" t="s">
        <v>13815</v>
      </c>
      <c r="L1918">
        <v>270107</v>
      </c>
      <c r="M1918" t="s">
        <v>13588</v>
      </c>
      <c r="N1918">
        <v>270107005</v>
      </c>
      <c r="O1918" t="s">
        <v>13608</v>
      </c>
      <c r="P1918">
        <v>5213.382758292938</v>
      </c>
      <c r="Q1918">
        <v>7878.2427594929222</v>
      </c>
      <c r="R1918">
        <v>11729.60616934781</v>
      </c>
    </row>
    <row r="1919" spans="1:18" x14ac:dyDescent="0.25">
      <c r="A1919">
        <v>13</v>
      </c>
      <c r="B1919">
        <v>13302</v>
      </c>
      <c r="C1919" t="s">
        <v>10678</v>
      </c>
      <c r="D1919" t="s">
        <v>1930</v>
      </c>
      <c r="E1919">
        <v>7</v>
      </c>
      <c r="F1919" t="s">
        <v>13813</v>
      </c>
      <c r="G1919">
        <v>3</v>
      </c>
      <c r="H1919" t="s">
        <v>13770</v>
      </c>
      <c r="I1919">
        <v>3</v>
      </c>
      <c r="J1919" t="s">
        <v>13814</v>
      </c>
      <c r="K1919" t="s">
        <v>13816</v>
      </c>
      <c r="L1919">
        <v>270107</v>
      </c>
      <c r="M1919" t="s">
        <v>13588</v>
      </c>
      <c r="N1919">
        <v>270107005</v>
      </c>
      <c r="O1919" t="s">
        <v>13608</v>
      </c>
      <c r="P1919">
        <v>5213.382758292938</v>
      </c>
      <c r="Q1919">
        <v>0</v>
      </c>
      <c r="R1919">
        <v>0</v>
      </c>
    </row>
    <row r="1920" spans="1:18" x14ac:dyDescent="0.25">
      <c r="A1920">
        <v>13</v>
      </c>
      <c r="B1920">
        <v>13303</v>
      </c>
      <c r="C1920" t="s">
        <v>10678</v>
      </c>
      <c r="D1920" t="s">
        <v>1933</v>
      </c>
      <c r="E1920">
        <v>1</v>
      </c>
      <c r="F1920" t="s">
        <v>13800</v>
      </c>
      <c r="G1920">
        <v>1</v>
      </c>
      <c r="H1920" t="s">
        <v>8278</v>
      </c>
      <c r="I1920">
        <v>1</v>
      </c>
      <c r="J1920" t="s">
        <v>13801</v>
      </c>
      <c r="K1920" t="s">
        <v>13802</v>
      </c>
      <c r="L1920">
        <v>270107</v>
      </c>
      <c r="M1920" t="s">
        <v>13588</v>
      </c>
      <c r="N1920">
        <v>270107006</v>
      </c>
      <c r="O1920" t="s">
        <v>13613</v>
      </c>
      <c r="P1920">
        <v>0</v>
      </c>
      <c r="Q1920">
        <v>44481.299795595121</v>
      </c>
      <c r="R1920">
        <v>0</v>
      </c>
    </row>
    <row r="1921" spans="1:18" x14ac:dyDescent="0.25">
      <c r="A1921">
        <v>13</v>
      </c>
      <c r="B1921">
        <v>13303</v>
      </c>
      <c r="C1921" t="s">
        <v>10678</v>
      </c>
      <c r="D1921" t="s">
        <v>1933</v>
      </c>
      <c r="E1921">
        <v>2</v>
      </c>
      <c r="F1921" t="s">
        <v>13804</v>
      </c>
      <c r="G1921">
        <v>3</v>
      </c>
      <c r="H1921" t="s">
        <v>13770</v>
      </c>
      <c r="I1921">
        <v>1</v>
      </c>
      <c r="J1921" t="s">
        <v>13801</v>
      </c>
      <c r="K1921" t="s">
        <v>13805</v>
      </c>
      <c r="L1921">
        <v>270107</v>
      </c>
      <c r="M1921" t="s">
        <v>13588</v>
      </c>
      <c r="N1921">
        <v>270107006</v>
      </c>
      <c r="O1921" t="s">
        <v>13613</v>
      </c>
      <c r="P1921">
        <v>0</v>
      </c>
      <c r="Q1921">
        <v>44481.299795595121</v>
      </c>
      <c r="R1921">
        <v>0</v>
      </c>
    </row>
    <row r="1922" spans="1:18" x14ac:dyDescent="0.25">
      <c r="A1922">
        <v>13</v>
      </c>
      <c r="B1922">
        <v>13303</v>
      </c>
      <c r="C1922" t="s">
        <v>10678</v>
      </c>
      <c r="D1922" t="s">
        <v>1933</v>
      </c>
      <c r="E1922">
        <v>3</v>
      </c>
      <c r="F1922" t="s">
        <v>13807</v>
      </c>
      <c r="G1922">
        <v>1</v>
      </c>
      <c r="H1922" t="s">
        <v>8278</v>
      </c>
      <c r="I1922">
        <v>1</v>
      </c>
      <c r="J1922" t="s">
        <v>13801</v>
      </c>
      <c r="K1922" t="s">
        <v>13808</v>
      </c>
      <c r="L1922">
        <v>270107</v>
      </c>
      <c r="M1922" t="s">
        <v>13588</v>
      </c>
      <c r="N1922">
        <v>270107006</v>
      </c>
      <c r="O1922" t="s">
        <v>13613</v>
      </c>
      <c r="P1922">
        <v>0</v>
      </c>
      <c r="Q1922">
        <v>44481.299795595121</v>
      </c>
      <c r="R1922">
        <v>0</v>
      </c>
    </row>
    <row r="1923" spans="1:18" x14ac:dyDescent="0.25">
      <c r="A1923">
        <v>13</v>
      </c>
      <c r="B1923">
        <v>13303</v>
      </c>
      <c r="C1923" t="s">
        <v>10678</v>
      </c>
      <c r="D1923" t="s">
        <v>1933</v>
      </c>
      <c r="E1923">
        <v>4</v>
      </c>
      <c r="F1923" t="s">
        <v>13810</v>
      </c>
      <c r="G1923">
        <v>1</v>
      </c>
      <c r="H1923" t="s">
        <v>8278</v>
      </c>
      <c r="I1923">
        <v>1</v>
      </c>
      <c r="J1923" t="s">
        <v>13801</v>
      </c>
      <c r="K1923" t="s">
        <v>13811</v>
      </c>
      <c r="L1923">
        <v>270107</v>
      </c>
      <c r="M1923" t="s">
        <v>13588</v>
      </c>
      <c r="N1923">
        <v>270107006</v>
      </c>
      <c r="O1923" t="s">
        <v>13613</v>
      </c>
      <c r="P1923">
        <v>0</v>
      </c>
      <c r="Q1923">
        <v>44481.299795595121</v>
      </c>
      <c r="R1923">
        <v>0</v>
      </c>
    </row>
    <row r="1924" spans="1:18" x14ac:dyDescent="0.25">
      <c r="A1924">
        <v>13</v>
      </c>
      <c r="B1924">
        <v>13303</v>
      </c>
      <c r="C1924" t="s">
        <v>10678</v>
      </c>
      <c r="D1924" t="s">
        <v>1933</v>
      </c>
      <c r="E1924">
        <v>7</v>
      </c>
      <c r="F1924" t="s">
        <v>13813</v>
      </c>
      <c r="G1924">
        <v>2</v>
      </c>
      <c r="H1924" t="s">
        <v>13771</v>
      </c>
      <c r="I1924">
        <v>3</v>
      </c>
      <c r="J1924" t="s">
        <v>13814</v>
      </c>
      <c r="K1924" t="s">
        <v>13771</v>
      </c>
      <c r="L1924">
        <v>270107</v>
      </c>
      <c r="M1924" t="s">
        <v>13588</v>
      </c>
      <c r="N1924">
        <v>270107005</v>
      </c>
      <c r="O1924" t="s">
        <v>13608</v>
      </c>
      <c r="P1924">
        <v>0</v>
      </c>
      <c r="Q1924">
        <v>7864.3908254898852</v>
      </c>
      <c r="R1924">
        <v>0</v>
      </c>
    </row>
    <row r="1925" spans="1:18" x14ac:dyDescent="0.25">
      <c r="A1925">
        <v>13</v>
      </c>
      <c r="B1925">
        <v>13303</v>
      </c>
      <c r="C1925" t="s">
        <v>10678</v>
      </c>
      <c r="D1925" t="s">
        <v>1933</v>
      </c>
      <c r="E1925">
        <v>7</v>
      </c>
      <c r="F1925" t="s">
        <v>13813</v>
      </c>
      <c r="G1925">
        <v>3</v>
      </c>
      <c r="H1925" t="s">
        <v>13770</v>
      </c>
      <c r="I1925">
        <v>3</v>
      </c>
      <c r="J1925" t="s">
        <v>13814</v>
      </c>
      <c r="K1925" t="s">
        <v>13815</v>
      </c>
      <c r="L1925">
        <v>270107</v>
      </c>
      <c r="M1925" t="s">
        <v>13588</v>
      </c>
      <c r="N1925">
        <v>270107005</v>
      </c>
      <c r="O1925" t="s">
        <v>13608</v>
      </c>
      <c r="P1925">
        <v>0</v>
      </c>
      <c r="Q1925">
        <v>36616.908970105243</v>
      </c>
      <c r="R1925">
        <v>0</v>
      </c>
    </row>
    <row r="1926" spans="1:18" x14ac:dyDescent="0.25">
      <c r="A1926">
        <v>13</v>
      </c>
      <c r="B1926">
        <v>13401</v>
      </c>
      <c r="C1926" t="s">
        <v>10678</v>
      </c>
      <c r="D1926" t="s">
        <v>1936</v>
      </c>
      <c r="E1926">
        <v>1</v>
      </c>
      <c r="F1926" t="s">
        <v>13800</v>
      </c>
      <c r="G1926">
        <v>1</v>
      </c>
      <c r="H1926" t="s">
        <v>8278</v>
      </c>
      <c r="I1926">
        <v>1</v>
      </c>
      <c r="J1926" t="s">
        <v>13801</v>
      </c>
      <c r="K1926" t="s">
        <v>13802</v>
      </c>
      <c r="L1926">
        <v>270107</v>
      </c>
      <c r="M1926" t="s">
        <v>13588</v>
      </c>
      <c r="N1926">
        <v>270107006</v>
      </c>
      <c r="O1926" t="s">
        <v>13613</v>
      </c>
      <c r="P1926">
        <v>25508.657972459052</v>
      </c>
      <c r="Q1926">
        <v>38422.544189083521</v>
      </c>
      <c r="R1926">
        <v>48626.377723431076</v>
      </c>
    </row>
    <row r="1927" spans="1:18" x14ac:dyDescent="0.25">
      <c r="A1927">
        <v>13</v>
      </c>
      <c r="B1927">
        <v>13401</v>
      </c>
      <c r="C1927" t="s">
        <v>10678</v>
      </c>
      <c r="D1927" t="s">
        <v>1936</v>
      </c>
      <c r="E1927">
        <v>1</v>
      </c>
      <c r="F1927" t="s">
        <v>13800</v>
      </c>
      <c r="G1927">
        <v>1</v>
      </c>
      <c r="H1927" t="s">
        <v>8278</v>
      </c>
      <c r="I1927">
        <v>1</v>
      </c>
      <c r="J1927" t="s">
        <v>13801</v>
      </c>
      <c r="K1927" t="s">
        <v>13803</v>
      </c>
      <c r="L1927">
        <v>270107</v>
      </c>
      <c r="M1927" t="s">
        <v>13588</v>
      </c>
      <c r="N1927">
        <v>270107006</v>
      </c>
      <c r="O1927" t="s">
        <v>13613</v>
      </c>
      <c r="P1927">
        <v>1814.8796045127822</v>
      </c>
      <c r="Q1927">
        <v>7101.8772657513873</v>
      </c>
      <c r="R1927">
        <v>3512.3620123082546</v>
      </c>
    </row>
    <row r="1928" spans="1:18" x14ac:dyDescent="0.25">
      <c r="A1928">
        <v>13</v>
      </c>
      <c r="B1928">
        <v>13401</v>
      </c>
      <c r="C1928" t="s">
        <v>10678</v>
      </c>
      <c r="D1928" t="s">
        <v>1936</v>
      </c>
      <c r="E1928">
        <v>2</v>
      </c>
      <c r="F1928" t="s">
        <v>13804</v>
      </c>
      <c r="G1928">
        <v>3</v>
      </c>
      <c r="H1928" t="s">
        <v>13770</v>
      </c>
      <c r="I1928">
        <v>1</v>
      </c>
      <c r="J1928" t="s">
        <v>13801</v>
      </c>
      <c r="K1928" t="s">
        <v>13805</v>
      </c>
      <c r="L1928">
        <v>270107</v>
      </c>
      <c r="M1928" t="s">
        <v>13588</v>
      </c>
      <c r="N1928">
        <v>270107006</v>
      </c>
      <c r="O1928" t="s">
        <v>13613</v>
      </c>
      <c r="P1928">
        <v>22672.950400203365</v>
      </c>
      <c r="Q1928">
        <v>21334.882824157623</v>
      </c>
      <c r="R1928">
        <v>45050.496322925464</v>
      </c>
    </row>
    <row r="1929" spans="1:18" x14ac:dyDescent="0.25">
      <c r="A1929">
        <v>13</v>
      </c>
      <c r="B1929">
        <v>13401</v>
      </c>
      <c r="C1929" t="s">
        <v>10678</v>
      </c>
      <c r="D1929" t="s">
        <v>1936</v>
      </c>
      <c r="E1929">
        <v>2</v>
      </c>
      <c r="F1929" t="s">
        <v>13804</v>
      </c>
      <c r="G1929">
        <v>3</v>
      </c>
      <c r="H1929" t="s">
        <v>13770</v>
      </c>
      <c r="I1929">
        <v>1</v>
      </c>
      <c r="J1929" t="s">
        <v>13801</v>
      </c>
      <c r="K1929" t="s">
        <v>13806</v>
      </c>
      <c r="L1929">
        <v>270107</v>
      </c>
      <c r="M1929" t="s">
        <v>13588</v>
      </c>
      <c r="N1929">
        <v>270107006</v>
      </c>
      <c r="O1929" t="s">
        <v>13613</v>
      </c>
      <c r="P1929">
        <v>4650.5871767684712</v>
      </c>
      <c r="Q1929">
        <v>24189.538630677289</v>
      </c>
      <c r="R1929">
        <v>7088.2434128138693</v>
      </c>
    </row>
    <row r="1930" spans="1:18" x14ac:dyDescent="0.25">
      <c r="A1930">
        <v>13</v>
      </c>
      <c r="B1930">
        <v>13401</v>
      </c>
      <c r="C1930" t="s">
        <v>10678</v>
      </c>
      <c r="D1930" t="s">
        <v>1936</v>
      </c>
      <c r="E1930">
        <v>3</v>
      </c>
      <c r="F1930" t="s">
        <v>13807</v>
      </c>
      <c r="G1930">
        <v>1</v>
      </c>
      <c r="H1930" t="s">
        <v>8278</v>
      </c>
      <c r="I1930">
        <v>1</v>
      </c>
      <c r="J1930" t="s">
        <v>13801</v>
      </c>
      <c r="K1930" t="s">
        <v>13808</v>
      </c>
      <c r="L1930">
        <v>270107</v>
      </c>
      <c r="M1930" t="s">
        <v>13588</v>
      </c>
      <c r="N1930">
        <v>270107006</v>
      </c>
      <c r="O1930" t="s">
        <v>13613</v>
      </c>
      <c r="P1930">
        <v>25508.657972459052</v>
      </c>
      <c r="Q1930">
        <v>41089.146003646383</v>
      </c>
      <c r="R1930">
        <v>50151.10570423906</v>
      </c>
    </row>
    <row r="1931" spans="1:18" x14ac:dyDescent="0.25">
      <c r="A1931">
        <v>13</v>
      </c>
      <c r="B1931">
        <v>13401</v>
      </c>
      <c r="C1931" t="s">
        <v>10678</v>
      </c>
      <c r="D1931" t="s">
        <v>1936</v>
      </c>
      <c r="E1931">
        <v>3</v>
      </c>
      <c r="F1931" t="s">
        <v>13807</v>
      </c>
      <c r="G1931">
        <v>1</v>
      </c>
      <c r="H1931" t="s">
        <v>8278</v>
      </c>
      <c r="I1931">
        <v>1</v>
      </c>
      <c r="J1931" t="s">
        <v>13801</v>
      </c>
      <c r="K1931" t="s">
        <v>13809</v>
      </c>
      <c r="L1931">
        <v>270107</v>
      </c>
      <c r="M1931" t="s">
        <v>13588</v>
      </c>
      <c r="N1931">
        <v>270107006</v>
      </c>
      <c r="O1931" t="s">
        <v>13613</v>
      </c>
      <c r="P1931">
        <v>1814.8796045127822</v>
      </c>
      <c r="Q1931">
        <v>4435.2754511885232</v>
      </c>
      <c r="R1931">
        <v>1987.6340315002824</v>
      </c>
    </row>
    <row r="1932" spans="1:18" x14ac:dyDescent="0.25">
      <c r="A1932">
        <v>13</v>
      </c>
      <c r="B1932">
        <v>13401</v>
      </c>
      <c r="C1932" t="s">
        <v>10678</v>
      </c>
      <c r="D1932" t="s">
        <v>1936</v>
      </c>
      <c r="E1932">
        <v>4</v>
      </c>
      <c r="F1932" t="s">
        <v>13810</v>
      </c>
      <c r="G1932">
        <v>1</v>
      </c>
      <c r="H1932" t="s">
        <v>8278</v>
      </c>
      <c r="I1932">
        <v>1</v>
      </c>
      <c r="J1932" t="s">
        <v>13801</v>
      </c>
      <c r="K1932" t="s">
        <v>13811</v>
      </c>
      <c r="L1932">
        <v>270107</v>
      </c>
      <c r="M1932" t="s">
        <v>13588</v>
      </c>
      <c r="N1932">
        <v>270107006</v>
      </c>
      <c r="O1932" t="s">
        <v>13613</v>
      </c>
      <c r="P1932">
        <v>25508.657972459052</v>
      </c>
      <c r="Q1932">
        <v>39460.345465455874</v>
      </c>
      <c r="R1932">
        <v>49747.702790030846</v>
      </c>
    </row>
    <row r="1933" spans="1:18" x14ac:dyDescent="0.25">
      <c r="A1933">
        <v>13</v>
      </c>
      <c r="B1933">
        <v>13401</v>
      </c>
      <c r="C1933" t="s">
        <v>10678</v>
      </c>
      <c r="D1933" t="s">
        <v>1936</v>
      </c>
      <c r="E1933">
        <v>4</v>
      </c>
      <c r="F1933" t="s">
        <v>13810</v>
      </c>
      <c r="G1933">
        <v>1</v>
      </c>
      <c r="H1933" t="s">
        <v>8278</v>
      </c>
      <c r="I1933">
        <v>1</v>
      </c>
      <c r="J1933" t="s">
        <v>13801</v>
      </c>
      <c r="K1933" t="s">
        <v>13812</v>
      </c>
      <c r="L1933">
        <v>270107</v>
      </c>
      <c r="M1933" t="s">
        <v>13588</v>
      </c>
      <c r="N1933">
        <v>270107006</v>
      </c>
      <c r="O1933" t="s">
        <v>13613</v>
      </c>
      <c r="P1933">
        <v>1814.8796045127822</v>
      </c>
      <c r="Q1933">
        <v>6064.0759893790355</v>
      </c>
      <c r="R1933">
        <v>2391.0369457084867</v>
      </c>
    </row>
    <row r="1934" spans="1:18" x14ac:dyDescent="0.25">
      <c r="A1934">
        <v>13</v>
      </c>
      <c r="B1934">
        <v>13401</v>
      </c>
      <c r="C1934" t="s">
        <v>10678</v>
      </c>
      <c r="D1934" t="s">
        <v>1936</v>
      </c>
      <c r="E1934">
        <v>7</v>
      </c>
      <c r="F1934" t="s">
        <v>13813</v>
      </c>
      <c r="G1934">
        <v>2</v>
      </c>
      <c r="H1934" t="s">
        <v>13771</v>
      </c>
      <c r="I1934">
        <v>3</v>
      </c>
      <c r="J1934" t="s">
        <v>13814</v>
      </c>
      <c r="K1934" t="s">
        <v>13771</v>
      </c>
      <c r="L1934">
        <v>270107</v>
      </c>
      <c r="M1934" t="s">
        <v>13588</v>
      </c>
      <c r="N1934">
        <v>270107005</v>
      </c>
      <c r="O1934" t="s">
        <v>13608</v>
      </c>
      <c r="P1934">
        <v>1562.6829178554585</v>
      </c>
      <c r="Q1934">
        <v>11401.364637640299</v>
      </c>
      <c r="R1934">
        <v>0</v>
      </c>
    </row>
    <row r="1935" spans="1:18" x14ac:dyDescent="0.25">
      <c r="A1935">
        <v>13</v>
      </c>
      <c r="B1935">
        <v>13401</v>
      </c>
      <c r="C1935" t="s">
        <v>10678</v>
      </c>
      <c r="D1935" t="s">
        <v>1936</v>
      </c>
      <c r="E1935">
        <v>7</v>
      </c>
      <c r="F1935" t="s">
        <v>13813</v>
      </c>
      <c r="G1935">
        <v>3</v>
      </c>
      <c r="H1935" t="s">
        <v>13770</v>
      </c>
      <c r="I1935">
        <v>3</v>
      </c>
      <c r="J1935" t="s">
        <v>13814</v>
      </c>
      <c r="K1935" t="s">
        <v>13815</v>
      </c>
      <c r="L1935">
        <v>270107</v>
      </c>
      <c r="M1935" t="s">
        <v>13588</v>
      </c>
      <c r="N1935">
        <v>270107005</v>
      </c>
      <c r="O1935" t="s">
        <v>13608</v>
      </c>
      <c r="P1935">
        <v>22736.166811049829</v>
      </c>
      <c r="Q1935">
        <v>26238.818043777461</v>
      </c>
      <c r="R1935">
        <v>41841.942198226294</v>
      </c>
    </row>
    <row r="1936" spans="1:18" x14ac:dyDescent="0.25">
      <c r="A1936">
        <v>13</v>
      </c>
      <c r="B1936">
        <v>13401</v>
      </c>
      <c r="C1936" t="s">
        <v>10678</v>
      </c>
      <c r="D1936" t="s">
        <v>1936</v>
      </c>
      <c r="E1936">
        <v>7</v>
      </c>
      <c r="F1936" t="s">
        <v>13813</v>
      </c>
      <c r="G1936">
        <v>3</v>
      </c>
      <c r="H1936" t="s">
        <v>13770</v>
      </c>
      <c r="I1936">
        <v>3</v>
      </c>
      <c r="J1936" t="s">
        <v>13814</v>
      </c>
      <c r="K1936" t="s">
        <v>13816</v>
      </c>
      <c r="L1936">
        <v>270107</v>
      </c>
      <c r="M1936" t="s">
        <v>13588</v>
      </c>
      <c r="N1936">
        <v>270107005</v>
      </c>
      <c r="O1936" t="s">
        <v>13608</v>
      </c>
      <c r="P1936">
        <v>3024.6878480665478</v>
      </c>
      <c r="Q1936">
        <v>7884.2387734171452</v>
      </c>
      <c r="R1936">
        <v>10296.797537513041</v>
      </c>
    </row>
    <row r="1937" spans="1:18" x14ac:dyDescent="0.25">
      <c r="A1937">
        <v>13</v>
      </c>
      <c r="B1937">
        <v>13402</v>
      </c>
      <c r="C1937" t="s">
        <v>10678</v>
      </c>
      <c r="D1937" t="s">
        <v>1939</v>
      </c>
      <c r="E1937">
        <v>1</v>
      </c>
      <c r="F1937" t="s">
        <v>13800</v>
      </c>
      <c r="G1937">
        <v>1</v>
      </c>
      <c r="H1937" t="s">
        <v>8278</v>
      </c>
      <c r="I1937">
        <v>1</v>
      </c>
      <c r="J1937" t="s">
        <v>13801</v>
      </c>
      <c r="K1937" t="s">
        <v>13802</v>
      </c>
      <c r="L1937">
        <v>270107</v>
      </c>
      <c r="M1937" t="s">
        <v>13588</v>
      </c>
      <c r="N1937">
        <v>270107006</v>
      </c>
      <c r="O1937" t="s">
        <v>13613</v>
      </c>
      <c r="P1937">
        <v>15353.055974452231</v>
      </c>
      <c r="Q1937">
        <v>29546.692992033986</v>
      </c>
      <c r="R1937">
        <v>40873.084938128799</v>
      </c>
    </row>
    <row r="1938" spans="1:18" x14ac:dyDescent="0.25">
      <c r="A1938">
        <v>13</v>
      </c>
      <c r="B1938">
        <v>13402</v>
      </c>
      <c r="C1938" t="s">
        <v>10678</v>
      </c>
      <c r="D1938" t="s">
        <v>1939</v>
      </c>
      <c r="E1938">
        <v>1</v>
      </c>
      <c r="F1938" t="s">
        <v>13800</v>
      </c>
      <c r="G1938">
        <v>1</v>
      </c>
      <c r="H1938" t="s">
        <v>8278</v>
      </c>
      <c r="I1938">
        <v>1</v>
      </c>
      <c r="J1938" t="s">
        <v>13801</v>
      </c>
      <c r="K1938" t="s">
        <v>13803</v>
      </c>
      <c r="L1938">
        <v>270107</v>
      </c>
      <c r="M1938" t="s">
        <v>13588</v>
      </c>
      <c r="N1938">
        <v>270107006</v>
      </c>
      <c r="O1938" t="s">
        <v>13613</v>
      </c>
      <c r="P1938">
        <v>4691.5195600106445</v>
      </c>
      <c r="Q1938">
        <v>0</v>
      </c>
      <c r="R1938">
        <v>0</v>
      </c>
    </row>
    <row r="1939" spans="1:18" x14ac:dyDescent="0.25">
      <c r="A1939">
        <v>13</v>
      </c>
      <c r="B1939">
        <v>13402</v>
      </c>
      <c r="C1939" t="s">
        <v>10678</v>
      </c>
      <c r="D1939" t="s">
        <v>1939</v>
      </c>
      <c r="E1939">
        <v>2</v>
      </c>
      <c r="F1939" t="s">
        <v>13804</v>
      </c>
      <c r="G1939">
        <v>3</v>
      </c>
      <c r="H1939" t="s">
        <v>13770</v>
      </c>
      <c r="I1939">
        <v>1</v>
      </c>
      <c r="J1939" t="s">
        <v>13801</v>
      </c>
      <c r="K1939" t="s">
        <v>13805</v>
      </c>
      <c r="L1939">
        <v>270107</v>
      </c>
      <c r="M1939" t="s">
        <v>13588</v>
      </c>
      <c r="N1939">
        <v>270107006</v>
      </c>
      <c r="O1939" t="s">
        <v>13613</v>
      </c>
      <c r="P1939">
        <v>7036.7249179455339</v>
      </c>
      <c r="Q1939">
        <v>22970.588831035479</v>
      </c>
      <c r="R1939">
        <v>30334.208535922058</v>
      </c>
    </row>
    <row r="1940" spans="1:18" x14ac:dyDescent="0.25">
      <c r="A1940">
        <v>13</v>
      </c>
      <c r="B1940">
        <v>13402</v>
      </c>
      <c r="C1940" t="s">
        <v>10678</v>
      </c>
      <c r="D1940" t="s">
        <v>1939</v>
      </c>
      <c r="E1940">
        <v>2</v>
      </c>
      <c r="F1940" t="s">
        <v>13804</v>
      </c>
      <c r="G1940">
        <v>3</v>
      </c>
      <c r="H1940" t="s">
        <v>13770</v>
      </c>
      <c r="I1940">
        <v>1</v>
      </c>
      <c r="J1940" t="s">
        <v>13801</v>
      </c>
      <c r="K1940" t="s">
        <v>13806</v>
      </c>
      <c r="L1940">
        <v>270107</v>
      </c>
      <c r="M1940" t="s">
        <v>13588</v>
      </c>
      <c r="N1940">
        <v>270107006</v>
      </c>
      <c r="O1940" t="s">
        <v>13613</v>
      </c>
      <c r="P1940">
        <v>13007.850616517342</v>
      </c>
      <c r="Q1940">
        <v>6576.1041609985059</v>
      </c>
      <c r="R1940">
        <v>10538.87640220675</v>
      </c>
    </row>
    <row r="1941" spans="1:18" x14ac:dyDescent="0.25">
      <c r="A1941">
        <v>13</v>
      </c>
      <c r="B1941">
        <v>13402</v>
      </c>
      <c r="C1941" t="s">
        <v>10678</v>
      </c>
      <c r="D1941" t="s">
        <v>1939</v>
      </c>
      <c r="E1941">
        <v>3</v>
      </c>
      <c r="F1941" t="s">
        <v>13807</v>
      </c>
      <c r="G1941">
        <v>1</v>
      </c>
      <c r="H1941" t="s">
        <v>8278</v>
      </c>
      <c r="I1941">
        <v>1</v>
      </c>
      <c r="J1941" t="s">
        <v>13801</v>
      </c>
      <c r="K1941" t="s">
        <v>13808</v>
      </c>
      <c r="L1941">
        <v>270107</v>
      </c>
      <c r="M1941" t="s">
        <v>13588</v>
      </c>
      <c r="N1941">
        <v>270107006</v>
      </c>
      <c r="O1941" t="s">
        <v>13613</v>
      </c>
      <c r="P1941">
        <v>20044.575534462874</v>
      </c>
      <c r="Q1941">
        <v>29546.692992033986</v>
      </c>
      <c r="R1941">
        <v>40873.084938128799</v>
      </c>
    </row>
    <row r="1942" spans="1:18" x14ac:dyDescent="0.25">
      <c r="A1942">
        <v>13</v>
      </c>
      <c r="B1942">
        <v>13402</v>
      </c>
      <c r="C1942" t="s">
        <v>10678</v>
      </c>
      <c r="D1942" t="s">
        <v>1939</v>
      </c>
      <c r="E1942">
        <v>4</v>
      </c>
      <c r="F1942" t="s">
        <v>13810</v>
      </c>
      <c r="G1942">
        <v>1</v>
      </c>
      <c r="H1942" t="s">
        <v>8278</v>
      </c>
      <c r="I1942">
        <v>1</v>
      </c>
      <c r="J1942" t="s">
        <v>13801</v>
      </c>
      <c r="K1942" t="s">
        <v>13811</v>
      </c>
      <c r="L1942">
        <v>270107</v>
      </c>
      <c r="M1942" t="s">
        <v>13588</v>
      </c>
      <c r="N1942">
        <v>270107006</v>
      </c>
      <c r="O1942" t="s">
        <v>13613</v>
      </c>
      <c r="P1942">
        <v>15353.055974452231</v>
      </c>
      <c r="Q1942">
        <v>29546.692992033986</v>
      </c>
      <c r="R1942">
        <v>40873.084938128799</v>
      </c>
    </row>
    <row r="1943" spans="1:18" x14ac:dyDescent="0.25">
      <c r="A1943">
        <v>13</v>
      </c>
      <c r="B1943">
        <v>13402</v>
      </c>
      <c r="C1943" t="s">
        <v>10678</v>
      </c>
      <c r="D1943" t="s">
        <v>1939</v>
      </c>
      <c r="E1943">
        <v>4</v>
      </c>
      <c r="F1943" t="s">
        <v>13810</v>
      </c>
      <c r="G1943">
        <v>1</v>
      </c>
      <c r="H1943" t="s">
        <v>8278</v>
      </c>
      <c r="I1943">
        <v>1</v>
      </c>
      <c r="J1943" t="s">
        <v>13801</v>
      </c>
      <c r="K1943" t="s">
        <v>13812</v>
      </c>
      <c r="L1943">
        <v>270107</v>
      </c>
      <c r="M1943" t="s">
        <v>13588</v>
      </c>
      <c r="N1943">
        <v>270107006</v>
      </c>
      <c r="O1943" t="s">
        <v>13613</v>
      </c>
      <c r="P1943">
        <v>4691.5195600106445</v>
      </c>
      <c r="Q1943">
        <v>0</v>
      </c>
      <c r="R1943">
        <v>0</v>
      </c>
    </row>
    <row r="1944" spans="1:18" x14ac:dyDescent="0.25">
      <c r="A1944">
        <v>13</v>
      </c>
      <c r="B1944">
        <v>13402</v>
      </c>
      <c r="C1944" t="s">
        <v>10678</v>
      </c>
      <c r="D1944" t="s">
        <v>1939</v>
      </c>
      <c r="E1944">
        <v>7</v>
      </c>
      <c r="F1944" t="s">
        <v>13813</v>
      </c>
      <c r="G1944">
        <v>2</v>
      </c>
      <c r="H1944" t="s">
        <v>13771</v>
      </c>
      <c r="I1944">
        <v>3</v>
      </c>
      <c r="J1944" t="s">
        <v>13814</v>
      </c>
      <c r="K1944" t="s">
        <v>13771</v>
      </c>
      <c r="L1944">
        <v>270107</v>
      </c>
      <c r="M1944" t="s">
        <v>13588</v>
      </c>
      <c r="N1944">
        <v>270107005</v>
      </c>
      <c r="O1944" t="s">
        <v>13608</v>
      </c>
      <c r="P1944">
        <v>0</v>
      </c>
      <c r="Q1944">
        <v>6159.1207570643292</v>
      </c>
      <c r="R1944">
        <v>0</v>
      </c>
    </row>
    <row r="1945" spans="1:18" x14ac:dyDescent="0.25">
      <c r="A1945">
        <v>13</v>
      </c>
      <c r="B1945">
        <v>13402</v>
      </c>
      <c r="C1945" t="s">
        <v>10678</v>
      </c>
      <c r="D1945" t="s">
        <v>1939</v>
      </c>
      <c r="E1945">
        <v>7</v>
      </c>
      <c r="F1945" t="s">
        <v>13813</v>
      </c>
      <c r="G1945">
        <v>3</v>
      </c>
      <c r="H1945" t="s">
        <v>13770</v>
      </c>
      <c r="I1945">
        <v>3</v>
      </c>
      <c r="J1945" t="s">
        <v>13814</v>
      </c>
      <c r="K1945" t="s">
        <v>13815</v>
      </c>
      <c r="L1945">
        <v>270107</v>
      </c>
      <c r="M1945" t="s">
        <v>13588</v>
      </c>
      <c r="N1945">
        <v>270107005</v>
      </c>
      <c r="O1945" t="s">
        <v>13608</v>
      </c>
      <c r="P1945">
        <v>15353.055974452231</v>
      </c>
      <c r="Q1945">
        <v>23387.572234969655</v>
      </c>
      <c r="R1945">
        <v>37067.018986474337</v>
      </c>
    </row>
    <row r="1946" spans="1:18" x14ac:dyDescent="0.25">
      <c r="A1946">
        <v>13</v>
      </c>
      <c r="B1946">
        <v>13402</v>
      </c>
      <c r="C1946" t="s">
        <v>10678</v>
      </c>
      <c r="D1946" t="s">
        <v>1939</v>
      </c>
      <c r="E1946">
        <v>7</v>
      </c>
      <c r="F1946" t="s">
        <v>13813</v>
      </c>
      <c r="G1946">
        <v>3</v>
      </c>
      <c r="H1946" t="s">
        <v>13770</v>
      </c>
      <c r="I1946">
        <v>3</v>
      </c>
      <c r="J1946" t="s">
        <v>13814</v>
      </c>
      <c r="K1946" t="s">
        <v>13816</v>
      </c>
      <c r="L1946">
        <v>270107</v>
      </c>
      <c r="M1946" t="s">
        <v>13588</v>
      </c>
      <c r="N1946">
        <v>270107005</v>
      </c>
      <c r="O1946" t="s">
        <v>13608</v>
      </c>
      <c r="P1946">
        <v>4691.5195600106445</v>
      </c>
      <c r="Q1946">
        <v>0</v>
      </c>
      <c r="R1946">
        <v>3806.0659516544688</v>
      </c>
    </row>
    <row r="1947" spans="1:18" x14ac:dyDescent="0.25">
      <c r="A1947">
        <v>13</v>
      </c>
      <c r="B1947">
        <v>13403</v>
      </c>
      <c r="C1947" t="s">
        <v>10678</v>
      </c>
      <c r="D1947" t="s">
        <v>13777</v>
      </c>
      <c r="E1947">
        <v>1</v>
      </c>
      <c r="F1947" t="s">
        <v>13800</v>
      </c>
      <c r="G1947">
        <v>1</v>
      </c>
      <c r="H1947" t="s">
        <v>8278</v>
      </c>
      <c r="I1947">
        <v>1</v>
      </c>
      <c r="J1947" t="s">
        <v>13801</v>
      </c>
      <c r="K1947" t="s">
        <v>13802</v>
      </c>
      <c r="L1947">
        <v>270107</v>
      </c>
      <c r="M1947" t="s">
        <v>13588</v>
      </c>
      <c r="N1947">
        <v>270107006</v>
      </c>
      <c r="O1947" t="s">
        <v>13613</v>
      </c>
      <c r="P1947">
        <v>0</v>
      </c>
      <c r="Q1947">
        <v>28298.253389842233</v>
      </c>
      <c r="R1947">
        <v>0</v>
      </c>
    </row>
    <row r="1948" spans="1:18" x14ac:dyDescent="0.25">
      <c r="A1948">
        <v>13</v>
      </c>
      <c r="B1948">
        <v>13403</v>
      </c>
      <c r="C1948" t="s">
        <v>10678</v>
      </c>
      <c r="D1948" t="s">
        <v>13777</v>
      </c>
      <c r="E1948">
        <v>1</v>
      </c>
      <c r="F1948" t="s">
        <v>13800</v>
      </c>
      <c r="G1948">
        <v>1</v>
      </c>
      <c r="H1948" t="s">
        <v>8278</v>
      </c>
      <c r="I1948">
        <v>1</v>
      </c>
      <c r="J1948" t="s">
        <v>13801</v>
      </c>
      <c r="K1948" t="s">
        <v>13803</v>
      </c>
      <c r="L1948">
        <v>270107</v>
      </c>
      <c r="M1948" t="s">
        <v>13588</v>
      </c>
      <c r="N1948">
        <v>270107006</v>
      </c>
      <c r="O1948" t="s">
        <v>13613</v>
      </c>
      <c r="P1948">
        <v>0</v>
      </c>
      <c r="Q1948">
        <v>10380.567472917577</v>
      </c>
      <c r="R1948">
        <v>0</v>
      </c>
    </row>
    <row r="1949" spans="1:18" x14ac:dyDescent="0.25">
      <c r="A1949">
        <v>13</v>
      </c>
      <c r="B1949">
        <v>13403</v>
      </c>
      <c r="C1949" t="s">
        <v>10678</v>
      </c>
      <c r="D1949" t="s">
        <v>13777</v>
      </c>
      <c r="E1949">
        <v>2</v>
      </c>
      <c r="F1949" t="s">
        <v>13804</v>
      </c>
      <c r="G1949">
        <v>3</v>
      </c>
      <c r="H1949" t="s">
        <v>13770</v>
      </c>
      <c r="I1949">
        <v>1</v>
      </c>
      <c r="J1949" t="s">
        <v>13801</v>
      </c>
      <c r="K1949" t="s">
        <v>13805</v>
      </c>
      <c r="L1949">
        <v>270107</v>
      </c>
      <c r="M1949" t="s">
        <v>13588</v>
      </c>
      <c r="N1949">
        <v>270107006</v>
      </c>
      <c r="O1949" t="s">
        <v>13613</v>
      </c>
      <c r="P1949">
        <v>0</v>
      </c>
      <c r="Q1949">
        <v>28298.253389842233</v>
      </c>
      <c r="R1949">
        <v>0</v>
      </c>
    </row>
    <row r="1950" spans="1:18" x14ac:dyDescent="0.25">
      <c r="A1950">
        <v>13</v>
      </c>
      <c r="B1950">
        <v>13403</v>
      </c>
      <c r="C1950" t="s">
        <v>10678</v>
      </c>
      <c r="D1950" t="s">
        <v>13777</v>
      </c>
      <c r="E1950">
        <v>2</v>
      </c>
      <c r="F1950" t="s">
        <v>13804</v>
      </c>
      <c r="G1950">
        <v>3</v>
      </c>
      <c r="H1950" t="s">
        <v>13770</v>
      </c>
      <c r="I1950">
        <v>1</v>
      </c>
      <c r="J1950" t="s">
        <v>13801</v>
      </c>
      <c r="K1950" t="s">
        <v>13806</v>
      </c>
      <c r="L1950">
        <v>270107</v>
      </c>
      <c r="M1950" t="s">
        <v>13588</v>
      </c>
      <c r="N1950">
        <v>270107006</v>
      </c>
      <c r="O1950" t="s">
        <v>13613</v>
      </c>
      <c r="P1950">
        <v>0</v>
      </c>
      <c r="Q1950">
        <v>10380.567472917577</v>
      </c>
      <c r="R1950">
        <v>0</v>
      </c>
    </row>
    <row r="1951" spans="1:18" x14ac:dyDescent="0.25">
      <c r="A1951">
        <v>13</v>
      </c>
      <c r="B1951">
        <v>13403</v>
      </c>
      <c r="C1951" t="s">
        <v>10678</v>
      </c>
      <c r="D1951" t="s">
        <v>13777</v>
      </c>
      <c r="E1951">
        <v>3</v>
      </c>
      <c r="F1951" t="s">
        <v>13807</v>
      </c>
      <c r="G1951">
        <v>1</v>
      </c>
      <c r="H1951" t="s">
        <v>8278</v>
      </c>
      <c r="I1951">
        <v>1</v>
      </c>
      <c r="J1951" t="s">
        <v>13801</v>
      </c>
      <c r="K1951" t="s">
        <v>13808</v>
      </c>
      <c r="L1951">
        <v>270107</v>
      </c>
      <c r="M1951" t="s">
        <v>13588</v>
      </c>
      <c r="N1951">
        <v>270107006</v>
      </c>
      <c r="O1951" t="s">
        <v>13613</v>
      </c>
      <c r="P1951">
        <v>0</v>
      </c>
      <c r="Q1951">
        <v>28298.253389842233</v>
      </c>
      <c r="R1951">
        <v>0</v>
      </c>
    </row>
    <row r="1952" spans="1:18" x14ac:dyDescent="0.25">
      <c r="A1952">
        <v>13</v>
      </c>
      <c r="B1952">
        <v>13403</v>
      </c>
      <c r="C1952" t="s">
        <v>10678</v>
      </c>
      <c r="D1952" t="s">
        <v>13777</v>
      </c>
      <c r="E1952">
        <v>3</v>
      </c>
      <c r="F1952" t="s">
        <v>13807</v>
      </c>
      <c r="G1952">
        <v>1</v>
      </c>
      <c r="H1952" t="s">
        <v>8278</v>
      </c>
      <c r="I1952">
        <v>1</v>
      </c>
      <c r="J1952" t="s">
        <v>13801</v>
      </c>
      <c r="K1952" t="s">
        <v>13809</v>
      </c>
      <c r="L1952">
        <v>270107</v>
      </c>
      <c r="M1952" t="s">
        <v>13588</v>
      </c>
      <c r="N1952">
        <v>270107006</v>
      </c>
      <c r="O1952" t="s">
        <v>13613</v>
      </c>
      <c r="P1952">
        <v>0</v>
      </c>
      <c r="Q1952">
        <v>10380.567472917577</v>
      </c>
      <c r="R1952">
        <v>0</v>
      </c>
    </row>
    <row r="1953" spans="1:18" x14ac:dyDescent="0.25">
      <c r="A1953">
        <v>13</v>
      </c>
      <c r="B1953">
        <v>13403</v>
      </c>
      <c r="C1953" t="s">
        <v>10678</v>
      </c>
      <c r="D1953" t="s">
        <v>13777</v>
      </c>
      <c r="E1953">
        <v>4</v>
      </c>
      <c r="F1953" t="s">
        <v>13810</v>
      </c>
      <c r="G1953">
        <v>1</v>
      </c>
      <c r="H1953" t="s">
        <v>8278</v>
      </c>
      <c r="I1953">
        <v>1</v>
      </c>
      <c r="J1953" t="s">
        <v>13801</v>
      </c>
      <c r="K1953" t="s">
        <v>13811</v>
      </c>
      <c r="L1953">
        <v>270107</v>
      </c>
      <c r="M1953" t="s">
        <v>13588</v>
      </c>
      <c r="N1953">
        <v>270107006</v>
      </c>
      <c r="O1953" t="s">
        <v>13613</v>
      </c>
      <c r="P1953">
        <v>0</v>
      </c>
      <c r="Q1953">
        <v>28298.253389842233</v>
      </c>
      <c r="R1953">
        <v>0</v>
      </c>
    </row>
    <row r="1954" spans="1:18" x14ac:dyDescent="0.25">
      <c r="A1954">
        <v>13</v>
      </c>
      <c r="B1954">
        <v>13403</v>
      </c>
      <c r="C1954" t="s">
        <v>10678</v>
      </c>
      <c r="D1954" t="s">
        <v>13777</v>
      </c>
      <c r="E1954">
        <v>4</v>
      </c>
      <c r="F1954" t="s">
        <v>13810</v>
      </c>
      <c r="G1954">
        <v>1</v>
      </c>
      <c r="H1954" t="s">
        <v>8278</v>
      </c>
      <c r="I1954">
        <v>1</v>
      </c>
      <c r="J1954" t="s">
        <v>13801</v>
      </c>
      <c r="K1954" t="s">
        <v>13812</v>
      </c>
      <c r="L1954">
        <v>270107</v>
      </c>
      <c r="M1954" t="s">
        <v>13588</v>
      </c>
      <c r="N1954">
        <v>270107006</v>
      </c>
      <c r="O1954" t="s">
        <v>13613</v>
      </c>
      <c r="P1954">
        <v>0</v>
      </c>
      <c r="Q1954">
        <v>10380.567472917577</v>
      </c>
      <c r="R1954">
        <v>0</v>
      </c>
    </row>
    <row r="1955" spans="1:18" x14ac:dyDescent="0.25">
      <c r="A1955">
        <v>13</v>
      </c>
      <c r="B1955">
        <v>13403</v>
      </c>
      <c r="C1955" t="s">
        <v>10678</v>
      </c>
      <c r="D1955" t="s">
        <v>13777</v>
      </c>
      <c r="E1955">
        <v>7</v>
      </c>
      <c r="F1955" t="s">
        <v>13813</v>
      </c>
      <c r="G1955">
        <v>2</v>
      </c>
      <c r="H1955" t="s">
        <v>13771</v>
      </c>
      <c r="I1955">
        <v>3</v>
      </c>
      <c r="J1955" t="s">
        <v>13814</v>
      </c>
      <c r="K1955" t="s">
        <v>13771</v>
      </c>
      <c r="L1955">
        <v>270107</v>
      </c>
      <c r="M1955" t="s">
        <v>13588</v>
      </c>
      <c r="N1955">
        <v>270107005</v>
      </c>
      <c r="O1955" t="s">
        <v>13608</v>
      </c>
      <c r="P1955">
        <v>0</v>
      </c>
      <c r="Q1955">
        <v>13623.676852406643</v>
      </c>
      <c r="R1955">
        <v>0</v>
      </c>
    </row>
    <row r="1956" spans="1:18" x14ac:dyDescent="0.25">
      <c r="A1956">
        <v>13</v>
      </c>
      <c r="B1956">
        <v>13403</v>
      </c>
      <c r="C1956" t="s">
        <v>10678</v>
      </c>
      <c r="D1956" t="s">
        <v>13777</v>
      </c>
      <c r="E1956">
        <v>7</v>
      </c>
      <c r="F1956" t="s">
        <v>13813</v>
      </c>
      <c r="G1956">
        <v>3</v>
      </c>
      <c r="H1956" t="s">
        <v>13770</v>
      </c>
      <c r="I1956">
        <v>3</v>
      </c>
      <c r="J1956" t="s">
        <v>13814</v>
      </c>
      <c r="K1956" t="s">
        <v>13815</v>
      </c>
      <c r="L1956">
        <v>270107</v>
      </c>
      <c r="M1956" t="s">
        <v>13588</v>
      </c>
      <c r="N1956">
        <v>270107005</v>
      </c>
      <c r="O1956" t="s">
        <v>13608</v>
      </c>
      <c r="P1956">
        <v>0</v>
      </c>
      <c r="Q1956">
        <v>14674.576537435591</v>
      </c>
      <c r="R1956">
        <v>0</v>
      </c>
    </row>
    <row r="1957" spans="1:18" x14ac:dyDescent="0.25">
      <c r="A1957">
        <v>13</v>
      </c>
      <c r="B1957">
        <v>13403</v>
      </c>
      <c r="C1957" t="s">
        <v>10678</v>
      </c>
      <c r="D1957" t="s">
        <v>13777</v>
      </c>
      <c r="E1957">
        <v>7</v>
      </c>
      <c r="F1957" t="s">
        <v>13813</v>
      </c>
      <c r="G1957">
        <v>3</v>
      </c>
      <c r="H1957" t="s">
        <v>13770</v>
      </c>
      <c r="I1957">
        <v>3</v>
      </c>
      <c r="J1957" t="s">
        <v>13814</v>
      </c>
      <c r="K1957" t="s">
        <v>13816</v>
      </c>
      <c r="L1957">
        <v>270107</v>
      </c>
      <c r="M1957" t="s">
        <v>13588</v>
      </c>
      <c r="N1957">
        <v>270107005</v>
      </c>
      <c r="O1957" t="s">
        <v>13608</v>
      </c>
      <c r="P1957">
        <v>0</v>
      </c>
      <c r="Q1957">
        <v>10380.567472917577</v>
      </c>
      <c r="R1957">
        <v>0</v>
      </c>
    </row>
    <row r="1958" spans="1:18" x14ac:dyDescent="0.25">
      <c r="A1958">
        <v>13</v>
      </c>
      <c r="B1958">
        <v>13404</v>
      </c>
      <c r="C1958" t="s">
        <v>10678</v>
      </c>
      <c r="D1958" t="s">
        <v>1945</v>
      </c>
      <c r="E1958">
        <v>1</v>
      </c>
      <c r="F1958" t="s">
        <v>13800</v>
      </c>
      <c r="G1958">
        <v>1</v>
      </c>
      <c r="H1958" t="s">
        <v>8278</v>
      </c>
      <c r="I1958">
        <v>1</v>
      </c>
      <c r="J1958" t="s">
        <v>13801</v>
      </c>
      <c r="K1958" t="s">
        <v>13802</v>
      </c>
      <c r="L1958">
        <v>270107</v>
      </c>
      <c r="M1958" t="s">
        <v>13588</v>
      </c>
      <c r="N1958">
        <v>270107006</v>
      </c>
      <c r="O1958" t="s">
        <v>13613</v>
      </c>
      <c r="P1958">
        <v>14945.691738737953</v>
      </c>
      <c r="Q1958">
        <v>13987.310888376551</v>
      </c>
      <c r="R1958">
        <v>28103.643135990558</v>
      </c>
    </row>
    <row r="1959" spans="1:18" x14ac:dyDescent="0.25">
      <c r="A1959">
        <v>13</v>
      </c>
      <c r="B1959">
        <v>13404</v>
      </c>
      <c r="C1959" t="s">
        <v>10678</v>
      </c>
      <c r="D1959" t="s">
        <v>1945</v>
      </c>
      <c r="E1959">
        <v>2</v>
      </c>
      <c r="F1959" t="s">
        <v>13804</v>
      </c>
      <c r="G1959">
        <v>3</v>
      </c>
      <c r="H1959" t="s">
        <v>13770</v>
      </c>
      <c r="I1959">
        <v>1</v>
      </c>
      <c r="J1959" t="s">
        <v>13801</v>
      </c>
      <c r="K1959" t="s">
        <v>13805</v>
      </c>
      <c r="L1959">
        <v>270107</v>
      </c>
      <c r="M1959" t="s">
        <v>13588</v>
      </c>
      <c r="N1959">
        <v>270107006</v>
      </c>
      <c r="O1959" t="s">
        <v>13613</v>
      </c>
      <c r="P1959">
        <v>14945.691738737953</v>
      </c>
      <c r="Q1959">
        <v>10954.732605270185</v>
      </c>
      <c r="R1959">
        <v>25353.017849916756</v>
      </c>
    </row>
    <row r="1960" spans="1:18" x14ac:dyDescent="0.25">
      <c r="A1960">
        <v>13</v>
      </c>
      <c r="B1960">
        <v>13404</v>
      </c>
      <c r="C1960" t="s">
        <v>10678</v>
      </c>
      <c r="D1960" t="s">
        <v>1945</v>
      </c>
      <c r="E1960">
        <v>2</v>
      </c>
      <c r="F1960" t="s">
        <v>13804</v>
      </c>
      <c r="G1960">
        <v>3</v>
      </c>
      <c r="H1960" t="s">
        <v>13770</v>
      </c>
      <c r="I1960">
        <v>1</v>
      </c>
      <c r="J1960" t="s">
        <v>13801</v>
      </c>
      <c r="K1960" t="s">
        <v>13806</v>
      </c>
      <c r="L1960">
        <v>270107</v>
      </c>
      <c r="M1960" t="s">
        <v>13588</v>
      </c>
      <c r="N1960">
        <v>270107006</v>
      </c>
      <c r="O1960" t="s">
        <v>13613</v>
      </c>
      <c r="P1960">
        <v>0</v>
      </c>
      <c r="Q1960">
        <v>3032.5782831063671</v>
      </c>
      <c r="R1960">
        <v>2750.6252860738045</v>
      </c>
    </row>
    <row r="1961" spans="1:18" x14ac:dyDescent="0.25">
      <c r="A1961">
        <v>13</v>
      </c>
      <c r="B1961">
        <v>13404</v>
      </c>
      <c r="C1961" t="s">
        <v>10678</v>
      </c>
      <c r="D1961" t="s">
        <v>1945</v>
      </c>
      <c r="E1961">
        <v>3</v>
      </c>
      <c r="F1961" t="s">
        <v>13807</v>
      </c>
      <c r="G1961">
        <v>1</v>
      </c>
      <c r="H1961" t="s">
        <v>8278</v>
      </c>
      <c r="I1961">
        <v>1</v>
      </c>
      <c r="J1961" t="s">
        <v>13801</v>
      </c>
      <c r="K1961" t="s">
        <v>13808</v>
      </c>
      <c r="L1961">
        <v>270107</v>
      </c>
      <c r="M1961" t="s">
        <v>13588</v>
      </c>
      <c r="N1961">
        <v>270107006</v>
      </c>
      <c r="O1961" t="s">
        <v>13613</v>
      </c>
      <c r="P1961">
        <v>14945.691738737953</v>
      </c>
      <c r="Q1961">
        <v>13987.310888376551</v>
      </c>
      <c r="R1961">
        <v>28103.643135990558</v>
      </c>
    </row>
    <row r="1962" spans="1:18" x14ac:dyDescent="0.25">
      <c r="A1962">
        <v>13</v>
      </c>
      <c r="B1962">
        <v>13404</v>
      </c>
      <c r="C1962" t="s">
        <v>10678</v>
      </c>
      <c r="D1962" t="s">
        <v>1945</v>
      </c>
      <c r="E1962">
        <v>4</v>
      </c>
      <c r="F1962" t="s">
        <v>13810</v>
      </c>
      <c r="G1962">
        <v>1</v>
      </c>
      <c r="H1962" t="s">
        <v>8278</v>
      </c>
      <c r="I1962">
        <v>1</v>
      </c>
      <c r="J1962" t="s">
        <v>13801</v>
      </c>
      <c r="K1962" t="s">
        <v>13811</v>
      </c>
      <c r="L1962">
        <v>270107</v>
      </c>
      <c r="M1962" t="s">
        <v>13588</v>
      </c>
      <c r="N1962">
        <v>270107006</v>
      </c>
      <c r="O1962" t="s">
        <v>13613</v>
      </c>
      <c r="P1962">
        <v>14945.691738737953</v>
      </c>
      <c r="Q1962">
        <v>13987.310888376551</v>
      </c>
      <c r="R1962">
        <v>28103.643135990558</v>
      </c>
    </row>
    <row r="1963" spans="1:18" x14ac:dyDescent="0.25">
      <c r="A1963">
        <v>13</v>
      </c>
      <c r="B1963">
        <v>13404</v>
      </c>
      <c r="C1963" t="s">
        <v>10678</v>
      </c>
      <c r="D1963" t="s">
        <v>1945</v>
      </c>
      <c r="E1963">
        <v>7</v>
      </c>
      <c r="F1963" t="s">
        <v>13813</v>
      </c>
      <c r="G1963">
        <v>2</v>
      </c>
      <c r="H1963" t="s">
        <v>13771</v>
      </c>
      <c r="I1963">
        <v>3</v>
      </c>
      <c r="J1963" t="s">
        <v>13814</v>
      </c>
      <c r="K1963" t="s">
        <v>13771</v>
      </c>
      <c r="L1963">
        <v>270107</v>
      </c>
      <c r="M1963" t="s">
        <v>13588</v>
      </c>
      <c r="N1963">
        <v>270107005</v>
      </c>
      <c r="O1963" t="s">
        <v>13608</v>
      </c>
      <c r="P1963">
        <v>11956.553390990361</v>
      </c>
      <c r="Q1963">
        <v>0</v>
      </c>
      <c r="R1963">
        <v>0</v>
      </c>
    </row>
    <row r="1964" spans="1:18" x14ac:dyDescent="0.25">
      <c r="A1964">
        <v>13</v>
      </c>
      <c r="B1964">
        <v>13404</v>
      </c>
      <c r="C1964" t="s">
        <v>10678</v>
      </c>
      <c r="D1964" t="s">
        <v>1945</v>
      </c>
      <c r="E1964">
        <v>7</v>
      </c>
      <c r="F1964" t="s">
        <v>13813</v>
      </c>
      <c r="G1964">
        <v>3</v>
      </c>
      <c r="H1964" t="s">
        <v>13770</v>
      </c>
      <c r="I1964">
        <v>3</v>
      </c>
      <c r="J1964" t="s">
        <v>13814</v>
      </c>
      <c r="K1964" t="s">
        <v>13815</v>
      </c>
      <c r="L1964">
        <v>270107</v>
      </c>
      <c r="M1964" t="s">
        <v>13588</v>
      </c>
      <c r="N1964">
        <v>270107005</v>
      </c>
      <c r="O1964" t="s">
        <v>13608</v>
      </c>
      <c r="P1964">
        <v>2989.1383477475902</v>
      </c>
      <c r="Q1964">
        <v>10371.262233987751</v>
      </c>
      <c r="R1964">
        <v>25353.017849916756</v>
      </c>
    </row>
    <row r="1965" spans="1:18" x14ac:dyDescent="0.25">
      <c r="A1965">
        <v>13</v>
      </c>
      <c r="B1965">
        <v>13404</v>
      </c>
      <c r="C1965" t="s">
        <v>10678</v>
      </c>
      <c r="D1965" t="s">
        <v>1945</v>
      </c>
      <c r="E1965">
        <v>7</v>
      </c>
      <c r="F1965" t="s">
        <v>13813</v>
      </c>
      <c r="G1965">
        <v>3</v>
      </c>
      <c r="H1965" t="s">
        <v>13770</v>
      </c>
      <c r="I1965">
        <v>3</v>
      </c>
      <c r="J1965" t="s">
        <v>13814</v>
      </c>
      <c r="K1965" t="s">
        <v>13816</v>
      </c>
      <c r="L1965">
        <v>270107</v>
      </c>
      <c r="M1965" t="s">
        <v>13588</v>
      </c>
      <c r="N1965">
        <v>270107005</v>
      </c>
      <c r="O1965" t="s">
        <v>13608</v>
      </c>
      <c r="P1965">
        <v>0</v>
      </c>
      <c r="Q1965">
        <v>3616.0486543887992</v>
      </c>
      <c r="R1965">
        <v>2750.6252860738045</v>
      </c>
    </row>
    <row r="1966" spans="1:18" x14ac:dyDescent="0.25">
      <c r="A1966">
        <v>13</v>
      </c>
      <c r="B1966">
        <v>13501</v>
      </c>
      <c r="C1966" t="s">
        <v>10678</v>
      </c>
      <c r="D1966" t="s">
        <v>1948</v>
      </c>
      <c r="E1966">
        <v>1</v>
      </c>
      <c r="F1966" t="s">
        <v>13800</v>
      </c>
      <c r="G1966">
        <v>1</v>
      </c>
      <c r="H1966" t="s">
        <v>8278</v>
      </c>
      <c r="I1966">
        <v>1</v>
      </c>
      <c r="J1966" t="s">
        <v>13801</v>
      </c>
      <c r="K1966" t="s">
        <v>13802</v>
      </c>
      <c r="L1966">
        <v>270107</v>
      </c>
      <c r="M1966" t="s">
        <v>13588</v>
      </c>
      <c r="N1966">
        <v>270107006</v>
      </c>
      <c r="O1966" t="s">
        <v>13613</v>
      </c>
      <c r="P1966">
        <v>16827.606489877948</v>
      </c>
      <c r="Q1966">
        <v>20459.891078913646</v>
      </c>
      <c r="R1966">
        <v>7769.6497068532417</v>
      </c>
    </row>
    <row r="1967" spans="1:18" x14ac:dyDescent="0.25">
      <c r="A1967">
        <v>13</v>
      </c>
      <c r="B1967">
        <v>13501</v>
      </c>
      <c r="C1967" t="s">
        <v>10678</v>
      </c>
      <c r="D1967" t="s">
        <v>1948</v>
      </c>
      <c r="E1967">
        <v>1</v>
      </c>
      <c r="F1967" t="s">
        <v>13800</v>
      </c>
      <c r="G1967">
        <v>1</v>
      </c>
      <c r="H1967" t="s">
        <v>8278</v>
      </c>
      <c r="I1967">
        <v>1</v>
      </c>
      <c r="J1967" t="s">
        <v>13801</v>
      </c>
      <c r="K1967" t="s">
        <v>13803</v>
      </c>
      <c r="L1967">
        <v>270107</v>
      </c>
      <c r="M1967" t="s">
        <v>13588</v>
      </c>
      <c r="N1967">
        <v>270107006</v>
      </c>
      <c r="O1967" t="s">
        <v>13613</v>
      </c>
      <c r="P1967">
        <v>0</v>
      </c>
      <c r="Q1967">
        <v>2730.6252752091614</v>
      </c>
      <c r="R1967">
        <v>0</v>
      </c>
    </row>
    <row r="1968" spans="1:18" x14ac:dyDescent="0.25">
      <c r="A1968">
        <v>13</v>
      </c>
      <c r="B1968">
        <v>13501</v>
      </c>
      <c r="C1968" t="s">
        <v>10678</v>
      </c>
      <c r="D1968" t="s">
        <v>1948</v>
      </c>
      <c r="E1968">
        <v>2</v>
      </c>
      <c r="F1968" t="s">
        <v>13804</v>
      </c>
      <c r="G1968">
        <v>3</v>
      </c>
      <c r="H1968" t="s">
        <v>13770</v>
      </c>
      <c r="I1968">
        <v>1</v>
      </c>
      <c r="J1968" t="s">
        <v>13801</v>
      </c>
      <c r="K1968" t="s">
        <v>13805</v>
      </c>
      <c r="L1968">
        <v>270107</v>
      </c>
      <c r="M1968" t="s">
        <v>13588</v>
      </c>
      <c r="N1968">
        <v>270107006</v>
      </c>
      <c r="O1968" t="s">
        <v>13613</v>
      </c>
      <c r="P1968">
        <v>15416.727938172966</v>
      </c>
      <c r="Q1968">
        <v>15986.539179228517</v>
      </c>
      <c r="R1968">
        <v>6815.8193945787289</v>
      </c>
    </row>
    <row r="1969" spans="1:18" x14ac:dyDescent="0.25">
      <c r="A1969">
        <v>13</v>
      </c>
      <c r="B1969">
        <v>13501</v>
      </c>
      <c r="C1969" t="s">
        <v>10678</v>
      </c>
      <c r="D1969" t="s">
        <v>1948</v>
      </c>
      <c r="E1969">
        <v>2</v>
      </c>
      <c r="F1969" t="s">
        <v>13804</v>
      </c>
      <c r="G1969">
        <v>3</v>
      </c>
      <c r="H1969" t="s">
        <v>13770</v>
      </c>
      <c r="I1969">
        <v>1</v>
      </c>
      <c r="J1969" t="s">
        <v>13801</v>
      </c>
      <c r="K1969" t="s">
        <v>13806</v>
      </c>
      <c r="L1969">
        <v>270107</v>
      </c>
      <c r="M1969" t="s">
        <v>13588</v>
      </c>
      <c r="N1969">
        <v>270107006</v>
      </c>
      <c r="O1969" t="s">
        <v>13613</v>
      </c>
      <c r="P1969">
        <v>1410.8785517049819</v>
      </c>
      <c r="Q1969">
        <v>7203.9771748942894</v>
      </c>
      <c r="R1969">
        <v>953.83031227451215</v>
      </c>
    </row>
    <row r="1970" spans="1:18" x14ac:dyDescent="0.25">
      <c r="A1970">
        <v>13</v>
      </c>
      <c r="B1970">
        <v>13501</v>
      </c>
      <c r="C1970" t="s">
        <v>10678</v>
      </c>
      <c r="D1970" t="s">
        <v>1948</v>
      </c>
      <c r="E1970">
        <v>3</v>
      </c>
      <c r="F1970" t="s">
        <v>13807</v>
      </c>
      <c r="G1970">
        <v>1</v>
      </c>
      <c r="H1970" t="s">
        <v>8278</v>
      </c>
      <c r="I1970">
        <v>1</v>
      </c>
      <c r="J1970" t="s">
        <v>13801</v>
      </c>
      <c r="K1970" t="s">
        <v>13808</v>
      </c>
      <c r="L1970">
        <v>270107</v>
      </c>
      <c r="M1970" t="s">
        <v>13588</v>
      </c>
      <c r="N1970">
        <v>270107006</v>
      </c>
      <c r="O1970" t="s">
        <v>13613</v>
      </c>
      <c r="P1970">
        <v>16827.606489877948</v>
      </c>
      <c r="Q1970">
        <v>20459.891078913646</v>
      </c>
      <c r="R1970">
        <v>7769.6497068532417</v>
      </c>
    </row>
    <row r="1971" spans="1:18" x14ac:dyDescent="0.25">
      <c r="A1971">
        <v>13</v>
      </c>
      <c r="B1971">
        <v>13501</v>
      </c>
      <c r="C1971" t="s">
        <v>10678</v>
      </c>
      <c r="D1971" t="s">
        <v>1948</v>
      </c>
      <c r="E1971">
        <v>3</v>
      </c>
      <c r="F1971" t="s">
        <v>13807</v>
      </c>
      <c r="G1971">
        <v>1</v>
      </c>
      <c r="H1971" t="s">
        <v>8278</v>
      </c>
      <c r="I1971">
        <v>1</v>
      </c>
      <c r="J1971" t="s">
        <v>13801</v>
      </c>
      <c r="K1971" t="s">
        <v>13809</v>
      </c>
      <c r="L1971">
        <v>270107</v>
      </c>
      <c r="M1971" t="s">
        <v>13588</v>
      </c>
      <c r="N1971">
        <v>270107006</v>
      </c>
      <c r="O1971" t="s">
        <v>13613</v>
      </c>
      <c r="P1971">
        <v>0</v>
      </c>
      <c r="Q1971">
        <v>2730.6252752091614</v>
      </c>
      <c r="R1971">
        <v>0</v>
      </c>
    </row>
    <row r="1972" spans="1:18" x14ac:dyDescent="0.25">
      <c r="A1972">
        <v>13</v>
      </c>
      <c r="B1972">
        <v>13501</v>
      </c>
      <c r="C1972" t="s">
        <v>10678</v>
      </c>
      <c r="D1972" t="s">
        <v>1948</v>
      </c>
      <c r="E1972">
        <v>4</v>
      </c>
      <c r="F1972" t="s">
        <v>13810</v>
      </c>
      <c r="G1972">
        <v>1</v>
      </c>
      <c r="H1972" t="s">
        <v>8278</v>
      </c>
      <c r="I1972">
        <v>1</v>
      </c>
      <c r="J1972" t="s">
        <v>13801</v>
      </c>
      <c r="K1972" t="s">
        <v>13811</v>
      </c>
      <c r="L1972">
        <v>270107</v>
      </c>
      <c r="M1972" t="s">
        <v>13588</v>
      </c>
      <c r="N1972">
        <v>270107006</v>
      </c>
      <c r="O1972" t="s">
        <v>13613</v>
      </c>
      <c r="P1972">
        <v>16827.606489877948</v>
      </c>
      <c r="Q1972">
        <v>20459.891078913646</v>
      </c>
      <c r="R1972">
        <v>7769.6497068532417</v>
      </c>
    </row>
    <row r="1973" spans="1:18" x14ac:dyDescent="0.25">
      <c r="A1973">
        <v>13</v>
      </c>
      <c r="B1973">
        <v>13501</v>
      </c>
      <c r="C1973" t="s">
        <v>10678</v>
      </c>
      <c r="D1973" t="s">
        <v>1948</v>
      </c>
      <c r="E1973">
        <v>4</v>
      </c>
      <c r="F1973" t="s">
        <v>13810</v>
      </c>
      <c r="G1973">
        <v>1</v>
      </c>
      <c r="H1973" t="s">
        <v>8278</v>
      </c>
      <c r="I1973">
        <v>1</v>
      </c>
      <c r="J1973" t="s">
        <v>13801</v>
      </c>
      <c r="K1973" t="s">
        <v>13812</v>
      </c>
      <c r="L1973">
        <v>270107</v>
      </c>
      <c r="M1973" t="s">
        <v>13588</v>
      </c>
      <c r="N1973">
        <v>270107006</v>
      </c>
      <c r="O1973" t="s">
        <v>13613</v>
      </c>
      <c r="P1973">
        <v>0</v>
      </c>
      <c r="Q1973">
        <v>2730.6252752091614</v>
      </c>
      <c r="R1973">
        <v>0</v>
      </c>
    </row>
    <row r="1974" spans="1:18" x14ac:dyDescent="0.25">
      <c r="A1974">
        <v>13</v>
      </c>
      <c r="B1974">
        <v>13501</v>
      </c>
      <c r="C1974" t="s">
        <v>10678</v>
      </c>
      <c r="D1974" t="s">
        <v>1948</v>
      </c>
      <c r="E1974">
        <v>7</v>
      </c>
      <c r="F1974" t="s">
        <v>13813</v>
      </c>
      <c r="G1974">
        <v>2</v>
      </c>
      <c r="H1974" t="s">
        <v>13771</v>
      </c>
      <c r="I1974">
        <v>3</v>
      </c>
      <c r="J1974" t="s">
        <v>13814</v>
      </c>
      <c r="K1974" t="s">
        <v>13771</v>
      </c>
      <c r="L1974">
        <v>270107</v>
      </c>
      <c r="M1974" t="s">
        <v>13588</v>
      </c>
      <c r="N1974">
        <v>270107005</v>
      </c>
      <c r="O1974" t="s">
        <v>13608</v>
      </c>
      <c r="P1974">
        <v>5894.3189059359838</v>
      </c>
      <c r="Q1974">
        <v>5123.375864422399</v>
      </c>
      <c r="R1974">
        <v>0</v>
      </c>
    </row>
    <row r="1975" spans="1:18" x14ac:dyDescent="0.25">
      <c r="A1975">
        <v>13</v>
      </c>
      <c r="B1975">
        <v>13501</v>
      </c>
      <c r="C1975" t="s">
        <v>10678</v>
      </c>
      <c r="D1975" t="s">
        <v>1948</v>
      </c>
      <c r="E1975">
        <v>7</v>
      </c>
      <c r="F1975" t="s">
        <v>13813</v>
      </c>
      <c r="G1975">
        <v>3</v>
      </c>
      <c r="H1975" t="s">
        <v>13770</v>
      </c>
      <c r="I1975">
        <v>3</v>
      </c>
      <c r="J1975" t="s">
        <v>13814</v>
      </c>
      <c r="K1975" t="s">
        <v>13815</v>
      </c>
      <c r="L1975">
        <v>270107</v>
      </c>
      <c r="M1975" t="s">
        <v>13588</v>
      </c>
      <c r="N1975">
        <v>270107005</v>
      </c>
      <c r="O1975" t="s">
        <v>13608</v>
      </c>
      <c r="P1975">
        <v>9522.4090322369811</v>
      </c>
      <c r="Q1975">
        <v>15336.515214491248</v>
      </c>
      <c r="R1975">
        <v>7769.6497068532417</v>
      </c>
    </row>
    <row r="1976" spans="1:18" x14ac:dyDescent="0.25">
      <c r="A1976">
        <v>13</v>
      </c>
      <c r="B1976">
        <v>13501</v>
      </c>
      <c r="C1976" t="s">
        <v>10678</v>
      </c>
      <c r="D1976" t="s">
        <v>1948</v>
      </c>
      <c r="E1976">
        <v>7</v>
      </c>
      <c r="F1976" t="s">
        <v>13813</v>
      </c>
      <c r="G1976">
        <v>3</v>
      </c>
      <c r="H1976" t="s">
        <v>13770</v>
      </c>
      <c r="I1976">
        <v>3</v>
      </c>
      <c r="J1976" t="s">
        <v>13814</v>
      </c>
      <c r="K1976" t="s">
        <v>13816</v>
      </c>
      <c r="L1976">
        <v>270107</v>
      </c>
      <c r="M1976" t="s">
        <v>13588</v>
      </c>
      <c r="N1976">
        <v>270107005</v>
      </c>
      <c r="O1976" t="s">
        <v>13608</v>
      </c>
      <c r="P1976">
        <v>1410.8785517049819</v>
      </c>
      <c r="Q1976">
        <v>2730.6252752091614</v>
      </c>
      <c r="R1976">
        <v>0</v>
      </c>
    </row>
    <row r="1977" spans="1:18" x14ac:dyDescent="0.25">
      <c r="A1977">
        <v>13</v>
      </c>
      <c r="B1977">
        <v>13601</v>
      </c>
      <c r="C1977" t="s">
        <v>10678</v>
      </c>
      <c r="D1977" t="s">
        <v>1963</v>
      </c>
      <c r="E1977">
        <v>1</v>
      </c>
      <c r="F1977" t="s">
        <v>13800</v>
      </c>
      <c r="G1977">
        <v>1</v>
      </c>
      <c r="H1977" t="s">
        <v>8278</v>
      </c>
      <c r="I1977">
        <v>1</v>
      </c>
      <c r="J1977" t="s">
        <v>13801</v>
      </c>
      <c r="K1977" t="s">
        <v>13802</v>
      </c>
      <c r="L1977">
        <v>270107</v>
      </c>
      <c r="M1977" t="s">
        <v>13588</v>
      </c>
      <c r="N1977">
        <v>270107006</v>
      </c>
      <c r="O1977" t="s">
        <v>13613</v>
      </c>
      <c r="P1977">
        <v>22932.006087779195</v>
      </c>
      <c r="Q1977">
        <v>14620.407107736579</v>
      </c>
      <c r="R1977">
        <v>13075.886216498189</v>
      </c>
    </row>
    <row r="1978" spans="1:18" x14ac:dyDescent="0.25">
      <c r="A1978">
        <v>13</v>
      </c>
      <c r="B1978">
        <v>13601</v>
      </c>
      <c r="C1978" t="s">
        <v>10678</v>
      </c>
      <c r="D1978" t="s">
        <v>1963</v>
      </c>
      <c r="E1978">
        <v>2</v>
      </c>
      <c r="F1978" t="s">
        <v>13804</v>
      </c>
      <c r="G1978">
        <v>3</v>
      </c>
      <c r="H1978" t="s">
        <v>13770</v>
      </c>
      <c r="I1978">
        <v>1</v>
      </c>
      <c r="J1978" t="s">
        <v>13801</v>
      </c>
      <c r="K1978" t="s">
        <v>13805</v>
      </c>
      <c r="L1978">
        <v>270107</v>
      </c>
      <c r="M1978" t="s">
        <v>13588</v>
      </c>
      <c r="N1978">
        <v>270107006</v>
      </c>
      <c r="O1978" t="s">
        <v>13613</v>
      </c>
      <c r="P1978">
        <v>22932.006087779195</v>
      </c>
      <c r="Q1978">
        <v>10668.411874371095</v>
      </c>
      <c r="R1978">
        <v>9531.4273028953576</v>
      </c>
    </row>
    <row r="1979" spans="1:18" x14ac:dyDescent="0.25">
      <c r="A1979">
        <v>13</v>
      </c>
      <c r="B1979">
        <v>13601</v>
      </c>
      <c r="C1979" t="s">
        <v>10678</v>
      </c>
      <c r="D1979" t="s">
        <v>1963</v>
      </c>
      <c r="E1979">
        <v>2</v>
      </c>
      <c r="F1979" t="s">
        <v>13804</v>
      </c>
      <c r="G1979">
        <v>3</v>
      </c>
      <c r="H1979" t="s">
        <v>13770</v>
      </c>
      <c r="I1979">
        <v>1</v>
      </c>
      <c r="J1979" t="s">
        <v>13801</v>
      </c>
      <c r="K1979" t="s">
        <v>13806</v>
      </c>
      <c r="L1979">
        <v>270107</v>
      </c>
      <c r="M1979" t="s">
        <v>13588</v>
      </c>
      <c r="N1979">
        <v>270107006</v>
      </c>
      <c r="O1979" t="s">
        <v>13613</v>
      </c>
      <c r="P1979">
        <v>0</v>
      </c>
      <c r="Q1979">
        <v>3951.9952333654855</v>
      </c>
      <c r="R1979">
        <v>3544.4589136028326</v>
      </c>
    </row>
    <row r="1980" spans="1:18" x14ac:dyDescent="0.25">
      <c r="A1980">
        <v>13</v>
      </c>
      <c r="B1980">
        <v>13601</v>
      </c>
      <c r="C1980" t="s">
        <v>10678</v>
      </c>
      <c r="D1980" t="s">
        <v>1963</v>
      </c>
      <c r="E1980">
        <v>3</v>
      </c>
      <c r="F1980" t="s">
        <v>13807</v>
      </c>
      <c r="G1980">
        <v>1</v>
      </c>
      <c r="H1980" t="s">
        <v>8278</v>
      </c>
      <c r="I1980">
        <v>1</v>
      </c>
      <c r="J1980" t="s">
        <v>13801</v>
      </c>
      <c r="K1980" t="s">
        <v>13808</v>
      </c>
      <c r="L1980">
        <v>270107</v>
      </c>
      <c r="M1980" t="s">
        <v>13588</v>
      </c>
      <c r="N1980">
        <v>270107006</v>
      </c>
      <c r="O1980" t="s">
        <v>13613</v>
      </c>
      <c r="P1980">
        <v>22932.006087779195</v>
      </c>
      <c r="Q1980">
        <v>14620.407107736579</v>
      </c>
      <c r="R1980">
        <v>13075.886216498189</v>
      </c>
    </row>
    <row r="1981" spans="1:18" x14ac:dyDescent="0.25">
      <c r="A1981">
        <v>13</v>
      </c>
      <c r="B1981">
        <v>13601</v>
      </c>
      <c r="C1981" t="s">
        <v>10678</v>
      </c>
      <c r="D1981" t="s">
        <v>1963</v>
      </c>
      <c r="E1981">
        <v>4</v>
      </c>
      <c r="F1981" t="s">
        <v>13810</v>
      </c>
      <c r="G1981">
        <v>1</v>
      </c>
      <c r="H1981" t="s">
        <v>8278</v>
      </c>
      <c r="I1981">
        <v>1</v>
      </c>
      <c r="J1981" t="s">
        <v>13801</v>
      </c>
      <c r="K1981" t="s">
        <v>13811</v>
      </c>
      <c r="L1981">
        <v>270107</v>
      </c>
      <c r="M1981" t="s">
        <v>13588</v>
      </c>
      <c r="N1981">
        <v>270107006</v>
      </c>
      <c r="O1981" t="s">
        <v>13613</v>
      </c>
      <c r="P1981">
        <v>22932.006087779195</v>
      </c>
      <c r="Q1981">
        <v>14620.407107736579</v>
      </c>
      <c r="R1981">
        <v>13075.886216498189</v>
      </c>
    </row>
    <row r="1982" spans="1:18" x14ac:dyDescent="0.25">
      <c r="A1982">
        <v>13</v>
      </c>
      <c r="B1982">
        <v>13601</v>
      </c>
      <c r="C1982" t="s">
        <v>10678</v>
      </c>
      <c r="D1982" t="s">
        <v>1963</v>
      </c>
      <c r="E1982">
        <v>7</v>
      </c>
      <c r="F1982" t="s">
        <v>13813</v>
      </c>
      <c r="G1982">
        <v>2</v>
      </c>
      <c r="H1982" t="s">
        <v>13771</v>
      </c>
      <c r="I1982">
        <v>3</v>
      </c>
      <c r="J1982" t="s">
        <v>13814</v>
      </c>
      <c r="K1982" t="s">
        <v>13771</v>
      </c>
      <c r="L1982">
        <v>270107</v>
      </c>
      <c r="M1982" t="s">
        <v>13588</v>
      </c>
      <c r="N1982">
        <v>270107005</v>
      </c>
      <c r="O1982" t="s">
        <v>13608</v>
      </c>
      <c r="P1982">
        <v>3926.8918048071519</v>
      </c>
      <c r="Q1982">
        <v>0</v>
      </c>
      <c r="R1982">
        <v>0</v>
      </c>
    </row>
    <row r="1983" spans="1:18" x14ac:dyDescent="0.25">
      <c r="A1983">
        <v>13</v>
      </c>
      <c r="B1983">
        <v>13601</v>
      </c>
      <c r="C1983" t="s">
        <v>10678</v>
      </c>
      <c r="D1983" t="s">
        <v>1963</v>
      </c>
      <c r="E1983">
        <v>7</v>
      </c>
      <c r="F1983" t="s">
        <v>13813</v>
      </c>
      <c r="G1983">
        <v>3</v>
      </c>
      <c r="H1983" t="s">
        <v>13770</v>
      </c>
      <c r="I1983">
        <v>3</v>
      </c>
      <c r="J1983" t="s">
        <v>13814</v>
      </c>
      <c r="K1983" t="s">
        <v>13815</v>
      </c>
      <c r="L1983">
        <v>270107</v>
      </c>
      <c r="M1983" t="s">
        <v>13588</v>
      </c>
      <c r="N1983">
        <v>270107005</v>
      </c>
      <c r="O1983" t="s">
        <v>13608</v>
      </c>
      <c r="P1983">
        <v>19005.114282972041</v>
      </c>
      <c r="Q1983">
        <v>9950.1717174662699</v>
      </c>
      <c r="R1983">
        <v>9531.4273028953576</v>
      </c>
    </row>
    <row r="1984" spans="1:18" x14ac:dyDescent="0.25">
      <c r="A1984">
        <v>13</v>
      </c>
      <c r="B1984">
        <v>13601</v>
      </c>
      <c r="C1984" t="s">
        <v>10678</v>
      </c>
      <c r="D1984" t="s">
        <v>1963</v>
      </c>
      <c r="E1984">
        <v>7</v>
      </c>
      <c r="F1984" t="s">
        <v>13813</v>
      </c>
      <c r="G1984">
        <v>3</v>
      </c>
      <c r="H1984" t="s">
        <v>13770</v>
      </c>
      <c r="I1984">
        <v>3</v>
      </c>
      <c r="J1984" t="s">
        <v>13814</v>
      </c>
      <c r="K1984" t="s">
        <v>13816</v>
      </c>
      <c r="L1984">
        <v>270107</v>
      </c>
      <c r="M1984" t="s">
        <v>13588</v>
      </c>
      <c r="N1984">
        <v>270107005</v>
      </c>
      <c r="O1984" t="s">
        <v>13608</v>
      </c>
      <c r="P1984">
        <v>0</v>
      </c>
      <c r="Q1984">
        <v>4670.2353902703117</v>
      </c>
      <c r="R1984">
        <v>3544.4589136028326</v>
      </c>
    </row>
    <row r="1985" spans="1:18" x14ac:dyDescent="0.25">
      <c r="A1985">
        <v>13</v>
      </c>
      <c r="B1985">
        <v>13602</v>
      </c>
      <c r="C1985" t="s">
        <v>10678</v>
      </c>
      <c r="D1985" t="s">
        <v>1966</v>
      </c>
      <c r="E1985">
        <v>1</v>
      </c>
      <c r="F1985" t="s">
        <v>13800</v>
      </c>
      <c r="G1985">
        <v>1</v>
      </c>
      <c r="H1985" t="s">
        <v>8278</v>
      </c>
      <c r="I1985">
        <v>1</v>
      </c>
      <c r="J1985" t="s">
        <v>13801</v>
      </c>
      <c r="K1985" t="s">
        <v>13802</v>
      </c>
      <c r="L1985">
        <v>270107</v>
      </c>
      <c r="M1985" t="s">
        <v>13588</v>
      </c>
      <c r="N1985">
        <v>270107006</v>
      </c>
      <c r="O1985" t="s">
        <v>13613</v>
      </c>
      <c r="P1985">
        <v>0</v>
      </c>
      <c r="Q1985">
        <v>0</v>
      </c>
      <c r="R1985">
        <v>65635.680412053829</v>
      </c>
    </row>
    <row r="1986" spans="1:18" x14ac:dyDescent="0.25">
      <c r="A1986">
        <v>13</v>
      </c>
      <c r="B1986">
        <v>13602</v>
      </c>
      <c r="C1986" t="s">
        <v>10678</v>
      </c>
      <c r="D1986" t="s">
        <v>1966</v>
      </c>
      <c r="E1986">
        <v>2</v>
      </c>
      <c r="F1986" t="s">
        <v>13804</v>
      </c>
      <c r="G1986">
        <v>3</v>
      </c>
      <c r="H1986" t="s">
        <v>13770</v>
      </c>
      <c r="I1986">
        <v>1</v>
      </c>
      <c r="J1986" t="s">
        <v>13801</v>
      </c>
      <c r="K1986" t="s">
        <v>13805</v>
      </c>
      <c r="L1986">
        <v>270107</v>
      </c>
      <c r="M1986" t="s">
        <v>13588</v>
      </c>
      <c r="N1986">
        <v>270107006</v>
      </c>
      <c r="O1986" t="s">
        <v>13613</v>
      </c>
      <c r="P1986">
        <v>0</v>
      </c>
      <c r="Q1986">
        <v>0</v>
      </c>
      <c r="R1986">
        <v>59946.215414123486</v>
      </c>
    </row>
    <row r="1987" spans="1:18" x14ac:dyDescent="0.25">
      <c r="A1987">
        <v>13</v>
      </c>
      <c r="B1987">
        <v>13602</v>
      </c>
      <c r="C1987" t="s">
        <v>10678</v>
      </c>
      <c r="D1987" t="s">
        <v>1966</v>
      </c>
      <c r="E1987">
        <v>2</v>
      </c>
      <c r="F1987" t="s">
        <v>13804</v>
      </c>
      <c r="G1987">
        <v>3</v>
      </c>
      <c r="H1987" t="s">
        <v>13770</v>
      </c>
      <c r="I1987">
        <v>1</v>
      </c>
      <c r="J1987" t="s">
        <v>13801</v>
      </c>
      <c r="K1987" t="s">
        <v>13806</v>
      </c>
      <c r="L1987">
        <v>270107</v>
      </c>
      <c r="M1987" t="s">
        <v>13588</v>
      </c>
      <c r="N1987">
        <v>270107006</v>
      </c>
      <c r="O1987" t="s">
        <v>13613</v>
      </c>
      <c r="P1987">
        <v>0</v>
      </c>
      <c r="Q1987">
        <v>0</v>
      </c>
      <c r="R1987">
        <v>5689.4649979303376</v>
      </c>
    </row>
    <row r="1988" spans="1:18" x14ac:dyDescent="0.25">
      <c r="A1988">
        <v>13</v>
      </c>
      <c r="B1988">
        <v>13602</v>
      </c>
      <c r="C1988" t="s">
        <v>10678</v>
      </c>
      <c r="D1988" t="s">
        <v>1966</v>
      </c>
      <c r="E1988">
        <v>3</v>
      </c>
      <c r="F1988" t="s">
        <v>13807</v>
      </c>
      <c r="G1988">
        <v>1</v>
      </c>
      <c r="H1988" t="s">
        <v>8278</v>
      </c>
      <c r="I1988">
        <v>1</v>
      </c>
      <c r="J1988" t="s">
        <v>13801</v>
      </c>
      <c r="K1988" t="s">
        <v>13808</v>
      </c>
      <c r="L1988">
        <v>270107</v>
      </c>
      <c r="M1988" t="s">
        <v>13588</v>
      </c>
      <c r="N1988">
        <v>270107006</v>
      </c>
      <c r="O1988" t="s">
        <v>13613</v>
      </c>
      <c r="P1988">
        <v>0</v>
      </c>
      <c r="Q1988">
        <v>0</v>
      </c>
      <c r="R1988">
        <v>65635.680412053829</v>
      </c>
    </row>
    <row r="1989" spans="1:18" x14ac:dyDescent="0.25">
      <c r="A1989">
        <v>13</v>
      </c>
      <c r="B1989">
        <v>13602</v>
      </c>
      <c r="C1989" t="s">
        <v>10678</v>
      </c>
      <c r="D1989" t="s">
        <v>1966</v>
      </c>
      <c r="E1989">
        <v>4</v>
      </c>
      <c r="F1989" t="s">
        <v>13810</v>
      </c>
      <c r="G1989">
        <v>1</v>
      </c>
      <c r="H1989" t="s">
        <v>8278</v>
      </c>
      <c r="I1989">
        <v>1</v>
      </c>
      <c r="J1989" t="s">
        <v>13801</v>
      </c>
      <c r="K1989" t="s">
        <v>13811</v>
      </c>
      <c r="L1989">
        <v>270107</v>
      </c>
      <c r="M1989" t="s">
        <v>13588</v>
      </c>
      <c r="N1989">
        <v>270107006</v>
      </c>
      <c r="O1989" t="s">
        <v>13613</v>
      </c>
      <c r="P1989">
        <v>0</v>
      </c>
      <c r="Q1989">
        <v>0</v>
      </c>
      <c r="R1989">
        <v>65635.680412053829</v>
      </c>
    </row>
    <row r="1990" spans="1:18" x14ac:dyDescent="0.25">
      <c r="A1990">
        <v>13</v>
      </c>
      <c r="B1990">
        <v>13602</v>
      </c>
      <c r="C1990" t="s">
        <v>10678</v>
      </c>
      <c r="D1990" t="s">
        <v>1966</v>
      </c>
      <c r="E1990">
        <v>7</v>
      </c>
      <c r="F1990" t="s">
        <v>13813</v>
      </c>
      <c r="G1990">
        <v>3</v>
      </c>
      <c r="H1990" t="s">
        <v>13770</v>
      </c>
      <c r="I1990">
        <v>3</v>
      </c>
      <c r="J1990" t="s">
        <v>13814</v>
      </c>
      <c r="K1990" t="s">
        <v>13815</v>
      </c>
      <c r="L1990">
        <v>270107</v>
      </c>
      <c r="M1990" t="s">
        <v>13588</v>
      </c>
      <c r="N1990">
        <v>270107005</v>
      </c>
      <c r="O1990" t="s">
        <v>13608</v>
      </c>
      <c r="P1990">
        <v>0</v>
      </c>
      <c r="Q1990">
        <v>0</v>
      </c>
      <c r="R1990">
        <v>56252.464537609871</v>
      </c>
    </row>
    <row r="1991" spans="1:18" x14ac:dyDescent="0.25">
      <c r="A1991">
        <v>13</v>
      </c>
      <c r="B1991">
        <v>13602</v>
      </c>
      <c r="C1991" t="s">
        <v>10678</v>
      </c>
      <c r="D1991" t="s">
        <v>1966</v>
      </c>
      <c r="E1991">
        <v>7</v>
      </c>
      <c r="F1991" t="s">
        <v>13813</v>
      </c>
      <c r="G1991">
        <v>3</v>
      </c>
      <c r="H1991" t="s">
        <v>13770</v>
      </c>
      <c r="I1991">
        <v>3</v>
      </c>
      <c r="J1991" t="s">
        <v>13814</v>
      </c>
      <c r="K1991" t="s">
        <v>13816</v>
      </c>
      <c r="L1991">
        <v>270107</v>
      </c>
      <c r="M1991" t="s">
        <v>13588</v>
      </c>
      <c r="N1991">
        <v>270107005</v>
      </c>
      <c r="O1991" t="s">
        <v>13608</v>
      </c>
      <c r="P1991">
        <v>0</v>
      </c>
      <c r="Q1991">
        <v>0</v>
      </c>
      <c r="R1991">
        <v>9383.2158744439439</v>
      </c>
    </row>
    <row r="1992" spans="1:18" x14ac:dyDescent="0.25">
      <c r="A1992">
        <v>13</v>
      </c>
      <c r="B1992">
        <v>13603</v>
      </c>
      <c r="C1992" t="s">
        <v>10678</v>
      </c>
      <c r="D1992" t="s">
        <v>1969</v>
      </c>
      <c r="E1992">
        <v>1</v>
      </c>
      <c r="F1992" t="s">
        <v>13800</v>
      </c>
      <c r="G1992">
        <v>1</v>
      </c>
      <c r="H1992" t="s">
        <v>8278</v>
      </c>
      <c r="I1992">
        <v>1</v>
      </c>
      <c r="J1992" t="s">
        <v>13801</v>
      </c>
      <c r="K1992" t="s">
        <v>13802</v>
      </c>
      <c r="L1992">
        <v>270107</v>
      </c>
      <c r="M1992" t="s">
        <v>13588</v>
      </c>
      <c r="N1992">
        <v>270107006</v>
      </c>
      <c r="O1992" t="s">
        <v>13613</v>
      </c>
      <c r="P1992">
        <v>0</v>
      </c>
      <c r="Q1992">
        <v>57360.757175951898</v>
      </c>
      <c r="R1992">
        <v>59066.25586721368</v>
      </c>
    </row>
    <row r="1993" spans="1:18" x14ac:dyDescent="0.25">
      <c r="A1993">
        <v>13</v>
      </c>
      <c r="B1993">
        <v>13603</v>
      </c>
      <c r="C1993" t="s">
        <v>10678</v>
      </c>
      <c r="D1993" t="s">
        <v>1969</v>
      </c>
      <c r="E1993">
        <v>2</v>
      </c>
      <c r="F1993" t="s">
        <v>13804</v>
      </c>
      <c r="G1993">
        <v>3</v>
      </c>
      <c r="H1993" t="s">
        <v>13770</v>
      </c>
      <c r="I1993">
        <v>1</v>
      </c>
      <c r="J1993" t="s">
        <v>13801</v>
      </c>
      <c r="K1993" t="s">
        <v>13805</v>
      </c>
      <c r="L1993">
        <v>270107</v>
      </c>
      <c r="M1993" t="s">
        <v>13588</v>
      </c>
      <c r="N1993">
        <v>270107006</v>
      </c>
      <c r="O1993" t="s">
        <v>13613</v>
      </c>
      <c r="P1993">
        <v>0</v>
      </c>
      <c r="Q1993">
        <v>41950.26987236362</v>
      </c>
      <c r="R1993">
        <v>52040.614015541338</v>
      </c>
    </row>
    <row r="1994" spans="1:18" x14ac:dyDescent="0.25">
      <c r="A1994">
        <v>13</v>
      </c>
      <c r="B1994">
        <v>13603</v>
      </c>
      <c r="C1994" t="s">
        <v>10678</v>
      </c>
      <c r="D1994" t="s">
        <v>1969</v>
      </c>
      <c r="E1994">
        <v>2</v>
      </c>
      <c r="F1994" t="s">
        <v>13804</v>
      </c>
      <c r="G1994">
        <v>3</v>
      </c>
      <c r="H1994" t="s">
        <v>13770</v>
      </c>
      <c r="I1994">
        <v>1</v>
      </c>
      <c r="J1994" t="s">
        <v>13801</v>
      </c>
      <c r="K1994" t="s">
        <v>13806</v>
      </c>
      <c r="L1994">
        <v>270107</v>
      </c>
      <c r="M1994" t="s">
        <v>13588</v>
      </c>
      <c r="N1994">
        <v>270107006</v>
      </c>
      <c r="O1994" t="s">
        <v>13613</v>
      </c>
      <c r="P1994">
        <v>0</v>
      </c>
      <c r="Q1994">
        <v>15410.487303588277</v>
      </c>
      <c r="R1994">
        <v>7025.6418516723352</v>
      </c>
    </row>
    <row r="1995" spans="1:18" x14ac:dyDescent="0.25">
      <c r="A1995">
        <v>13</v>
      </c>
      <c r="B1995">
        <v>13603</v>
      </c>
      <c r="C1995" t="s">
        <v>10678</v>
      </c>
      <c r="D1995" t="s">
        <v>1969</v>
      </c>
      <c r="E1995">
        <v>3</v>
      </c>
      <c r="F1995" t="s">
        <v>13807</v>
      </c>
      <c r="G1995">
        <v>1</v>
      </c>
      <c r="H1995" t="s">
        <v>8278</v>
      </c>
      <c r="I1995">
        <v>1</v>
      </c>
      <c r="J1995" t="s">
        <v>13801</v>
      </c>
      <c r="K1995" t="s">
        <v>13808</v>
      </c>
      <c r="L1995">
        <v>270107</v>
      </c>
      <c r="M1995" t="s">
        <v>13588</v>
      </c>
      <c r="N1995">
        <v>270107006</v>
      </c>
      <c r="O1995" t="s">
        <v>13613</v>
      </c>
      <c r="P1995">
        <v>0</v>
      </c>
      <c r="Q1995">
        <v>57360.757175951898</v>
      </c>
      <c r="R1995">
        <v>59066.25586721368</v>
      </c>
    </row>
    <row r="1996" spans="1:18" x14ac:dyDescent="0.25">
      <c r="A1996">
        <v>13</v>
      </c>
      <c r="B1996">
        <v>13603</v>
      </c>
      <c r="C1996" t="s">
        <v>10678</v>
      </c>
      <c r="D1996" t="s">
        <v>1969</v>
      </c>
      <c r="E1996">
        <v>4</v>
      </c>
      <c r="F1996" t="s">
        <v>13810</v>
      </c>
      <c r="G1996">
        <v>1</v>
      </c>
      <c r="H1996" t="s">
        <v>8278</v>
      </c>
      <c r="I1996">
        <v>1</v>
      </c>
      <c r="J1996" t="s">
        <v>13801</v>
      </c>
      <c r="K1996" t="s">
        <v>13811</v>
      </c>
      <c r="L1996">
        <v>270107</v>
      </c>
      <c r="M1996" t="s">
        <v>13588</v>
      </c>
      <c r="N1996">
        <v>270107006</v>
      </c>
      <c r="O1996" t="s">
        <v>13613</v>
      </c>
      <c r="P1996">
        <v>0</v>
      </c>
      <c r="Q1996">
        <v>57360.757175951898</v>
      </c>
      <c r="R1996">
        <v>59066.25586721368</v>
      </c>
    </row>
    <row r="1997" spans="1:18" x14ac:dyDescent="0.25">
      <c r="A1997">
        <v>13</v>
      </c>
      <c r="B1997">
        <v>13603</v>
      </c>
      <c r="C1997" t="s">
        <v>10678</v>
      </c>
      <c r="D1997" t="s">
        <v>1969</v>
      </c>
      <c r="E1997">
        <v>7</v>
      </c>
      <c r="F1997" t="s">
        <v>13813</v>
      </c>
      <c r="G1997">
        <v>3</v>
      </c>
      <c r="H1997" t="s">
        <v>13770</v>
      </c>
      <c r="I1997">
        <v>3</v>
      </c>
      <c r="J1997" t="s">
        <v>13814</v>
      </c>
      <c r="K1997" t="s">
        <v>13815</v>
      </c>
      <c r="L1997">
        <v>270107</v>
      </c>
      <c r="M1997" t="s">
        <v>13588</v>
      </c>
      <c r="N1997">
        <v>270107005</v>
      </c>
      <c r="O1997" t="s">
        <v>13608</v>
      </c>
      <c r="P1997">
        <v>0</v>
      </c>
      <c r="Q1997">
        <v>41950.26987236362</v>
      </c>
      <c r="R1997">
        <v>52040.614015541338</v>
      </c>
    </row>
    <row r="1998" spans="1:18" x14ac:dyDescent="0.25">
      <c r="A1998">
        <v>13</v>
      </c>
      <c r="B1998">
        <v>13603</v>
      </c>
      <c r="C1998" t="s">
        <v>10678</v>
      </c>
      <c r="D1998" t="s">
        <v>1969</v>
      </c>
      <c r="E1998">
        <v>7</v>
      </c>
      <c r="F1998" t="s">
        <v>13813</v>
      </c>
      <c r="G1998">
        <v>3</v>
      </c>
      <c r="H1998" t="s">
        <v>13770</v>
      </c>
      <c r="I1998">
        <v>3</v>
      </c>
      <c r="J1998" t="s">
        <v>13814</v>
      </c>
      <c r="K1998" t="s">
        <v>13816</v>
      </c>
      <c r="L1998">
        <v>270107</v>
      </c>
      <c r="M1998" t="s">
        <v>13588</v>
      </c>
      <c r="N1998">
        <v>270107005</v>
      </c>
      <c r="O1998" t="s">
        <v>13608</v>
      </c>
      <c r="P1998">
        <v>0</v>
      </c>
      <c r="Q1998">
        <v>15410.487303588277</v>
      </c>
      <c r="R1998">
        <v>7025.6418516723352</v>
      </c>
    </row>
    <row r="1999" spans="1:18" x14ac:dyDescent="0.25">
      <c r="A1999">
        <v>13</v>
      </c>
      <c r="B1999">
        <v>13604</v>
      </c>
      <c r="C1999" t="s">
        <v>10678</v>
      </c>
      <c r="D1999" t="s">
        <v>1972</v>
      </c>
      <c r="E1999">
        <v>1</v>
      </c>
      <c r="F1999" t="s">
        <v>13800</v>
      </c>
      <c r="G1999">
        <v>1</v>
      </c>
      <c r="H1999" t="s">
        <v>8278</v>
      </c>
      <c r="I1999">
        <v>1</v>
      </c>
      <c r="J1999" t="s">
        <v>13801</v>
      </c>
      <c r="K1999" t="s">
        <v>13802</v>
      </c>
      <c r="L1999">
        <v>270107</v>
      </c>
      <c r="M1999" t="s">
        <v>13588</v>
      </c>
      <c r="N1999">
        <v>270107006</v>
      </c>
      <c r="O1999" t="s">
        <v>13613</v>
      </c>
      <c r="P1999">
        <v>20095.363140073248</v>
      </c>
      <c r="Q1999">
        <v>13434.635907743888</v>
      </c>
      <c r="R1999">
        <v>0</v>
      </c>
    </row>
    <row r="2000" spans="1:18" x14ac:dyDescent="0.25">
      <c r="A2000">
        <v>13</v>
      </c>
      <c r="B2000">
        <v>13604</v>
      </c>
      <c r="C2000" t="s">
        <v>10678</v>
      </c>
      <c r="D2000" t="s">
        <v>1972</v>
      </c>
      <c r="E2000">
        <v>1</v>
      </c>
      <c r="F2000" t="s">
        <v>13800</v>
      </c>
      <c r="G2000">
        <v>1</v>
      </c>
      <c r="H2000" t="s">
        <v>8278</v>
      </c>
      <c r="I2000">
        <v>1</v>
      </c>
      <c r="J2000" t="s">
        <v>13801</v>
      </c>
      <c r="K2000" t="s">
        <v>13803</v>
      </c>
      <c r="L2000">
        <v>270107</v>
      </c>
      <c r="M2000" t="s">
        <v>13588</v>
      </c>
      <c r="N2000">
        <v>270107006</v>
      </c>
      <c r="O2000" t="s">
        <v>13613</v>
      </c>
      <c r="P2000">
        <v>0</v>
      </c>
      <c r="Q2000">
        <v>5405.8257428292691</v>
      </c>
      <c r="R2000">
        <v>0</v>
      </c>
    </row>
    <row r="2001" spans="1:18" x14ac:dyDescent="0.25">
      <c r="A2001">
        <v>13</v>
      </c>
      <c r="B2001">
        <v>13604</v>
      </c>
      <c r="C2001" t="s">
        <v>10678</v>
      </c>
      <c r="D2001" t="s">
        <v>1972</v>
      </c>
      <c r="E2001">
        <v>2</v>
      </c>
      <c r="F2001" t="s">
        <v>13804</v>
      </c>
      <c r="G2001">
        <v>3</v>
      </c>
      <c r="H2001" t="s">
        <v>13770</v>
      </c>
      <c r="I2001">
        <v>1</v>
      </c>
      <c r="J2001" t="s">
        <v>13801</v>
      </c>
      <c r="K2001" t="s">
        <v>13805</v>
      </c>
      <c r="L2001">
        <v>270107</v>
      </c>
      <c r="M2001" t="s">
        <v>13588</v>
      </c>
      <c r="N2001">
        <v>270107006</v>
      </c>
      <c r="O2001" t="s">
        <v>13613</v>
      </c>
      <c r="P2001">
        <v>20095.363140073248</v>
      </c>
      <c r="Q2001">
        <v>8028.8101649146201</v>
      </c>
      <c r="R2001">
        <v>0</v>
      </c>
    </row>
    <row r="2002" spans="1:18" x14ac:dyDescent="0.25">
      <c r="A2002">
        <v>13</v>
      </c>
      <c r="B2002">
        <v>13604</v>
      </c>
      <c r="C2002" t="s">
        <v>10678</v>
      </c>
      <c r="D2002" t="s">
        <v>1972</v>
      </c>
      <c r="E2002">
        <v>2</v>
      </c>
      <c r="F2002" t="s">
        <v>13804</v>
      </c>
      <c r="G2002">
        <v>3</v>
      </c>
      <c r="H2002" t="s">
        <v>13770</v>
      </c>
      <c r="I2002">
        <v>1</v>
      </c>
      <c r="J2002" t="s">
        <v>13801</v>
      </c>
      <c r="K2002" t="s">
        <v>13806</v>
      </c>
      <c r="L2002">
        <v>270107</v>
      </c>
      <c r="M2002" t="s">
        <v>13588</v>
      </c>
      <c r="N2002">
        <v>270107006</v>
      </c>
      <c r="O2002" t="s">
        <v>13613</v>
      </c>
      <c r="P2002">
        <v>0</v>
      </c>
      <c r="Q2002">
        <v>10811.651485658538</v>
      </c>
      <c r="R2002">
        <v>0</v>
      </c>
    </row>
    <row r="2003" spans="1:18" x14ac:dyDescent="0.25">
      <c r="A2003">
        <v>13</v>
      </c>
      <c r="B2003">
        <v>13604</v>
      </c>
      <c r="C2003" t="s">
        <v>10678</v>
      </c>
      <c r="D2003" t="s">
        <v>1972</v>
      </c>
      <c r="E2003">
        <v>3</v>
      </c>
      <c r="F2003" t="s">
        <v>13807</v>
      </c>
      <c r="G2003">
        <v>1</v>
      </c>
      <c r="H2003" t="s">
        <v>8278</v>
      </c>
      <c r="I2003">
        <v>1</v>
      </c>
      <c r="J2003" t="s">
        <v>13801</v>
      </c>
      <c r="K2003" t="s">
        <v>13808</v>
      </c>
      <c r="L2003">
        <v>270107</v>
      </c>
      <c r="M2003" t="s">
        <v>13588</v>
      </c>
      <c r="N2003">
        <v>270107006</v>
      </c>
      <c r="O2003" t="s">
        <v>13613</v>
      </c>
      <c r="P2003">
        <v>20095.363140073248</v>
      </c>
      <c r="Q2003">
        <v>18840.461650573157</v>
      </c>
      <c r="R2003">
        <v>0</v>
      </c>
    </row>
    <row r="2004" spans="1:18" x14ac:dyDescent="0.25">
      <c r="A2004">
        <v>13</v>
      </c>
      <c r="B2004">
        <v>13604</v>
      </c>
      <c r="C2004" t="s">
        <v>10678</v>
      </c>
      <c r="D2004" t="s">
        <v>1972</v>
      </c>
      <c r="E2004">
        <v>4</v>
      </c>
      <c r="F2004" t="s">
        <v>13810</v>
      </c>
      <c r="G2004">
        <v>1</v>
      </c>
      <c r="H2004" t="s">
        <v>8278</v>
      </c>
      <c r="I2004">
        <v>1</v>
      </c>
      <c r="J2004" t="s">
        <v>13801</v>
      </c>
      <c r="K2004" t="s">
        <v>13811</v>
      </c>
      <c r="L2004">
        <v>270107</v>
      </c>
      <c r="M2004" t="s">
        <v>13588</v>
      </c>
      <c r="N2004">
        <v>270107006</v>
      </c>
      <c r="O2004" t="s">
        <v>13613</v>
      </c>
      <c r="P2004">
        <v>20095.363140073248</v>
      </c>
      <c r="Q2004">
        <v>13434.635907743888</v>
      </c>
      <c r="R2004">
        <v>0</v>
      </c>
    </row>
    <row r="2005" spans="1:18" x14ac:dyDescent="0.25">
      <c r="A2005">
        <v>13</v>
      </c>
      <c r="B2005">
        <v>13604</v>
      </c>
      <c r="C2005" t="s">
        <v>10678</v>
      </c>
      <c r="D2005" t="s">
        <v>1972</v>
      </c>
      <c r="E2005">
        <v>4</v>
      </c>
      <c r="F2005" t="s">
        <v>13810</v>
      </c>
      <c r="G2005">
        <v>1</v>
      </c>
      <c r="H2005" t="s">
        <v>8278</v>
      </c>
      <c r="I2005">
        <v>1</v>
      </c>
      <c r="J2005" t="s">
        <v>13801</v>
      </c>
      <c r="K2005" t="s">
        <v>13812</v>
      </c>
      <c r="L2005">
        <v>270107</v>
      </c>
      <c r="M2005" t="s">
        <v>13588</v>
      </c>
      <c r="N2005">
        <v>270107006</v>
      </c>
      <c r="O2005" t="s">
        <v>13613</v>
      </c>
      <c r="P2005">
        <v>0</v>
      </c>
      <c r="Q2005">
        <v>5405.8257428292691</v>
      </c>
      <c r="R2005">
        <v>0</v>
      </c>
    </row>
    <row r="2006" spans="1:18" x14ac:dyDescent="0.25">
      <c r="A2006">
        <v>13</v>
      </c>
      <c r="B2006">
        <v>13604</v>
      </c>
      <c r="C2006" t="s">
        <v>10678</v>
      </c>
      <c r="D2006" t="s">
        <v>1972</v>
      </c>
      <c r="E2006">
        <v>7</v>
      </c>
      <c r="F2006" t="s">
        <v>13813</v>
      </c>
      <c r="G2006">
        <v>2</v>
      </c>
      <c r="H2006" t="s">
        <v>13771</v>
      </c>
      <c r="I2006">
        <v>3</v>
      </c>
      <c r="J2006" t="s">
        <v>13814</v>
      </c>
      <c r="K2006" t="s">
        <v>13771</v>
      </c>
      <c r="L2006">
        <v>270107</v>
      </c>
      <c r="M2006" t="s">
        <v>13588</v>
      </c>
      <c r="N2006">
        <v>270107005</v>
      </c>
      <c r="O2006" t="s">
        <v>13608</v>
      </c>
      <c r="P2006">
        <v>0</v>
      </c>
      <c r="Q2006">
        <v>10811.651485658538</v>
      </c>
      <c r="R2006">
        <v>0</v>
      </c>
    </row>
    <row r="2007" spans="1:18" x14ac:dyDescent="0.25">
      <c r="A2007">
        <v>13</v>
      </c>
      <c r="B2007">
        <v>13604</v>
      </c>
      <c r="C2007" t="s">
        <v>10678</v>
      </c>
      <c r="D2007" t="s">
        <v>1972</v>
      </c>
      <c r="E2007">
        <v>7</v>
      </c>
      <c r="F2007" t="s">
        <v>13813</v>
      </c>
      <c r="G2007">
        <v>3</v>
      </c>
      <c r="H2007" t="s">
        <v>13770</v>
      </c>
      <c r="I2007">
        <v>3</v>
      </c>
      <c r="J2007" t="s">
        <v>13814</v>
      </c>
      <c r="K2007" t="s">
        <v>13815</v>
      </c>
      <c r="L2007">
        <v>270107</v>
      </c>
      <c r="M2007" t="s">
        <v>13588</v>
      </c>
      <c r="N2007">
        <v>270107005</v>
      </c>
      <c r="O2007" t="s">
        <v>13608</v>
      </c>
      <c r="P2007">
        <v>20095.363140073248</v>
      </c>
      <c r="Q2007">
        <v>8028.8101649146201</v>
      </c>
      <c r="R2007">
        <v>0</v>
      </c>
    </row>
    <row r="2008" spans="1:18" x14ac:dyDescent="0.25">
      <c r="A2008">
        <v>13</v>
      </c>
      <c r="B2008">
        <v>13605</v>
      </c>
      <c r="C2008" t="s">
        <v>10678</v>
      </c>
      <c r="D2008" t="s">
        <v>1975</v>
      </c>
      <c r="E2008">
        <v>1</v>
      </c>
      <c r="F2008" t="s">
        <v>13800</v>
      </c>
      <c r="G2008">
        <v>1</v>
      </c>
      <c r="H2008" t="s">
        <v>8278</v>
      </c>
      <c r="I2008">
        <v>1</v>
      </c>
      <c r="J2008" t="s">
        <v>13801</v>
      </c>
      <c r="K2008" t="s">
        <v>13802</v>
      </c>
      <c r="L2008">
        <v>270107</v>
      </c>
      <c r="M2008" t="s">
        <v>13588</v>
      </c>
      <c r="N2008">
        <v>270107006</v>
      </c>
      <c r="O2008" t="s">
        <v>13613</v>
      </c>
      <c r="P2008">
        <v>24734.039507586604</v>
      </c>
      <c r="Q2008">
        <v>42571.060206150563</v>
      </c>
      <c r="R2008">
        <v>38040.058577910859</v>
      </c>
    </row>
    <row r="2009" spans="1:18" x14ac:dyDescent="0.25">
      <c r="A2009">
        <v>13</v>
      </c>
      <c r="B2009">
        <v>13605</v>
      </c>
      <c r="C2009" t="s">
        <v>10678</v>
      </c>
      <c r="D2009" t="s">
        <v>1975</v>
      </c>
      <c r="E2009">
        <v>1</v>
      </c>
      <c r="F2009" t="s">
        <v>13800</v>
      </c>
      <c r="G2009">
        <v>1</v>
      </c>
      <c r="H2009" t="s">
        <v>8278</v>
      </c>
      <c r="I2009">
        <v>1</v>
      </c>
      <c r="J2009" t="s">
        <v>13801</v>
      </c>
      <c r="K2009" t="s">
        <v>13803</v>
      </c>
      <c r="L2009">
        <v>270107</v>
      </c>
      <c r="M2009" t="s">
        <v>13588</v>
      </c>
      <c r="N2009">
        <v>270107006</v>
      </c>
      <c r="O2009" t="s">
        <v>13613</v>
      </c>
      <c r="P2009">
        <v>0</v>
      </c>
      <c r="Q2009">
        <v>1670.4618869317646</v>
      </c>
      <c r="R2009">
        <v>0</v>
      </c>
    </row>
    <row r="2010" spans="1:18" x14ac:dyDescent="0.25">
      <c r="A2010">
        <v>13</v>
      </c>
      <c r="B2010">
        <v>13605</v>
      </c>
      <c r="C2010" t="s">
        <v>10678</v>
      </c>
      <c r="D2010" t="s">
        <v>1975</v>
      </c>
      <c r="E2010">
        <v>2</v>
      </c>
      <c r="F2010" t="s">
        <v>13804</v>
      </c>
      <c r="G2010">
        <v>3</v>
      </c>
      <c r="H2010" t="s">
        <v>13770</v>
      </c>
      <c r="I2010">
        <v>1</v>
      </c>
      <c r="J2010" t="s">
        <v>13801</v>
      </c>
      <c r="K2010" t="s">
        <v>13805</v>
      </c>
      <c r="L2010">
        <v>270107</v>
      </c>
      <c r="M2010" t="s">
        <v>13588</v>
      </c>
      <c r="N2010">
        <v>270107006</v>
      </c>
      <c r="O2010" t="s">
        <v>13613</v>
      </c>
      <c r="P2010">
        <v>22167.764099627828</v>
      </c>
      <c r="Q2010">
        <v>28075.557675553719</v>
      </c>
      <c r="R2010">
        <v>31040.391994594585</v>
      </c>
    </row>
    <row r="2011" spans="1:18" x14ac:dyDescent="0.25">
      <c r="A2011">
        <v>13</v>
      </c>
      <c r="B2011">
        <v>13605</v>
      </c>
      <c r="C2011" t="s">
        <v>10678</v>
      </c>
      <c r="D2011" t="s">
        <v>1975</v>
      </c>
      <c r="E2011">
        <v>2</v>
      </c>
      <c r="F2011" t="s">
        <v>13804</v>
      </c>
      <c r="G2011">
        <v>3</v>
      </c>
      <c r="H2011" t="s">
        <v>13770</v>
      </c>
      <c r="I2011">
        <v>1</v>
      </c>
      <c r="J2011" t="s">
        <v>13801</v>
      </c>
      <c r="K2011" t="s">
        <v>13806</v>
      </c>
      <c r="L2011">
        <v>270107</v>
      </c>
      <c r="M2011" t="s">
        <v>13588</v>
      </c>
      <c r="N2011">
        <v>270107006</v>
      </c>
      <c r="O2011" t="s">
        <v>13613</v>
      </c>
      <c r="P2011">
        <v>2566.2754079587748</v>
      </c>
      <c r="Q2011">
        <v>16165.964417528608</v>
      </c>
      <c r="R2011">
        <v>6999.6665833162751</v>
      </c>
    </row>
    <row r="2012" spans="1:18" x14ac:dyDescent="0.25">
      <c r="A2012">
        <v>13</v>
      </c>
      <c r="B2012">
        <v>13605</v>
      </c>
      <c r="C2012" t="s">
        <v>10678</v>
      </c>
      <c r="D2012" t="s">
        <v>1975</v>
      </c>
      <c r="E2012">
        <v>3</v>
      </c>
      <c r="F2012" t="s">
        <v>13807</v>
      </c>
      <c r="G2012">
        <v>1</v>
      </c>
      <c r="H2012" t="s">
        <v>8278</v>
      </c>
      <c r="I2012">
        <v>1</v>
      </c>
      <c r="J2012" t="s">
        <v>13801</v>
      </c>
      <c r="K2012" t="s">
        <v>13808</v>
      </c>
      <c r="L2012">
        <v>270107</v>
      </c>
      <c r="M2012" t="s">
        <v>13588</v>
      </c>
      <c r="N2012">
        <v>270107006</v>
      </c>
      <c r="O2012" t="s">
        <v>13613</v>
      </c>
      <c r="P2012">
        <v>24734.039507586604</v>
      </c>
      <c r="Q2012">
        <v>44241.522093082327</v>
      </c>
      <c r="R2012">
        <v>38040.058577910859</v>
      </c>
    </row>
    <row r="2013" spans="1:18" x14ac:dyDescent="0.25">
      <c r="A2013">
        <v>13</v>
      </c>
      <c r="B2013">
        <v>13605</v>
      </c>
      <c r="C2013" t="s">
        <v>10678</v>
      </c>
      <c r="D2013" t="s">
        <v>1975</v>
      </c>
      <c r="E2013">
        <v>4</v>
      </c>
      <c r="F2013" t="s">
        <v>13810</v>
      </c>
      <c r="G2013">
        <v>1</v>
      </c>
      <c r="H2013" t="s">
        <v>8278</v>
      </c>
      <c r="I2013">
        <v>1</v>
      </c>
      <c r="J2013" t="s">
        <v>13801</v>
      </c>
      <c r="K2013" t="s">
        <v>13811</v>
      </c>
      <c r="L2013">
        <v>270107</v>
      </c>
      <c r="M2013" t="s">
        <v>13588</v>
      </c>
      <c r="N2013">
        <v>270107006</v>
      </c>
      <c r="O2013" t="s">
        <v>13613</v>
      </c>
      <c r="P2013">
        <v>24734.039507586604</v>
      </c>
      <c r="Q2013">
        <v>42571.060206150563</v>
      </c>
      <c r="R2013">
        <v>38040.058577910859</v>
      </c>
    </row>
    <row r="2014" spans="1:18" x14ac:dyDescent="0.25">
      <c r="A2014">
        <v>13</v>
      </c>
      <c r="B2014">
        <v>13605</v>
      </c>
      <c r="C2014" t="s">
        <v>10678</v>
      </c>
      <c r="D2014" t="s">
        <v>1975</v>
      </c>
      <c r="E2014">
        <v>4</v>
      </c>
      <c r="F2014" t="s">
        <v>13810</v>
      </c>
      <c r="G2014">
        <v>1</v>
      </c>
      <c r="H2014" t="s">
        <v>8278</v>
      </c>
      <c r="I2014">
        <v>1</v>
      </c>
      <c r="J2014" t="s">
        <v>13801</v>
      </c>
      <c r="K2014" t="s">
        <v>13812</v>
      </c>
      <c r="L2014">
        <v>270107</v>
      </c>
      <c r="M2014" t="s">
        <v>13588</v>
      </c>
      <c r="N2014">
        <v>270107006</v>
      </c>
      <c r="O2014" t="s">
        <v>13613</v>
      </c>
      <c r="P2014">
        <v>0</v>
      </c>
      <c r="Q2014">
        <v>1670.4618869317646</v>
      </c>
      <c r="R2014">
        <v>0</v>
      </c>
    </row>
    <row r="2015" spans="1:18" x14ac:dyDescent="0.25">
      <c r="A2015">
        <v>13</v>
      </c>
      <c r="B2015">
        <v>13605</v>
      </c>
      <c r="C2015" t="s">
        <v>10678</v>
      </c>
      <c r="D2015" t="s">
        <v>1975</v>
      </c>
      <c r="E2015">
        <v>7</v>
      </c>
      <c r="F2015" t="s">
        <v>13813</v>
      </c>
      <c r="G2015">
        <v>2</v>
      </c>
      <c r="H2015" t="s">
        <v>13771</v>
      </c>
      <c r="I2015">
        <v>3</v>
      </c>
      <c r="J2015" t="s">
        <v>13814</v>
      </c>
      <c r="K2015" t="s">
        <v>13771</v>
      </c>
      <c r="L2015">
        <v>270107</v>
      </c>
      <c r="M2015" t="s">
        <v>13588</v>
      </c>
      <c r="N2015">
        <v>270107005</v>
      </c>
      <c r="O2015" t="s">
        <v>13608</v>
      </c>
      <c r="P2015">
        <v>2566.2754079587748</v>
      </c>
      <c r="Q2015">
        <v>7480.6206334585104</v>
      </c>
      <c r="R2015">
        <v>0</v>
      </c>
    </row>
    <row r="2016" spans="1:18" x14ac:dyDescent="0.25">
      <c r="A2016">
        <v>13</v>
      </c>
      <c r="B2016">
        <v>13605</v>
      </c>
      <c r="C2016" t="s">
        <v>10678</v>
      </c>
      <c r="D2016" t="s">
        <v>1975</v>
      </c>
      <c r="E2016">
        <v>7</v>
      </c>
      <c r="F2016" t="s">
        <v>13813</v>
      </c>
      <c r="G2016">
        <v>3</v>
      </c>
      <c r="H2016" t="s">
        <v>13770</v>
      </c>
      <c r="I2016">
        <v>3</v>
      </c>
      <c r="J2016" t="s">
        <v>13814</v>
      </c>
      <c r="K2016" t="s">
        <v>13815</v>
      </c>
      <c r="L2016">
        <v>270107</v>
      </c>
      <c r="M2016" t="s">
        <v>13588</v>
      </c>
      <c r="N2016">
        <v>270107005</v>
      </c>
      <c r="O2016" t="s">
        <v>13608</v>
      </c>
      <c r="P2016">
        <v>22167.764099627828</v>
      </c>
      <c r="Q2016">
        <v>33855.822086360444</v>
      </c>
      <c r="R2016">
        <v>34450.713146485316</v>
      </c>
    </row>
    <row r="2017" spans="1:18" x14ac:dyDescent="0.25">
      <c r="A2017">
        <v>13</v>
      </c>
      <c r="B2017">
        <v>13605</v>
      </c>
      <c r="C2017" t="s">
        <v>10678</v>
      </c>
      <c r="D2017" t="s">
        <v>1975</v>
      </c>
      <c r="E2017">
        <v>7</v>
      </c>
      <c r="F2017" t="s">
        <v>13813</v>
      </c>
      <c r="G2017">
        <v>3</v>
      </c>
      <c r="H2017" t="s">
        <v>13770</v>
      </c>
      <c r="I2017">
        <v>3</v>
      </c>
      <c r="J2017" t="s">
        <v>13814</v>
      </c>
      <c r="K2017" t="s">
        <v>13816</v>
      </c>
      <c r="L2017">
        <v>270107</v>
      </c>
      <c r="M2017" t="s">
        <v>13588</v>
      </c>
      <c r="N2017">
        <v>270107005</v>
      </c>
      <c r="O2017" t="s">
        <v>13608</v>
      </c>
      <c r="P2017">
        <v>0</v>
      </c>
      <c r="Q2017">
        <v>2905.079373263372</v>
      </c>
      <c r="R2017">
        <v>3589.345431425545</v>
      </c>
    </row>
    <row r="2018" spans="1:18" x14ac:dyDescent="0.25">
      <c r="A2018">
        <v>14</v>
      </c>
      <c r="B2018">
        <v>14101</v>
      </c>
      <c r="C2018" t="s">
        <v>780</v>
      </c>
      <c r="D2018" t="s">
        <v>1978</v>
      </c>
      <c r="E2018">
        <v>1</v>
      </c>
      <c r="F2018" t="s">
        <v>13800</v>
      </c>
      <c r="G2018">
        <v>1</v>
      </c>
      <c r="H2018" t="s">
        <v>8278</v>
      </c>
      <c r="I2018">
        <v>1</v>
      </c>
      <c r="J2018" t="s">
        <v>13801</v>
      </c>
      <c r="K2018" t="s">
        <v>13802</v>
      </c>
      <c r="L2018">
        <v>270107</v>
      </c>
      <c r="M2018" t="s">
        <v>13588</v>
      </c>
      <c r="N2018">
        <v>270107006</v>
      </c>
      <c r="O2018" t="s">
        <v>13613</v>
      </c>
      <c r="P2018">
        <v>25127.602541034776</v>
      </c>
      <c r="Q2018">
        <v>30918.757816045858</v>
      </c>
      <c r="R2018">
        <v>31998.198765091907</v>
      </c>
    </row>
    <row r="2019" spans="1:18" x14ac:dyDescent="0.25">
      <c r="A2019">
        <v>14</v>
      </c>
      <c r="B2019">
        <v>14101</v>
      </c>
      <c r="C2019" t="s">
        <v>780</v>
      </c>
      <c r="D2019" t="s">
        <v>1978</v>
      </c>
      <c r="E2019">
        <v>1</v>
      </c>
      <c r="F2019" t="s">
        <v>13800</v>
      </c>
      <c r="G2019">
        <v>1</v>
      </c>
      <c r="H2019" t="s">
        <v>8278</v>
      </c>
      <c r="I2019">
        <v>1</v>
      </c>
      <c r="J2019" t="s">
        <v>13801</v>
      </c>
      <c r="K2019" t="s">
        <v>13803</v>
      </c>
      <c r="L2019">
        <v>270107</v>
      </c>
      <c r="M2019" t="s">
        <v>13588</v>
      </c>
      <c r="N2019">
        <v>270107006</v>
      </c>
      <c r="O2019" t="s">
        <v>13613</v>
      </c>
      <c r="P2019">
        <v>2800.5238742212268</v>
      </c>
      <c r="Q2019">
        <v>577.97719583631147</v>
      </c>
      <c r="R2019">
        <v>723.40308895199007</v>
      </c>
    </row>
    <row r="2020" spans="1:18" x14ac:dyDescent="0.25">
      <c r="A2020">
        <v>14</v>
      </c>
      <c r="B2020">
        <v>14101</v>
      </c>
      <c r="C2020" t="s">
        <v>780</v>
      </c>
      <c r="D2020" t="s">
        <v>1978</v>
      </c>
      <c r="E2020">
        <v>2</v>
      </c>
      <c r="F2020" t="s">
        <v>13804</v>
      </c>
      <c r="G2020">
        <v>3</v>
      </c>
      <c r="H2020" t="s">
        <v>13770</v>
      </c>
      <c r="I2020">
        <v>1</v>
      </c>
      <c r="J2020" t="s">
        <v>13801</v>
      </c>
      <c r="K2020" t="s">
        <v>13805</v>
      </c>
      <c r="L2020">
        <v>270107</v>
      </c>
      <c r="M2020" t="s">
        <v>13588</v>
      </c>
      <c r="N2020">
        <v>270107006</v>
      </c>
      <c r="O2020" t="s">
        <v>13613</v>
      </c>
      <c r="P2020">
        <v>23349.735002876412</v>
      </c>
      <c r="Q2020">
        <v>29365.52316469068</v>
      </c>
      <c r="R2020">
        <v>27027.72058605494</v>
      </c>
    </row>
    <row r="2021" spans="1:18" x14ac:dyDescent="0.25">
      <c r="A2021">
        <v>14</v>
      </c>
      <c r="B2021">
        <v>14101</v>
      </c>
      <c r="C2021" t="s">
        <v>780</v>
      </c>
      <c r="D2021" t="s">
        <v>1978</v>
      </c>
      <c r="E2021">
        <v>2</v>
      </c>
      <c r="F2021" t="s">
        <v>13804</v>
      </c>
      <c r="G2021">
        <v>3</v>
      </c>
      <c r="H2021" t="s">
        <v>13770</v>
      </c>
      <c r="I2021">
        <v>1</v>
      </c>
      <c r="J2021" t="s">
        <v>13801</v>
      </c>
      <c r="K2021" t="s">
        <v>13806</v>
      </c>
      <c r="L2021">
        <v>270107</v>
      </c>
      <c r="M2021" t="s">
        <v>13588</v>
      </c>
      <c r="N2021">
        <v>270107006</v>
      </c>
      <c r="O2021" t="s">
        <v>13613</v>
      </c>
      <c r="P2021">
        <v>4578.3914123795885</v>
      </c>
      <c r="Q2021">
        <v>2131.2118471915023</v>
      </c>
      <c r="R2021">
        <v>5693.8812679889779</v>
      </c>
    </row>
    <row r="2022" spans="1:18" x14ac:dyDescent="0.25">
      <c r="A2022">
        <v>14</v>
      </c>
      <c r="B2022">
        <v>14101</v>
      </c>
      <c r="C2022" t="s">
        <v>780</v>
      </c>
      <c r="D2022" t="s">
        <v>1978</v>
      </c>
      <c r="E2022">
        <v>3</v>
      </c>
      <c r="F2022" t="s">
        <v>13807</v>
      </c>
      <c r="G2022">
        <v>1</v>
      </c>
      <c r="H2022" t="s">
        <v>8278</v>
      </c>
      <c r="I2022">
        <v>1</v>
      </c>
      <c r="J2022" t="s">
        <v>13801</v>
      </c>
      <c r="K2022" t="s">
        <v>13808</v>
      </c>
      <c r="L2022">
        <v>270107</v>
      </c>
      <c r="M2022" t="s">
        <v>13588</v>
      </c>
      <c r="N2022">
        <v>270107006</v>
      </c>
      <c r="O2022" t="s">
        <v>13613</v>
      </c>
      <c r="P2022">
        <v>26717.585282561598</v>
      </c>
      <c r="Q2022">
        <v>31144.875486926117</v>
      </c>
      <c r="R2022">
        <v>32329.741627134619</v>
      </c>
    </row>
    <row r="2023" spans="1:18" x14ac:dyDescent="0.25">
      <c r="A2023">
        <v>14</v>
      </c>
      <c r="B2023">
        <v>14101</v>
      </c>
      <c r="C2023" t="s">
        <v>780</v>
      </c>
      <c r="D2023" t="s">
        <v>1978</v>
      </c>
      <c r="E2023">
        <v>3</v>
      </c>
      <c r="F2023" t="s">
        <v>13807</v>
      </c>
      <c r="G2023">
        <v>1</v>
      </c>
      <c r="H2023" t="s">
        <v>8278</v>
      </c>
      <c r="I2023">
        <v>1</v>
      </c>
      <c r="J2023" t="s">
        <v>13801</v>
      </c>
      <c r="K2023" t="s">
        <v>13809</v>
      </c>
      <c r="L2023">
        <v>270107</v>
      </c>
      <c r="M2023" t="s">
        <v>13588</v>
      </c>
      <c r="N2023">
        <v>270107006</v>
      </c>
      <c r="O2023" t="s">
        <v>13613</v>
      </c>
      <c r="P2023">
        <v>1210.5411326944027</v>
      </c>
      <c r="Q2023">
        <v>351.85952495604596</v>
      </c>
      <c r="R2023">
        <v>391.86022690928672</v>
      </c>
    </row>
    <row r="2024" spans="1:18" x14ac:dyDescent="0.25">
      <c r="A2024">
        <v>14</v>
      </c>
      <c r="B2024">
        <v>14101</v>
      </c>
      <c r="C2024" t="s">
        <v>780</v>
      </c>
      <c r="D2024" t="s">
        <v>1978</v>
      </c>
      <c r="E2024">
        <v>4</v>
      </c>
      <c r="F2024" t="s">
        <v>13810</v>
      </c>
      <c r="G2024">
        <v>1</v>
      </c>
      <c r="H2024" t="s">
        <v>8278</v>
      </c>
      <c r="I2024">
        <v>1</v>
      </c>
      <c r="J2024" t="s">
        <v>13801</v>
      </c>
      <c r="K2024" t="s">
        <v>13811</v>
      </c>
      <c r="L2024">
        <v>270107</v>
      </c>
      <c r="M2024" t="s">
        <v>13588</v>
      </c>
      <c r="N2024">
        <v>270107006</v>
      </c>
      <c r="O2024" t="s">
        <v>13613</v>
      </c>
      <c r="P2024">
        <v>25127.602541034776</v>
      </c>
      <c r="Q2024">
        <v>31094.687578523881</v>
      </c>
      <c r="R2024">
        <v>31998.198765091907</v>
      </c>
    </row>
    <row r="2025" spans="1:18" x14ac:dyDescent="0.25">
      <c r="A2025">
        <v>14</v>
      </c>
      <c r="B2025">
        <v>14101</v>
      </c>
      <c r="C2025" t="s">
        <v>780</v>
      </c>
      <c r="D2025" t="s">
        <v>1978</v>
      </c>
      <c r="E2025">
        <v>4</v>
      </c>
      <c r="F2025" t="s">
        <v>13810</v>
      </c>
      <c r="G2025">
        <v>1</v>
      </c>
      <c r="H2025" t="s">
        <v>8278</v>
      </c>
      <c r="I2025">
        <v>1</v>
      </c>
      <c r="J2025" t="s">
        <v>13801</v>
      </c>
      <c r="K2025" t="s">
        <v>13812</v>
      </c>
      <c r="L2025">
        <v>270107</v>
      </c>
      <c r="M2025" t="s">
        <v>13588</v>
      </c>
      <c r="N2025">
        <v>270107006</v>
      </c>
      <c r="O2025" t="s">
        <v>13613</v>
      </c>
      <c r="P2025">
        <v>2800.5238742212268</v>
      </c>
      <c r="Q2025">
        <v>402.04743335828857</v>
      </c>
      <c r="R2025">
        <v>723.40308895199007</v>
      </c>
    </row>
    <row r="2026" spans="1:18" x14ac:dyDescent="0.25">
      <c r="A2026">
        <v>14</v>
      </c>
      <c r="B2026">
        <v>14101</v>
      </c>
      <c r="C2026" t="s">
        <v>780</v>
      </c>
      <c r="D2026" t="s">
        <v>1978</v>
      </c>
      <c r="E2026">
        <v>7</v>
      </c>
      <c r="F2026" t="s">
        <v>13813</v>
      </c>
      <c r="G2026">
        <v>2</v>
      </c>
      <c r="H2026" t="s">
        <v>13771</v>
      </c>
      <c r="I2026">
        <v>3</v>
      </c>
      <c r="J2026" t="s">
        <v>13814</v>
      </c>
      <c r="K2026" t="s">
        <v>13771</v>
      </c>
      <c r="L2026">
        <v>270107</v>
      </c>
      <c r="M2026" t="s">
        <v>13588</v>
      </c>
      <c r="N2026">
        <v>270107005</v>
      </c>
      <c r="O2026" t="s">
        <v>13608</v>
      </c>
      <c r="P2026">
        <v>6609.628024822825</v>
      </c>
      <c r="Q2026">
        <v>9517.9523357282178</v>
      </c>
      <c r="R2026">
        <v>157.19595582346295</v>
      </c>
    </row>
    <row r="2027" spans="1:18" x14ac:dyDescent="0.25">
      <c r="A2027">
        <v>14</v>
      </c>
      <c r="B2027">
        <v>14101</v>
      </c>
      <c r="C2027" t="s">
        <v>780</v>
      </c>
      <c r="D2027" t="s">
        <v>1978</v>
      </c>
      <c r="E2027">
        <v>7</v>
      </c>
      <c r="F2027" t="s">
        <v>13813</v>
      </c>
      <c r="G2027">
        <v>3</v>
      </c>
      <c r="H2027" t="s">
        <v>13770</v>
      </c>
      <c r="I2027">
        <v>3</v>
      </c>
      <c r="J2027" t="s">
        <v>13814</v>
      </c>
      <c r="K2027" t="s">
        <v>13815</v>
      </c>
      <c r="L2027">
        <v>270107</v>
      </c>
      <c r="M2027" t="s">
        <v>13588</v>
      </c>
      <c r="N2027">
        <v>270107005</v>
      </c>
      <c r="O2027" t="s">
        <v>13608</v>
      </c>
      <c r="P2027">
        <v>20535.747071567584</v>
      </c>
      <c r="Q2027">
        <v>21105.747389045548</v>
      </c>
      <c r="R2027">
        <v>27965.752322091139</v>
      </c>
    </row>
    <row r="2028" spans="1:18" x14ac:dyDescent="0.25">
      <c r="A2028">
        <v>14</v>
      </c>
      <c r="B2028">
        <v>14101</v>
      </c>
      <c r="C2028" t="s">
        <v>780</v>
      </c>
      <c r="D2028" t="s">
        <v>1978</v>
      </c>
      <c r="E2028">
        <v>7</v>
      </c>
      <c r="F2028" t="s">
        <v>13813</v>
      </c>
      <c r="G2028">
        <v>3</v>
      </c>
      <c r="H2028" t="s">
        <v>13770</v>
      </c>
      <c r="I2028">
        <v>3</v>
      </c>
      <c r="J2028" t="s">
        <v>13814</v>
      </c>
      <c r="K2028" t="s">
        <v>13816</v>
      </c>
      <c r="L2028">
        <v>270107</v>
      </c>
      <c r="M2028" t="s">
        <v>13588</v>
      </c>
      <c r="N2028">
        <v>270107005</v>
      </c>
      <c r="O2028" t="s">
        <v>13608</v>
      </c>
      <c r="P2028">
        <v>782.751318865592</v>
      </c>
      <c r="Q2028">
        <v>873.03528710841113</v>
      </c>
      <c r="R2028">
        <v>4598.6535761293089</v>
      </c>
    </row>
    <row r="2029" spans="1:18" x14ac:dyDescent="0.25">
      <c r="A2029">
        <v>14</v>
      </c>
      <c r="B2029">
        <v>14103</v>
      </c>
      <c r="C2029" t="s">
        <v>780</v>
      </c>
      <c r="D2029" t="s">
        <v>1984</v>
      </c>
      <c r="E2029">
        <v>1</v>
      </c>
      <c r="F2029" t="s">
        <v>13800</v>
      </c>
      <c r="G2029">
        <v>1</v>
      </c>
      <c r="H2029" t="s">
        <v>8278</v>
      </c>
      <c r="I2029">
        <v>1</v>
      </c>
      <c r="J2029" t="s">
        <v>13801</v>
      </c>
      <c r="K2029" t="s">
        <v>13802</v>
      </c>
      <c r="L2029">
        <v>270107</v>
      </c>
      <c r="M2029" t="s">
        <v>13588</v>
      </c>
      <c r="N2029">
        <v>270107006</v>
      </c>
      <c r="O2029" t="s">
        <v>13613</v>
      </c>
      <c r="P2029">
        <v>0</v>
      </c>
      <c r="Q2029">
        <v>17065.819104732705</v>
      </c>
      <c r="R2029">
        <v>0</v>
      </c>
    </row>
    <row r="2030" spans="1:18" x14ac:dyDescent="0.25">
      <c r="A2030">
        <v>14</v>
      </c>
      <c r="B2030">
        <v>14103</v>
      </c>
      <c r="C2030" t="s">
        <v>780</v>
      </c>
      <c r="D2030" t="s">
        <v>1984</v>
      </c>
      <c r="E2030">
        <v>1</v>
      </c>
      <c r="F2030" t="s">
        <v>13800</v>
      </c>
      <c r="G2030">
        <v>1</v>
      </c>
      <c r="H2030" t="s">
        <v>8278</v>
      </c>
      <c r="I2030">
        <v>1</v>
      </c>
      <c r="J2030" t="s">
        <v>13801</v>
      </c>
      <c r="K2030" t="s">
        <v>13803</v>
      </c>
      <c r="L2030">
        <v>270107</v>
      </c>
      <c r="M2030" t="s">
        <v>13588</v>
      </c>
      <c r="N2030">
        <v>270107006</v>
      </c>
      <c r="O2030" t="s">
        <v>13613</v>
      </c>
      <c r="P2030">
        <v>0</v>
      </c>
      <c r="Q2030">
        <v>1798.6968664679505</v>
      </c>
      <c r="R2030">
        <v>0</v>
      </c>
    </row>
    <row r="2031" spans="1:18" x14ac:dyDescent="0.25">
      <c r="A2031">
        <v>14</v>
      </c>
      <c r="B2031">
        <v>14103</v>
      </c>
      <c r="C2031" t="s">
        <v>780</v>
      </c>
      <c r="D2031" t="s">
        <v>1984</v>
      </c>
      <c r="E2031">
        <v>2</v>
      </c>
      <c r="F2031" t="s">
        <v>13804</v>
      </c>
      <c r="G2031">
        <v>3</v>
      </c>
      <c r="H2031" t="s">
        <v>13770</v>
      </c>
      <c r="I2031">
        <v>1</v>
      </c>
      <c r="J2031" t="s">
        <v>13801</v>
      </c>
      <c r="K2031" t="s">
        <v>13805</v>
      </c>
      <c r="L2031">
        <v>270107</v>
      </c>
      <c r="M2031" t="s">
        <v>13588</v>
      </c>
      <c r="N2031">
        <v>270107006</v>
      </c>
      <c r="O2031" t="s">
        <v>13613</v>
      </c>
      <c r="P2031">
        <v>0</v>
      </c>
      <c r="Q2031">
        <v>14210.742407693011</v>
      </c>
      <c r="R2031">
        <v>0</v>
      </c>
    </row>
    <row r="2032" spans="1:18" x14ac:dyDescent="0.25">
      <c r="A2032">
        <v>14</v>
      </c>
      <c r="B2032">
        <v>14103</v>
      </c>
      <c r="C2032" t="s">
        <v>780</v>
      </c>
      <c r="D2032" t="s">
        <v>1984</v>
      </c>
      <c r="E2032">
        <v>2</v>
      </c>
      <c r="F2032" t="s">
        <v>13804</v>
      </c>
      <c r="G2032">
        <v>3</v>
      </c>
      <c r="H2032" t="s">
        <v>13770</v>
      </c>
      <c r="I2032">
        <v>1</v>
      </c>
      <c r="J2032" t="s">
        <v>13801</v>
      </c>
      <c r="K2032" t="s">
        <v>13806</v>
      </c>
      <c r="L2032">
        <v>270107</v>
      </c>
      <c r="M2032" t="s">
        <v>13588</v>
      </c>
      <c r="N2032">
        <v>270107006</v>
      </c>
      <c r="O2032" t="s">
        <v>13613</v>
      </c>
      <c r="P2032">
        <v>0</v>
      </c>
      <c r="Q2032">
        <v>4653.7735635076469</v>
      </c>
      <c r="R2032">
        <v>0</v>
      </c>
    </row>
    <row r="2033" spans="1:18" x14ac:dyDescent="0.25">
      <c r="A2033">
        <v>14</v>
      </c>
      <c r="B2033">
        <v>14103</v>
      </c>
      <c r="C2033" t="s">
        <v>780</v>
      </c>
      <c r="D2033" t="s">
        <v>1984</v>
      </c>
      <c r="E2033">
        <v>3</v>
      </c>
      <c r="F2033" t="s">
        <v>13807</v>
      </c>
      <c r="G2033">
        <v>1</v>
      </c>
      <c r="H2033" t="s">
        <v>8278</v>
      </c>
      <c r="I2033">
        <v>1</v>
      </c>
      <c r="J2033" t="s">
        <v>13801</v>
      </c>
      <c r="K2033" t="s">
        <v>13808</v>
      </c>
      <c r="L2033">
        <v>270107</v>
      </c>
      <c r="M2033" t="s">
        <v>13588</v>
      </c>
      <c r="N2033">
        <v>270107006</v>
      </c>
      <c r="O2033" t="s">
        <v>13613</v>
      </c>
      <c r="P2033">
        <v>0</v>
      </c>
      <c r="Q2033">
        <v>18864.515971200657</v>
      </c>
      <c r="R2033">
        <v>0</v>
      </c>
    </row>
    <row r="2034" spans="1:18" x14ac:dyDescent="0.25">
      <c r="A2034">
        <v>14</v>
      </c>
      <c r="B2034">
        <v>14103</v>
      </c>
      <c r="C2034" t="s">
        <v>780</v>
      </c>
      <c r="D2034" t="s">
        <v>1984</v>
      </c>
      <c r="E2034">
        <v>4</v>
      </c>
      <c r="F2034" t="s">
        <v>13810</v>
      </c>
      <c r="G2034">
        <v>1</v>
      </c>
      <c r="H2034" t="s">
        <v>8278</v>
      </c>
      <c r="I2034">
        <v>1</v>
      </c>
      <c r="J2034" t="s">
        <v>13801</v>
      </c>
      <c r="K2034" t="s">
        <v>13811</v>
      </c>
      <c r="L2034">
        <v>270107</v>
      </c>
      <c r="M2034" t="s">
        <v>13588</v>
      </c>
      <c r="N2034">
        <v>270107006</v>
      </c>
      <c r="O2034" t="s">
        <v>13613</v>
      </c>
      <c r="P2034">
        <v>0</v>
      </c>
      <c r="Q2034">
        <v>17065.819104732705</v>
      </c>
      <c r="R2034">
        <v>0</v>
      </c>
    </row>
    <row r="2035" spans="1:18" x14ac:dyDescent="0.25">
      <c r="A2035">
        <v>14</v>
      </c>
      <c r="B2035">
        <v>14103</v>
      </c>
      <c r="C2035" t="s">
        <v>780</v>
      </c>
      <c r="D2035" t="s">
        <v>1984</v>
      </c>
      <c r="E2035">
        <v>4</v>
      </c>
      <c r="F2035" t="s">
        <v>13810</v>
      </c>
      <c r="G2035">
        <v>1</v>
      </c>
      <c r="H2035" t="s">
        <v>8278</v>
      </c>
      <c r="I2035">
        <v>1</v>
      </c>
      <c r="J2035" t="s">
        <v>13801</v>
      </c>
      <c r="K2035" t="s">
        <v>13812</v>
      </c>
      <c r="L2035">
        <v>270107</v>
      </c>
      <c r="M2035" t="s">
        <v>13588</v>
      </c>
      <c r="N2035">
        <v>270107006</v>
      </c>
      <c r="O2035" t="s">
        <v>13613</v>
      </c>
      <c r="P2035">
        <v>0</v>
      </c>
      <c r="Q2035">
        <v>1798.6968664679505</v>
      </c>
      <c r="R2035">
        <v>0</v>
      </c>
    </row>
    <row r="2036" spans="1:18" x14ac:dyDescent="0.25">
      <c r="A2036">
        <v>14</v>
      </c>
      <c r="B2036">
        <v>14103</v>
      </c>
      <c r="C2036" t="s">
        <v>780</v>
      </c>
      <c r="D2036" t="s">
        <v>1984</v>
      </c>
      <c r="E2036">
        <v>7</v>
      </c>
      <c r="F2036" t="s">
        <v>13813</v>
      </c>
      <c r="G2036">
        <v>2</v>
      </c>
      <c r="H2036" t="s">
        <v>13771</v>
      </c>
      <c r="I2036">
        <v>3</v>
      </c>
      <c r="J2036" t="s">
        <v>13814</v>
      </c>
      <c r="K2036" t="s">
        <v>13771</v>
      </c>
      <c r="L2036">
        <v>270107</v>
      </c>
      <c r="M2036" t="s">
        <v>13588</v>
      </c>
      <c r="N2036">
        <v>270107005</v>
      </c>
      <c r="O2036" t="s">
        <v>13608</v>
      </c>
      <c r="P2036">
        <v>0</v>
      </c>
      <c r="Q2036">
        <v>1749.973265844445</v>
      </c>
      <c r="R2036">
        <v>0</v>
      </c>
    </row>
    <row r="2037" spans="1:18" x14ac:dyDescent="0.25">
      <c r="A2037">
        <v>14</v>
      </c>
      <c r="B2037">
        <v>14103</v>
      </c>
      <c r="C2037" t="s">
        <v>780</v>
      </c>
      <c r="D2037" t="s">
        <v>1984</v>
      </c>
      <c r="E2037">
        <v>7</v>
      </c>
      <c r="F2037" t="s">
        <v>13813</v>
      </c>
      <c r="G2037">
        <v>3</v>
      </c>
      <c r="H2037" t="s">
        <v>13770</v>
      </c>
      <c r="I2037">
        <v>3</v>
      </c>
      <c r="J2037" t="s">
        <v>13814</v>
      </c>
      <c r="K2037" t="s">
        <v>13815</v>
      </c>
      <c r="L2037">
        <v>270107</v>
      </c>
      <c r="M2037" t="s">
        <v>13588</v>
      </c>
      <c r="N2037">
        <v>270107005</v>
      </c>
      <c r="O2037" t="s">
        <v>13608</v>
      </c>
      <c r="P2037">
        <v>0</v>
      </c>
      <c r="Q2037">
        <v>17114.542705356213</v>
      </c>
      <c r="R2037">
        <v>0</v>
      </c>
    </row>
    <row r="2038" spans="1:18" x14ac:dyDescent="0.25">
      <c r="A2038">
        <v>14</v>
      </c>
      <c r="B2038">
        <v>14104</v>
      </c>
      <c r="C2038" t="s">
        <v>780</v>
      </c>
      <c r="D2038" t="s">
        <v>777</v>
      </c>
      <c r="E2038">
        <v>1</v>
      </c>
      <c r="F2038" t="s">
        <v>13800</v>
      </c>
      <c r="G2038">
        <v>1</v>
      </c>
      <c r="H2038" t="s">
        <v>8278</v>
      </c>
      <c r="I2038">
        <v>1</v>
      </c>
      <c r="J2038" t="s">
        <v>13801</v>
      </c>
      <c r="K2038" t="s">
        <v>13802</v>
      </c>
      <c r="L2038">
        <v>270107</v>
      </c>
      <c r="M2038" t="s">
        <v>13588</v>
      </c>
      <c r="N2038">
        <v>270107006</v>
      </c>
      <c r="O2038" t="s">
        <v>13613</v>
      </c>
      <c r="P2038">
        <v>0</v>
      </c>
      <c r="Q2038">
        <v>5207.2281992888211</v>
      </c>
      <c r="R2038">
        <v>0</v>
      </c>
    </row>
    <row r="2039" spans="1:18" x14ac:dyDescent="0.25">
      <c r="A2039">
        <v>14</v>
      </c>
      <c r="B2039">
        <v>14104</v>
      </c>
      <c r="C2039" t="s">
        <v>780</v>
      </c>
      <c r="D2039" t="s">
        <v>777</v>
      </c>
      <c r="E2039">
        <v>2</v>
      </c>
      <c r="F2039" t="s">
        <v>13804</v>
      </c>
      <c r="G2039">
        <v>3</v>
      </c>
      <c r="H2039" t="s">
        <v>13770</v>
      </c>
      <c r="I2039">
        <v>1</v>
      </c>
      <c r="J2039" t="s">
        <v>13801</v>
      </c>
      <c r="K2039" t="s">
        <v>13805</v>
      </c>
      <c r="L2039">
        <v>270107</v>
      </c>
      <c r="M2039" t="s">
        <v>13588</v>
      </c>
      <c r="N2039">
        <v>270107006</v>
      </c>
      <c r="O2039" t="s">
        <v>13613</v>
      </c>
      <c r="P2039">
        <v>0</v>
      </c>
      <c r="Q2039">
        <v>5207.2281992888211</v>
      </c>
      <c r="R2039">
        <v>0</v>
      </c>
    </row>
    <row r="2040" spans="1:18" x14ac:dyDescent="0.25">
      <c r="A2040">
        <v>14</v>
      </c>
      <c r="B2040">
        <v>14104</v>
      </c>
      <c r="C2040" t="s">
        <v>780</v>
      </c>
      <c r="D2040" t="s">
        <v>777</v>
      </c>
      <c r="E2040">
        <v>3</v>
      </c>
      <c r="F2040" t="s">
        <v>13807</v>
      </c>
      <c r="G2040">
        <v>1</v>
      </c>
      <c r="H2040" t="s">
        <v>8278</v>
      </c>
      <c r="I2040">
        <v>1</v>
      </c>
      <c r="J2040" t="s">
        <v>13801</v>
      </c>
      <c r="K2040" t="s">
        <v>13808</v>
      </c>
      <c r="L2040">
        <v>270107</v>
      </c>
      <c r="M2040" t="s">
        <v>13588</v>
      </c>
      <c r="N2040">
        <v>270107006</v>
      </c>
      <c r="O2040" t="s">
        <v>13613</v>
      </c>
      <c r="P2040">
        <v>0</v>
      </c>
      <c r="Q2040">
        <v>5207.2281992888211</v>
      </c>
      <c r="R2040">
        <v>0</v>
      </c>
    </row>
    <row r="2041" spans="1:18" x14ac:dyDescent="0.25">
      <c r="A2041">
        <v>14</v>
      </c>
      <c r="B2041">
        <v>14104</v>
      </c>
      <c r="C2041" t="s">
        <v>780</v>
      </c>
      <c r="D2041" t="s">
        <v>777</v>
      </c>
      <c r="E2041">
        <v>4</v>
      </c>
      <c r="F2041" t="s">
        <v>13810</v>
      </c>
      <c r="G2041">
        <v>1</v>
      </c>
      <c r="H2041" t="s">
        <v>8278</v>
      </c>
      <c r="I2041">
        <v>1</v>
      </c>
      <c r="J2041" t="s">
        <v>13801</v>
      </c>
      <c r="K2041" t="s">
        <v>13811</v>
      </c>
      <c r="L2041">
        <v>270107</v>
      </c>
      <c r="M2041" t="s">
        <v>13588</v>
      </c>
      <c r="N2041">
        <v>270107006</v>
      </c>
      <c r="O2041" t="s">
        <v>13613</v>
      </c>
      <c r="P2041">
        <v>0</v>
      </c>
      <c r="Q2041">
        <v>5207.2281992888211</v>
      </c>
      <c r="R2041">
        <v>0</v>
      </c>
    </row>
    <row r="2042" spans="1:18" x14ac:dyDescent="0.25">
      <c r="A2042">
        <v>14</v>
      </c>
      <c r="B2042">
        <v>14104</v>
      </c>
      <c r="C2042" t="s">
        <v>780</v>
      </c>
      <c r="D2042" t="s">
        <v>777</v>
      </c>
      <c r="E2042">
        <v>7</v>
      </c>
      <c r="F2042" t="s">
        <v>13813</v>
      </c>
      <c r="G2042">
        <v>3</v>
      </c>
      <c r="H2042" t="s">
        <v>13770</v>
      </c>
      <c r="I2042">
        <v>3</v>
      </c>
      <c r="J2042" t="s">
        <v>13814</v>
      </c>
      <c r="K2042" t="s">
        <v>13815</v>
      </c>
      <c r="L2042">
        <v>270107</v>
      </c>
      <c r="M2042" t="s">
        <v>13588</v>
      </c>
      <c r="N2042">
        <v>270107005</v>
      </c>
      <c r="O2042" t="s">
        <v>13608</v>
      </c>
      <c r="P2042">
        <v>0</v>
      </c>
      <c r="Q2042">
        <v>5207.2281992888211</v>
      </c>
      <c r="R2042">
        <v>0</v>
      </c>
    </row>
    <row r="2043" spans="1:18" x14ac:dyDescent="0.25">
      <c r="A2043">
        <v>14</v>
      </c>
      <c r="B2043">
        <v>14105</v>
      </c>
      <c r="C2043" t="s">
        <v>780</v>
      </c>
      <c r="D2043" t="s">
        <v>1989</v>
      </c>
      <c r="E2043">
        <v>1</v>
      </c>
      <c r="F2043" t="s">
        <v>13800</v>
      </c>
      <c r="G2043">
        <v>1</v>
      </c>
      <c r="H2043" t="s">
        <v>8278</v>
      </c>
      <c r="I2043">
        <v>1</v>
      </c>
      <c r="J2043" t="s">
        <v>13801</v>
      </c>
      <c r="K2043" t="s">
        <v>13802</v>
      </c>
      <c r="L2043">
        <v>270107</v>
      </c>
      <c r="M2043" t="s">
        <v>13588</v>
      </c>
      <c r="N2043">
        <v>270107006</v>
      </c>
      <c r="O2043" t="s">
        <v>13613</v>
      </c>
      <c r="P2043">
        <v>0</v>
      </c>
      <c r="Q2043">
        <v>11361.853589082126</v>
      </c>
      <c r="R2043">
        <v>0</v>
      </c>
    </row>
    <row r="2044" spans="1:18" x14ac:dyDescent="0.25">
      <c r="A2044">
        <v>14</v>
      </c>
      <c r="B2044">
        <v>14105</v>
      </c>
      <c r="C2044" t="s">
        <v>780</v>
      </c>
      <c r="D2044" t="s">
        <v>1989</v>
      </c>
      <c r="E2044">
        <v>2</v>
      </c>
      <c r="F2044" t="s">
        <v>13804</v>
      </c>
      <c r="G2044">
        <v>3</v>
      </c>
      <c r="H2044" t="s">
        <v>13770</v>
      </c>
      <c r="I2044">
        <v>1</v>
      </c>
      <c r="J2044" t="s">
        <v>13801</v>
      </c>
      <c r="K2044" t="s">
        <v>13805</v>
      </c>
      <c r="L2044">
        <v>270107</v>
      </c>
      <c r="M2044" t="s">
        <v>13588</v>
      </c>
      <c r="N2044">
        <v>270107006</v>
      </c>
      <c r="O2044" t="s">
        <v>13613</v>
      </c>
      <c r="P2044">
        <v>0</v>
      </c>
      <c r="Q2044">
        <v>11361.853589082126</v>
      </c>
      <c r="R2044">
        <v>0</v>
      </c>
    </row>
    <row r="2045" spans="1:18" x14ac:dyDescent="0.25">
      <c r="A2045">
        <v>14</v>
      </c>
      <c r="B2045">
        <v>14105</v>
      </c>
      <c r="C2045" t="s">
        <v>780</v>
      </c>
      <c r="D2045" t="s">
        <v>1989</v>
      </c>
      <c r="E2045">
        <v>3</v>
      </c>
      <c r="F2045" t="s">
        <v>13807</v>
      </c>
      <c r="G2045">
        <v>1</v>
      </c>
      <c r="H2045" t="s">
        <v>8278</v>
      </c>
      <c r="I2045">
        <v>1</v>
      </c>
      <c r="J2045" t="s">
        <v>13801</v>
      </c>
      <c r="K2045" t="s">
        <v>13808</v>
      </c>
      <c r="L2045">
        <v>270107</v>
      </c>
      <c r="M2045" t="s">
        <v>13588</v>
      </c>
      <c r="N2045">
        <v>270107006</v>
      </c>
      <c r="O2045" t="s">
        <v>13613</v>
      </c>
      <c r="P2045">
        <v>0</v>
      </c>
      <c r="Q2045">
        <v>11361.853589082126</v>
      </c>
      <c r="R2045">
        <v>0</v>
      </c>
    </row>
    <row r="2046" spans="1:18" x14ac:dyDescent="0.25">
      <c r="A2046">
        <v>14</v>
      </c>
      <c r="B2046">
        <v>14105</v>
      </c>
      <c r="C2046" t="s">
        <v>780</v>
      </c>
      <c r="D2046" t="s">
        <v>1989</v>
      </c>
      <c r="E2046">
        <v>4</v>
      </c>
      <c r="F2046" t="s">
        <v>13810</v>
      </c>
      <c r="G2046">
        <v>1</v>
      </c>
      <c r="H2046" t="s">
        <v>8278</v>
      </c>
      <c r="I2046">
        <v>1</v>
      </c>
      <c r="J2046" t="s">
        <v>13801</v>
      </c>
      <c r="K2046" t="s">
        <v>13811</v>
      </c>
      <c r="L2046">
        <v>270107</v>
      </c>
      <c r="M2046" t="s">
        <v>13588</v>
      </c>
      <c r="N2046">
        <v>270107006</v>
      </c>
      <c r="O2046" t="s">
        <v>13613</v>
      </c>
      <c r="P2046">
        <v>0</v>
      </c>
      <c r="Q2046">
        <v>11361.853589082126</v>
      </c>
      <c r="R2046">
        <v>0</v>
      </c>
    </row>
    <row r="2047" spans="1:18" x14ac:dyDescent="0.25">
      <c r="A2047">
        <v>14</v>
      </c>
      <c r="B2047">
        <v>14105</v>
      </c>
      <c r="C2047" t="s">
        <v>780</v>
      </c>
      <c r="D2047" t="s">
        <v>1989</v>
      </c>
      <c r="E2047">
        <v>7</v>
      </c>
      <c r="F2047" t="s">
        <v>13813</v>
      </c>
      <c r="G2047">
        <v>3</v>
      </c>
      <c r="H2047" t="s">
        <v>13770</v>
      </c>
      <c r="I2047">
        <v>3</v>
      </c>
      <c r="J2047" t="s">
        <v>13814</v>
      </c>
      <c r="K2047" t="s">
        <v>13815</v>
      </c>
      <c r="L2047">
        <v>270107</v>
      </c>
      <c r="M2047" t="s">
        <v>13588</v>
      </c>
      <c r="N2047">
        <v>270107005</v>
      </c>
      <c r="O2047" t="s">
        <v>13608</v>
      </c>
      <c r="P2047">
        <v>0</v>
      </c>
      <c r="Q2047">
        <v>11361.853589082126</v>
      </c>
      <c r="R2047">
        <v>0</v>
      </c>
    </row>
    <row r="2048" spans="1:18" x14ac:dyDescent="0.25">
      <c r="A2048">
        <v>14</v>
      </c>
      <c r="B2048">
        <v>14106</v>
      </c>
      <c r="C2048" t="s">
        <v>780</v>
      </c>
      <c r="D2048" t="s">
        <v>1992</v>
      </c>
      <c r="E2048">
        <v>1</v>
      </c>
      <c r="F2048" t="s">
        <v>13800</v>
      </c>
      <c r="G2048">
        <v>1</v>
      </c>
      <c r="H2048" t="s">
        <v>8278</v>
      </c>
      <c r="I2048">
        <v>1</v>
      </c>
      <c r="J2048" t="s">
        <v>13801</v>
      </c>
      <c r="K2048" t="s">
        <v>13802</v>
      </c>
      <c r="L2048">
        <v>270107</v>
      </c>
      <c r="M2048" t="s">
        <v>13588</v>
      </c>
      <c r="N2048">
        <v>270107006</v>
      </c>
      <c r="O2048" t="s">
        <v>13613</v>
      </c>
      <c r="P2048">
        <v>0</v>
      </c>
      <c r="Q2048">
        <v>32317.356186845125</v>
      </c>
      <c r="R2048">
        <v>0</v>
      </c>
    </row>
    <row r="2049" spans="1:18" x14ac:dyDescent="0.25">
      <c r="A2049">
        <v>14</v>
      </c>
      <c r="B2049">
        <v>14106</v>
      </c>
      <c r="C2049" t="s">
        <v>780</v>
      </c>
      <c r="D2049" t="s">
        <v>1992</v>
      </c>
      <c r="E2049">
        <v>2</v>
      </c>
      <c r="F2049" t="s">
        <v>13804</v>
      </c>
      <c r="G2049">
        <v>3</v>
      </c>
      <c r="H2049" t="s">
        <v>13770</v>
      </c>
      <c r="I2049">
        <v>1</v>
      </c>
      <c r="J2049" t="s">
        <v>13801</v>
      </c>
      <c r="K2049" t="s">
        <v>13805</v>
      </c>
      <c r="L2049">
        <v>270107</v>
      </c>
      <c r="M2049" t="s">
        <v>13588</v>
      </c>
      <c r="N2049">
        <v>270107006</v>
      </c>
      <c r="O2049" t="s">
        <v>13613</v>
      </c>
      <c r="P2049">
        <v>0</v>
      </c>
      <c r="Q2049">
        <v>28419.940099800642</v>
      </c>
      <c r="R2049">
        <v>0</v>
      </c>
    </row>
    <row r="2050" spans="1:18" x14ac:dyDescent="0.25">
      <c r="A2050">
        <v>14</v>
      </c>
      <c r="B2050">
        <v>14106</v>
      </c>
      <c r="C2050" t="s">
        <v>780</v>
      </c>
      <c r="D2050" t="s">
        <v>1992</v>
      </c>
      <c r="E2050">
        <v>2</v>
      </c>
      <c r="F2050" t="s">
        <v>13804</v>
      </c>
      <c r="G2050">
        <v>3</v>
      </c>
      <c r="H2050" t="s">
        <v>13770</v>
      </c>
      <c r="I2050">
        <v>1</v>
      </c>
      <c r="J2050" t="s">
        <v>13801</v>
      </c>
      <c r="K2050" t="s">
        <v>13806</v>
      </c>
      <c r="L2050">
        <v>270107</v>
      </c>
      <c r="M2050" t="s">
        <v>13588</v>
      </c>
      <c r="N2050">
        <v>270107006</v>
      </c>
      <c r="O2050" t="s">
        <v>13613</v>
      </c>
      <c r="P2050">
        <v>0</v>
      </c>
      <c r="Q2050">
        <v>3897.4160870444925</v>
      </c>
      <c r="R2050">
        <v>0</v>
      </c>
    </row>
    <row r="2051" spans="1:18" x14ac:dyDescent="0.25">
      <c r="A2051">
        <v>14</v>
      </c>
      <c r="B2051">
        <v>14106</v>
      </c>
      <c r="C2051" t="s">
        <v>780</v>
      </c>
      <c r="D2051" t="s">
        <v>1992</v>
      </c>
      <c r="E2051">
        <v>3</v>
      </c>
      <c r="F2051" t="s">
        <v>13807</v>
      </c>
      <c r="G2051">
        <v>1</v>
      </c>
      <c r="H2051" t="s">
        <v>8278</v>
      </c>
      <c r="I2051">
        <v>1</v>
      </c>
      <c r="J2051" t="s">
        <v>13801</v>
      </c>
      <c r="K2051" t="s">
        <v>13808</v>
      </c>
      <c r="L2051">
        <v>270107</v>
      </c>
      <c r="M2051" t="s">
        <v>13588</v>
      </c>
      <c r="N2051">
        <v>270107006</v>
      </c>
      <c r="O2051" t="s">
        <v>13613</v>
      </c>
      <c r="P2051">
        <v>0</v>
      </c>
      <c r="Q2051">
        <v>32317.356186845125</v>
      </c>
      <c r="R2051">
        <v>0</v>
      </c>
    </row>
    <row r="2052" spans="1:18" x14ac:dyDescent="0.25">
      <c r="A2052">
        <v>14</v>
      </c>
      <c r="B2052">
        <v>14106</v>
      </c>
      <c r="C2052" t="s">
        <v>780</v>
      </c>
      <c r="D2052" t="s">
        <v>1992</v>
      </c>
      <c r="E2052">
        <v>4</v>
      </c>
      <c r="F2052" t="s">
        <v>13810</v>
      </c>
      <c r="G2052">
        <v>1</v>
      </c>
      <c r="H2052" t="s">
        <v>8278</v>
      </c>
      <c r="I2052">
        <v>1</v>
      </c>
      <c r="J2052" t="s">
        <v>13801</v>
      </c>
      <c r="K2052" t="s">
        <v>13811</v>
      </c>
      <c r="L2052">
        <v>270107</v>
      </c>
      <c r="M2052" t="s">
        <v>13588</v>
      </c>
      <c r="N2052">
        <v>270107006</v>
      </c>
      <c r="O2052" t="s">
        <v>13613</v>
      </c>
      <c r="P2052">
        <v>0</v>
      </c>
      <c r="Q2052">
        <v>32317.356186845125</v>
      </c>
      <c r="R2052">
        <v>0</v>
      </c>
    </row>
    <row r="2053" spans="1:18" x14ac:dyDescent="0.25">
      <c r="A2053">
        <v>14</v>
      </c>
      <c r="B2053">
        <v>14106</v>
      </c>
      <c r="C2053" t="s">
        <v>780</v>
      </c>
      <c r="D2053" t="s">
        <v>1992</v>
      </c>
      <c r="E2053">
        <v>7</v>
      </c>
      <c r="F2053" t="s">
        <v>13813</v>
      </c>
      <c r="G2053">
        <v>2</v>
      </c>
      <c r="H2053" t="s">
        <v>13771</v>
      </c>
      <c r="I2053">
        <v>3</v>
      </c>
      <c r="J2053" t="s">
        <v>13814</v>
      </c>
      <c r="K2053" t="s">
        <v>13771</v>
      </c>
      <c r="L2053">
        <v>270107</v>
      </c>
      <c r="M2053" t="s">
        <v>13588</v>
      </c>
      <c r="N2053">
        <v>270107005</v>
      </c>
      <c r="O2053" t="s">
        <v>13608</v>
      </c>
      <c r="P2053">
        <v>0</v>
      </c>
      <c r="Q2053">
        <v>5649.4520006182756</v>
      </c>
      <c r="R2053">
        <v>0</v>
      </c>
    </row>
    <row r="2054" spans="1:18" x14ac:dyDescent="0.25">
      <c r="A2054">
        <v>14</v>
      </c>
      <c r="B2054">
        <v>14106</v>
      </c>
      <c r="C2054" t="s">
        <v>780</v>
      </c>
      <c r="D2054" t="s">
        <v>1992</v>
      </c>
      <c r="E2054">
        <v>7</v>
      </c>
      <c r="F2054" t="s">
        <v>13813</v>
      </c>
      <c r="G2054">
        <v>3</v>
      </c>
      <c r="H2054" t="s">
        <v>13770</v>
      </c>
      <c r="I2054">
        <v>3</v>
      </c>
      <c r="J2054" t="s">
        <v>13814</v>
      </c>
      <c r="K2054" t="s">
        <v>13815</v>
      </c>
      <c r="L2054">
        <v>270107</v>
      </c>
      <c r="M2054" t="s">
        <v>13588</v>
      </c>
      <c r="N2054">
        <v>270107005</v>
      </c>
      <c r="O2054" t="s">
        <v>13608</v>
      </c>
      <c r="P2054">
        <v>0</v>
      </c>
      <c r="Q2054">
        <v>25289.744115984417</v>
      </c>
      <c r="R2054">
        <v>0</v>
      </c>
    </row>
    <row r="2055" spans="1:18" x14ac:dyDescent="0.25">
      <c r="A2055">
        <v>14</v>
      </c>
      <c r="B2055">
        <v>14106</v>
      </c>
      <c r="C2055" t="s">
        <v>780</v>
      </c>
      <c r="D2055" t="s">
        <v>1992</v>
      </c>
      <c r="E2055">
        <v>7</v>
      </c>
      <c r="F2055" t="s">
        <v>13813</v>
      </c>
      <c r="G2055">
        <v>3</v>
      </c>
      <c r="H2055" t="s">
        <v>13770</v>
      </c>
      <c r="I2055">
        <v>3</v>
      </c>
      <c r="J2055" t="s">
        <v>13814</v>
      </c>
      <c r="K2055" t="s">
        <v>13816</v>
      </c>
      <c r="L2055">
        <v>270107</v>
      </c>
      <c r="M2055" t="s">
        <v>13588</v>
      </c>
      <c r="N2055">
        <v>270107005</v>
      </c>
      <c r="O2055" t="s">
        <v>13608</v>
      </c>
      <c r="P2055">
        <v>0</v>
      </c>
      <c r="Q2055">
        <v>1378.1600702424416</v>
      </c>
      <c r="R2055">
        <v>0</v>
      </c>
    </row>
    <row r="2056" spans="1:18" x14ac:dyDescent="0.25">
      <c r="A2056">
        <v>14</v>
      </c>
      <c r="B2056">
        <v>14107</v>
      </c>
      <c r="C2056" t="s">
        <v>780</v>
      </c>
      <c r="D2056" t="s">
        <v>1995</v>
      </c>
      <c r="E2056">
        <v>1</v>
      </c>
      <c r="F2056" t="s">
        <v>13800</v>
      </c>
      <c r="G2056">
        <v>1</v>
      </c>
      <c r="H2056" t="s">
        <v>8278</v>
      </c>
      <c r="I2056">
        <v>1</v>
      </c>
      <c r="J2056" t="s">
        <v>13801</v>
      </c>
      <c r="K2056" t="s">
        <v>13802</v>
      </c>
      <c r="L2056">
        <v>270107</v>
      </c>
      <c r="M2056" t="s">
        <v>13588</v>
      </c>
      <c r="N2056">
        <v>270107006</v>
      </c>
      <c r="O2056" t="s">
        <v>13613</v>
      </c>
      <c r="P2056">
        <v>0</v>
      </c>
      <c r="Q2056">
        <v>9180.3135910964102</v>
      </c>
      <c r="R2056">
        <v>0</v>
      </c>
    </row>
    <row r="2057" spans="1:18" x14ac:dyDescent="0.25">
      <c r="A2057">
        <v>14</v>
      </c>
      <c r="B2057">
        <v>14107</v>
      </c>
      <c r="C2057" t="s">
        <v>780</v>
      </c>
      <c r="D2057" t="s">
        <v>1995</v>
      </c>
      <c r="E2057">
        <v>2</v>
      </c>
      <c r="F2057" t="s">
        <v>13804</v>
      </c>
      <c r="G2057">
        <v>3</v>
      </c>
      <c r="H2057" t="s">
        <v>13770</v>
      </c>
      <c r="I2057">
        <v>1</v>
      </c>
      <c r="J2057" t="s">
        <v>13801</v>
      </c>
      <c r="K2057" t="s">
        <v>13805</v>
      </c>
      <c r="L2057">
        <v>270107</v>
      </c>
      <c r="M2057" t="s">
        <v>13588</v>
      </c>
      <c r="N2057">
        <v>270107006</v>
      </c>
      <c r="O2057" t="s">
        <v>13613</v>
      </c>
      <c r="P2057">
        <v>0</v>
      </c>
      <c r="Q2057">
        <v>9180.3135910964102</v>
      </c>
      <c r="R2057">
        <v>0</v>
      </c>
    </row>
    <row r="2058" spans="1:18" x14ac:dyDescent="0.25">
      <c r="A2058">
        <v>14</v>
      </c>
      <c r="B2058">
        <v>14107</v>
      </c>
      <c r="C2058" t="s">
        <v>780</v>
      </c>
      <c r="D2058" t="s">
        <v>1995</v>
      </c>
      <c r="E2058">
        <v>3</v>
      </c>
      <c r="F2058" t="s">
        <v>13807</v>
      </c>
      <c r="G2058">
        <v>1</v>
      </c>
      <c r="H2058" t="s">
        <v>8278</v>
      </c>
      <c r="I2058">
        <v>1</v>
      </c>
      <c r="J2058" t="s">
        <v>13801</v>
      </c>
      <c r="K2058" t="s">
        <v>13808</v>
      </c>
      <c r="L2058">
        <v>270107</v>
      </c>
      <c r="M2058" t="s">
        <v>13588</v>
      </c>
      <c r="N2058">
        <v>270107006</v>
      </c>
      <c r="O2058" t="s">
        <v>13613</v>
      </c>
      <c r="P2058">
        <v>0</v>
      </c>
      <c r="Q2058">
        <v>9180.3135910964102</v>
      </c>
      <c r="R2058">
        <v>0</v>
      </c>
    </row>
    <row r="2059" spans="1:18" x14ac:dyDescent="0.25">
      <c r="A2059">
        <v>14</v>
      </c>
      <c r="B2059">
        <v>14107</v>
      </c>
      <c r="C2059" t="s">
        <v>780</v>
      </c>
      <c r="D2059" t="s">
        <v>1995</v>
      </c>
      <c r="E2059">
        <v>4</v>
      </c>
      <c r="F2059" t="s">
        <v>13810</v>
      </c>
      <c r="G2059">
        <v>1</v>
      </c>
      <c r="H2059" t="s">
        <v>8278</v>
      </c>
      <c r="I2059">
        <v>1</v>
      </c>
      <c r="J2059" t="s">
        <v>13801</v>
      </c>
      <c r="K2059" t="s">
        <v>13811</v>
      </c>
      <c r="L2059">
        <v>270107</v>
      </c>
      <c r="M2059" t="s">
        <v>13588</v>
      </c>
      <c r="N2059">
        <v>270107006</v>
      </c>
      <c r="O2059" t="s">
        <v>13613</v>
      </c>
      <c r="P2059">
        <v>0</v>
      </c>
      <c r="Q2059">
        <v>9180.3135910964102</v>
      </c>
      <c r="R2059">
        <v>0</v>
      </c>
    </row>
    <row r="2060" spans="1:18" x14ac:dyDescent="0.25">
      <c r="A2060">
        <v>14</v>
      </c>
      <c r="B2060">
        <v>14107</v>
      </c>
      <c r="C2060" t="s">
        <v>780</v>
      </c>
      <c r="D2060" t="s">
        <v>1995</v>
      </c>
      <c r="E2060">
        <v>7</v>
      </c>
      <c r="F2060" t="s">
        <v>13813</v>
      </c>
      <c r="G2060">
        <v>2</v>
      </c>
      <c r="H2060" t="s">
        <v>13771</v>
      </c>
      <c r="I2060">
        <v>3</v>
      </c>
      <c r="J2060" t="s">
        <v>13814</v>
      </c>
      <c r="K2060" t="s">
        <v>13771</v>
      </c>
      <c r="L2060">
        <v>270107</v>
      </c>
      <c r="M2060" t="s">
        <v>13588</v>
      </c>
      <c r="N2060">
        <v>270107005</v>
      </c>
      <c r="O2060" t="s">
        <v>13608</v>
      </c>
      <c r="P2060">
        <v>0</v>
      </c>
      <c r="Q2060">
        <v>5114.896039561896</v>
      </c>
      <c r="R2060">
        <v>0</v>
      </c>
    </row>
    <row r="2061" spans="1:18" x14ac:dyDescent="0.25">
      <c r="A2061">
        <v>14</v>
      </c>
      <c r="B2061">
        <v>14107</v>
      </c>
      <c r="C2061" t="s">
        <v>780</v>
      </c>
      <c r="D2061" t="s">
        <v>1995</v>
      </c>
      <c r="E2061">
        <v>7</v>
      </c>
      <c r="F2061" t="s">
        <v>13813</v>
      </c>
      <c r="G2061">
        <v>3</v>
      </c>
      <c r="H2061" t="s">
        <v>13770</v>
      </c>
      <c r="I2061">
        <v>3</v>
      </c>
      <c r="J2061" t="s">
        <v>13814</v>
      </c>
      <c r="K2061" t="s">
        <v>13815</v>
      </c>
      <c r="L2061">
        <v>270107</v>
      </c>
      <c r="M2061" t="s">
        <v>13588</v>
      </c>
      <c r="N2061">
        <v>270107005</v>
      </c>
      <c r="O2061" t="s">
        <v>13608</v>
      </c>
      <c r="P2061">
        <v>0</v>
      </c>
      <c r="Q2061">
        <v>4065.4175515345132</v>
      </c>
      <c r="R2061">
        <v>0</v>
      </c>
    </row>
    <row r="2062" spans="1:18" x14ac:dyDescent="0.25">
      <c r="A2062">
        <v>14</v>
      </c>
      <c r="B2062">
        <v>14108</v>
      </c>
      <c r="C2062" t="s">
        <v>780</v>
      </c>
      <c r="D2062" t="s">
        <v>1998</v>
      </c>
      <c r="E2062">
        <v>1</v>
      </c>
      <c r="F2062" t="s">
        <v>13800</v>
      </c>
      <c r="G2062">
        <v>1</v>
      </c>
      <c r="H2062" t="s">
        <v>8278</v>
      </c>
      <c r="I2062">
        <v>1</v>
      </c>
      <c r="J2062" t="s">
        <v>13801</v>
      </c>
      <c r="K2062" t="s">
        <v>13802</v>
      </c>
      <c r="L2062">
        <v>270107</v>
      </c>
      <c r="M2062" t="s">
        <v>13588</v>
      </c>
      <c r="N2062">
        <v>270107006</v>
      </c>
      <c r="O2062" t="s">
        <v>13613</v>
      </c>
      <c r="P2062">
        <v>14639.222282407276</v>
      </c>
      <c r="Q2062">
        <v>16956.107789404221</v>
      </c>
      <c r="R2062">
        <v>34717.883161142498</v>
      </c>
    </row>
    <row r="2063" spans="1:18" x14ac:dyDescent="0.25">
      <c r="A2063">
        <v>14</v>
      </c>
      <c r="B2063">
        <v>14108</v>
      </c>
      <c r="C2063" t="s">
        <v>780</v>
      </c>
      <c r="D2063" t="s">
        <v>1998</v>
      </c>
      <c r="E2063">
        <v>1</v>
      </c>
      <c r="F2063" t="s">
        <v>13800</v>
      </c>
      <c r="G2063">
        <v>1</v>
      </c>
      <c r="H2063" t="s">
        <v>8278</v>
      </c>
      <c r="I2063">
        <v>1</v>
      </c>
      <c r="J2063" t="s">
        <v>13801</v>
      </c>
      <c r="K2063" t="s">
        <v>13803</v>
      </c>
      <c r="L2063">
        <v>270107</v>
      </c>
      <c r="M2063" t="s">
        <v>13588</v>
      </c>
      <c r="N2063">
        <v>270107006</v>
      </c>
      <c r="O2063" t="s">
        <v>13613</v>
      </c>
      <c r="P2063">
        <v>145.39441799469739</v>
      </c>
      <c r="Q2063">
        <v>848.18603727051561</v>
      </c>
      <c r="R2063">
        <v>772.086296427908</v>
      </c>
    </row>
    <row r="2064" spans="1:18" x14ac:dyDescent="0.25">
      <c r="A2064">
        <v>14</v>
      </c>
      <c r="B2064">
        <v>14108</v>
      </c>
      <c r="C2064" t="s">
        <v>780</v>
      </c>
      <c r="D2064" t="s">
        <v>1998</v>
      </c>
      <c r="E2064">
        <v>2</v>
      </c>
      <c r="F2064" t="s">
        <v>13804</v>
      </c>
      <c r="G2064">
        <v>3</v>
      </c>
      <c r="H2064" t="s">
        <v>13770</v>
      </c>
      <c r="I2064">
        <v>1</v>
      </c>
      <c r="J2064" t="s">
        <v>13801</v>
      </c>
      <c r="K2064" t="s">
        <v>13805</v>
      </c>
      <c r="L2064">
        <v>270107</v>
      </c>
      <c r="M2064" t="s">
        <v>13588</v>
      </c>
      <c r="N2064">
        <v>270107006</v>
      </c>
      <c r="O2064" t="s">
        <v>13613</v>
      </c>
      <c r="P2064">
        <v>12409.841206488582</v>
      </c>
      <c r="Q2064">
        <v>16201.395710113988</v>
      </c>
      <c r="R2064">
        <v>34717.883161142498</v>
      </c>
    </row>
    <row r="2065" spans="1:18" x14ac:dyDescent="0.25">
      <c r="A2065">
        <v>14</v>
      </c>
      <c r="B2065">
        <v>14108</v>
      </c>
      <c r="C2065" t="s">
        <v>780</v>
      </c>
      <c r="D2065" t="s">
        <v>1998</v>
      </c>
      <c r="E2065">
        <v>2</v>
      </c>
      <c r="F2065" t="s">
        <v>13804</v>
      </c>
      <c r="G2065">
        <v>3</v>
      </c>
      <c r="H2065" t="s">
        <v>13770</v>
      </c>
      <c r="I2065">
        <v>1</v>
      </c>
      <c r="J2065" t="s">
        <v>13801</v>
      </c>
      <c r="K2065" t="s">
        <v>13806</v>
      </c>
      <c r="L2065">
        <v>270107</v>
      </c>
      <c r="M2065" t="s">
        <v>13588</v>
      </c>
      <c r="N2065">
        <v>270107006</v>
      </c>
      <c r="O2065" t="s">
        <v>13613</v>
      </c>
      <c r="P2065">
        <v>2374.7754939133906</v>
      </c>
      <c r="Q2065">
        <v>1602.8981165607486</v>
      </c>
      <c r="R2065">
        <v>772.086296427908</v>
      </c>
    </row>
    <row r="2066" spans="1:18" x14ac:dyDescent="0.25">
      <c r="A2066">
        <v>14</v>
      </c>
      <c r="B2066">
        <v>14108</v>
      </c>
      <c r="C2066" t="s">
        <v>780</v>
      </c>
      <c r="D2066" t="s">
        <v>1998</v>
      </c>
      <c r="E2066">
        <v>3</v>
      </c>
      <c r="F2066" t="s">
        <v>13807</v>
      </c>
      <c r="G2066">
        <v>1</v>
      </c>
      <c r="H2066" t="s">
        <v>8278</v>
      </c>
      <c r="I2066">
        <v>1</v>
      </c>
      <c r="J2066" t="s">
        <v>13801</v>
      </c>
      <c r="K2066" t="s">
        <v>13808</v>
      </c>
      <c r="L2066">
        <v>270107</v>
      </c>
      <c r="M2066" t="s">
        <v>13588</v>
      </c>
      <c r="N2066">
        <v>270107006</v>
      </c>
      <c r="O2066" t="s">
        <v>13613</v>
      </c>
      <c r="P2066">
        <v>14784.616700401974</v>
      </c>
      <c r="Q2066">
        <v>16956.107789404221</v>
      </c>
      <c r="R2066">
        <v>35489.969457570405</v>
      </c>
    </row>
    <row r="2067" spans="1:18" x14ac:dyDescent="0.25">
      <c r="A2067">
        <v>14</v>
      </c>
      <c r="B2067">
        <v>14108</v>
      </c>
      <c r="C2067" t="s">
        <v>780</v>
      </c>
      <c r="D2067" t="s">
        <v>1998</v>
      </c>
      <c r="E2067">
        <v>3</v>
      </c>
      <c r="F2067" t="s">
        <v>13807</v>
      </c>
      <c r="G2067">
        <v>1</v>
      </c>
      <c r="H2067" t="s">
        <v>8278</v>
      </c>
      <c r="I2067">
        <v>1</v>
      </c>
      <c r="J2067" t="s">
        <v>13801</v>
      </c>
      <c r="K2067" t="s">
        <v>13809</v>
      </c>
      <c r="L2067">
        <v>270107</v>
      </c>
      <c r="M2067" t="s">
        <v>13588</v>
      </c>
      <c r="N2067">
        <v>270107006</v>
      </c>
      <c r="O2067" t="s">
        <v>13613</v>
      </c>
      <c r="P2067">
        <v>0</v>
      </c>
      <c r="Q2067">
        <v>848.18603727051561</v>
      </c>
      <c r="R2067">
        <v>0</v>
      </c>
    </row>
    <row r="2068" spans="1:18" x14ac:dyDescent="0.25">
      <c r="A2068">
        <v>14</v>
      </c>
      <c r="B2068">
        <v>14108</v>
      </c>
      <c r="C2068" t="s">
        <v>780</v>
      </c>
      <c r="D2068" t="s">
        <v>1998</v>
      </c>
      <c r="E2068">
        <v>4</v>
      </c>
      <c r="F2068" t="s">
        <v>13810</v>
      </c>
      <c r="G2068">
        <v>1</v>
      </c>
      <c r="H2068" t="s">
        <v>8278</v>
      </c>
      <c r="I2068">
        <v>1</v>
      </c>
      <c r="J2068" t="s">
        <v>13801</v>
      </c>
      <c r="K2068" t="s">
        <v>13811</v>
      </c>
      <c r="L2068">
        <v>270107</v>
      </c>
      <c r="M2068" t="s">
        <v>13588</v>
      </c>
      <c r="N2068">
        <v>270107006</v>
      </c>
      <c r="O2068" t="s">
        <v>13613</v>
      </c>
      <c r="P2068">
        <v>14639.222282407276</v>
      </c>
      <c r="Q2068">
        <v>16956.107789404221</v>
      </c>
      <c r="R2068">
        <v>34717.883161142498</v>
      </c>
    </row>
    <row r="2069" spans="1:18" x14ac:dyDescent="0.25">
      <c r="A2069">
        <v>14</v>
      </c>
      <c r="B2069">
        <v>14108</v>
      </c>
      <c r="C2069" t="s">
        <v>780</v>
      </c>
      <c r="D2069" t="s">
        <v>1998</v>
      </c>
      <c r="E2069">
        <v>4</v>
      </c>
      <c r="F2069" t="s">
        <v>13810</v>
      </c>
      <c r="G2069">
        <v>1</v>
      </c>
      <c r="H2069" t="s">
        <v>8278</v>
      </c>
      <c r="I2069">
        <v>1</v>
      </c>
      <c r="J2069" t="s">
        <v>13801</v>
      </c>
      <c r="K2069" t="s">
        <v>13812</v>
      </c>
      <c r="L2069">
        <v>270107</v>
      </c>
      <c r="M2069" t="s">
        <v>13588</v>
      </c>
      <c r="N2069">
        <v>270107006</v>
      </c>
      <c r="O2069" t="s">
        <v>13613</v>
      </c>
      <c r="P2069">
        <v>145.39441799469739</v>
      </c>
      <c r="Q2069">
        <v>848.18603727051561</v>
      </c>
      <c r="R2069">
        <v>772.086296427908</v>
      </c>
    </row>
    <row r="2070" spans="1:18" x14ac:dyDescent="0.25">
      <c r="A2070">
        <v>14</v>
      </c>
      <c r="B2070">
        <v>14108</v>
      </c>
      <c r="C2070" t="s">
        <v>780</v>
      </c>
      <c r="D2070" t="s">
        <v>1998</v>
      </c>
      <c r="E2070">
        <v>7</v>
      </c>
      <c r="F2070" t="s">
        <v>13813</v>
      </c>
      <c r="G2070">
        <v>2</v>
      </c>
      <c r="H2070" t="s">
        <v>13771</v>
      </c>
      <c r="I2070">
        <v>3</v>
      </c>
      <c r="J2070" t="s">
        <v>13814</v>
      </c>
      <c r="K2070" t="s">
        <v>13771</v>
      </c>
      <c r="L2070">
        <v>270107</v>
      </c>
      <c r="M2070" t="s">
        <v>13588</v>
      </c>
      <c r="N2070">
        <v>270107005</v>
      </c>
      <c r="O2070" t="s">
        <v>13608</v>
      </c>
      <c r="P2070">
        <v>5989.679847193318</v>
      </c>
      <c r="Q2070">
        <v>7783.3051023657727</v>
      </c>
      <c r="R2070">
        <v>465.27063864731628</v>
      </c>
    </row>
    <row r="2071" spans="1:18" x14ac:dyDescent="0.25">
      <c r="A2071">
        <v>14</v>
      </c>
      <c r="B2071">
        <v>14108</v>
      </c>
      <c r="C2071" t="s">
        <v>780</v>
      </c>
      <c r="D2071" t="s">
        <v>1998</v>
      </c>
      <c r="E2071">
        <v>7</v>
      </c>
      <c r="F2071" t="s">
        <v>13813</v>
      </c>
      <c r="G2071">
        <v>3</v>
      </c>
      <c r="H2071" t="s">
        <v>13770</v>
      </c>
      <c r="I2071">
        <v>3</v>
      </c>
      <c r="J2071" t="s">
        <v>13814</v>
      </c>
      <c r="K2071" t="s">
        <v>13815</v>
      </c>
      <c r="L2071">
        <v>270107</v>
      </c>
      <c r="M2071" t="s">
        <v>13588</v>
      </c>
      <c r="N2071">
        <v>270107005</v>
      </c>
      <c r="O2071" t="s">
        <v>13608</v>
      </c>
      <c r="P2071">
        <v>8649.542435213958</v>
      </c>
      <c r="Q2071">
        <v>9266.2766450187355</v>
      </c>
      <c r="R2071">
        <v>34337.388482967712</v>
      </c>
    </row>
    <row r="2072" spans="1:18" x14ac:dyDescent="0.25">
      <c r="A2072">
        <v>14</v>
      </c>
      <c r="B2072">
        <v>14108</v>
      </c>
      <c r="C2072" t="s">
        <v>780</v>
      </c>
      <c r="D2072" t="s">
        <v>1998</v>
      </c>
      <c r="E2072">
        <v>7</v>
      </c>
      <c r="F2072" t="s">
        <v>13813</v>
      </c>
      <c r="G2072">
        <v>3</v>
      </c>
      <c r="H2072" t="s">
        <v>13770</v>
      </c>
      <c r="I2072">
        <v>3</v>
      </c>
      <c r="J2072" t="s">
        <v>13814</v>
      </c>
      <c r="K2072" t="s">
        <v>13816</v>
      </c>
      <c r="L2072">
        <v>270107</v>
      </c>
      <c r="M2072" t="s">
        <v>13588</v>
      </c>
      <c r="N2072">
        <v>270107005</v>
      </c>
      <c r="O2072" t="s">
        <v>13608</v>
      </c>
      <c r="P2072">
        <v>145.39441799469739</v>
      </c>
      <c r="Q2072">
        <v>754.71207929023274</v>
      </c>
      <c r="R2072">
        <v>687.31033595537383</v>
      </c>
    </row>
    <row r="2073" spans="1:18" x14ac:dyDescent="0.25">
      <c r="A2073">
        <v>14</v>
      </c>
      <c r="B2073">
        <v>14201</v>
      </c>
      <c r="C2073" t="s">
        <v>780</v>
      </c>
      <c r="D2073" t="s">
        <v>1023</v>
      </c>
      <c r="E2073">
        <v>1</v>
      </c>
      <c r="F2073" t="s">
        <v>13800</v>
      </c>
      <c r="G2073">
        <v>1</v>
      </c>
      <c r="H2073" t="s">
        <v>8278</v>
      </c>
      <c r="I2073">
        <v>1</v>
      </c>
      <c r="J2073" t="s">
        <v>13801</v>
      </c>
      <c r="K2073" t="s">
        <v>13802</v>
      </c>
      <c r="L2073">
        <v>270107</v>
      </c>
      <c r="M2073" t="s">
        <v>13588</v>
      </c>
      <c r="N2073">
        <v>270107006</v>
      </c>
      <c r="O2073" t="s">
        <v>13613</v>
      </c>
      <c r="P2073">
        <v>20397.730177393794</v>
      </c>
      <c r="Q2073">
        <v>21411.834684954756</v>
      </c>
      <c r="R2073">
        <v>33158.39061230512</v>
      </c>
    </row>
    <row r="2074" spans="1:18" x14ac:dyDescent="0.25">
      <c r="A2074">
        <v>14</v>
      </c>
      <c r="B2074">
        <v>14201</v>
      </c>
      <c r="C2074" t="s">
        <v>780</v>
      </c>
      <c r="D2074" t="s">
        <v>1023</v>
      </c>
      <c r="E2074">
        <v>1</v>
      </c>
      <c r="F2074" t="s">
        <v>13800</v>
      </c>
      <c r="G2074">
        <v>1</v>
      </c>
      <c r="H2074" t="s">
        <v>8278</v>
      </c>
      <c r="I2074">
        <v>1</v>
      </c>
      <c r="J2074" t="s">
        <v>13801</v>
      </c>
      <c r="K2074" t="s">
        <v>13803</v>
      </c>
      <c r="L2074">
        <v>270107</v>
      </c>
      <c r="M2074" t="s">
        <v>13588</v>
      </c>
      <c r="N2074">
        <v>270107006</v>
      </c>
      <c r="O2074" t="s">
        <v>13613</v>
      </c>
      <c r="P2074">
        <v>1316.3948673380708</v>
      </c>
      <c r="Q2074">
        <v>570.45275185088212</v>
      </c>
      <c r="R2074">
        <v>645.48872814338949</v>
      </c>
    </row>
    <row r="2075" spans="1:18" x14ac:dyDescent="0.25">
      <c r="A2075">
        <v>14</v>
      </c>
      <c r="B2075">
        <v>14201</v>
      </c>
      <c r="C2075" t="s">
        <v>780</v>
      </c>
      <c r="D2075" t="s">
        <v>1023</v>
      </c>
      <c r="E2075">
        <v>2</v>
      </c>
      <c r="F2075" t="s">
        <v>13804</v>
      </c>
      <c r="G2075">
        <v>3</v>
      </c>
      <c r="H2075" t="s">
        <v>13770</v>
      </c>
      <c r="I2075">
        <v>1</v>
      </c>
      <c r="J2075" t="s">
        <v>13801</v>
      </c>
      <c r="K2075" t="s">
        <v>13805</v>
      </c>
      <c r="L2075">
        <v>270107</v>
      </c>
      <c r="M2075" t="s">
        <v>13588</v>
      </c>
      <c r="N2075">
        <v>270107006</v>
      </c>
      <c r="O2075" t="s">
        <v>13613</v>
      </c>
      <c r="P2075">
        <v>17872.296917335516</v>
      </c>
      <c r="Q2075">
        <v>20072.268660490179</v>
      </c>
      <c r="R2075">
        <v>29702.652273083597</v>
      </c>
    </row>
    <row r="2076" spans="1:18" x14ac:dyDescent="0.25">
      <c r="A2076">
        <v>14</v>
      </c>
      <c r="B2076">
        <v>14201</v>
      </c>
      <c r="C2076" t="s">
        <v>780</v>
      </c>
      <c r="D2076" t="s">
        <v>1023</v>
      </c>
      <c r="E2076">
        <v>2</v>
      </c>
      <c r="F2076" t="s">
        <v>13804</v>
      </c>
      <c r="G2076">
        <v>3</v>
      </c>
      <c r="H2076" t="s">
        <v>13770</v>
      </c>
      <c r="I2076">
        <v>1</v>
      </c>
      <c r="J2076" t="s">
        <v>13801</v>
      </c>
      <c r="K2076" t="s">
        <v>13806</v>
      </c>
      <c r="L2076">
        <v>270107</v>
      </c>
      <c r="M2076" t="s">
        <v>13588</v>
      </c>
      <c r="N2076">
        <v>270107006</v>
      </c>
      <c r="O2076" t="s">
        <v>13613</v>
      </c>
      <c r="P2076">
        <v>3841.8281273963498</v>
      </c>
      <c r="Q2076">
        <v>1910.0187763154581</v>
      </c>
      <c r="R2076">
        <v>4101.2270673649064</v>
      </c>
    </row>
    <row r="2077" spans="1:18" x14ac:dyDescent="0.25">
      <c r="A2077">
        <v>14</v>
      </c>
      <c r="B2077">
        <v>14201</v>
      </c>
      <c r="C2077" t="s">
        <v>780</v>
      </c>
      <c r="D2077" t="s">
        <v>1023</v>
      </c>
      <c r="E2077">
        <v>3</v>
      </c>
      <c r="F2077" t="s">
        <v>13807</v>
      </c>
      <c r="G2077">
        <v>1</v>
      </c>
      <c r="H2077" t="s">
        <v>8278</v>
      </c>
      <c r="I2077">
        <v>1</v>
      </c>
      <c r="J2077" t="s">
        <v>13801</v>
      </c>
      <c r="K2077" t="s">
        <v>13808</v>
      </c>
      <c r="L2077">
        <v>270107</v>
      </c>
      <c r="M2077" t="s">
        <v>13588</v>
      </c>
      <c r="N2077">
        <v>270107006</v>
      </c>
      <c r="O2077" t="s">
        <v>13613</v>
      </c>
      <c r="P2077">
        <v>21338.377383569346</v>
      </c>
      <c r="Q2077">
        <v>21982.287436805636</v>
      </c>
      <c r="R2077">
        <v>33158.39061230512</v>
      </c>
    </row>
    <row r="2078" spans="1:18" x14ac:dyDescent="0.25">
      <c r="A2078">
        <v>14</v>
      </c>
      <c r="B2078">
        <v>14201</v>
      </c>
      <c r="C2078" t="s">
        <v>780</v>
      </c>
      <c r="D2078" t="s">
        <v>1023</v>
      </c>
      <c r="E2078">
        <v>3</v>
      </c>
      <c r="F2078" t="s">
        <v>13807</v>
      </c>
      <c r="G2078">
        <v>1</v>
      </c>
      <c r="H2078" t="s">
        <v>8278</v>
      </c>
      <c r="I2078">
        <v>1</v>
      </c>
      <c r="J2078" t="s">
        <v>13801</v>
      </c>
      <c r="K2078" t="s">
        <v>13809</v>
      </c>
      <c r="L2078">
        <v>270107</v>
      </c>
      <c r="M2078" t="s">
        <v>13588</v>
      </c>
      <c r="N2078">
        <v>270107006</v>
      </c>
      <c r="O2078" t="s">
        <v>13613</v>
      </c>
      <c r="P2078">
        <v>375.74766116251726</v>
      </c>
      <c r="Q2078">
        <v>0</v>
      </c>
      <c r="R2078">
        <v>645.48872814338949</v>
      </c>
    </row>
    <row r="2079" spans="1:18" x14ac:dyDescent="0.25">
      <c r="A2079">
        <v>14</v>
      </c>
      <c r="B2079">
        <v>14201</v>
      </c>
      <c r="C2079" t="s">
        <v>780</v>
      </c>
      <c r="D2079" t="s">
        <v>1023</v>
      </c>
      <c r="E2079">
        <v>4</v>
      </c>
      <c r="F2079" t="s">
        <v>13810</v>
      </c>
      <c r="G2079">
        <v>1</v>
      </c>
      <c r="H2079" t="s">
        <v>8278</v>
      </c>
      <c r="I2079">
        <v>1</v>
      </c>
      <c r="J2079" t="s">
        <v>13801</v>
      </c>
      <c r="K2079" t="s">
        <v>13811</v>
      </c>
      <c r="L2079">
        <v>270107</v>
      </c>
      <c r="M2079" t="s">
        <v>13588</v>
      </c>
      <c r="N2079">
        <v>270107006</v>
      </c>
      <c r="O2079" t="s">
        <v>13613</v>
      </c>
      <c r="P2079">
        <v>20397.730177393794</v>
      </c>
      <c r="Q2079">
        <v>21411.834684954756</v>
      </c>
      <c r="R2079">
        <v>33803.879340448504</v>
      </c>
    </row>
    <row r="2080" spans="1:18" x14ac:dyDescent="0.25">
      <c r="A2080">
        <v>14</v>
      </c>
      <c r="B2080">
        <v>14201</v>
      </c>
      <c r="C2080" t="s">
        <v>780</v>
      </c>
      <c r="D2080" t="s">
        <v>1023</v>
      </c>
      <c r="E2080">
        <v>4</v>
      </c>
      <c r="F2080" t="s">
        <v>13810</v>
      </c>
      <c r="G2080">
        <v>1</v>
      </c>
      <c r="H2080" t="s">
        <v>8278</v>
      </c>
      <c r="I2080">
        <v>1</v>
      </c>
      <c r="J2080" t="s">
        <v>13801</v>
      </c>
      <c r="K2080" t="s">
        <v>13812</v>
      </c>
      <c r="L2080">
        <v>270107</v>
      </c>
      <c r="M2080" t="s">
        <v>13588</v>
      </c>
      <c r="N2080">
        <v>270107006</v>
      </c>
      <c r="O2080" t="s">
        <v>13613</v>
      </c>
      <c r="P2080">
        <v>1316.3948673380708</v>
      </c>
      <c r="Q2080">
        <v>570.45275185088212</v>
      </c>
      <c r="R2080">
        <v>0</v>
      </c>
    </row>
    <row r="2081" spans="1:18" x14ac:dyDescent="0.25">
      <c r="A2081">
        <v>14</v>
      </c>
      <c r="B2081">
        <v>14201</v>
      </c>
      <c r="C2081" t="s">
        <v>780</v>
      </c>
      <c r="D2081" t="s">
        <v>1023</v>
      </c>
      <c r="E2081">
        <v>7</v>
      </c>
      <c r="F2081" t="s">
        <v>13813</v>
      </c>
      <c r="G2081">
        <v>2</v>
      </c>
      <c r="H2081" t="s">
        <v>13771</v>
      </c>
      <c r="I2081">
        <v>3</v>
      </c>
      <c r="J2081" t="s">
        <v>13814</v>
      </c>
      <c r="K2081" t="s">
        <v>13771</v>
      </c>
      <c r="L2081">
        <v>270107</v>
      </c>
      <c r="M2081" t="s">
        <v>13588</v>
      </c>
      <c r="N2081">
        <v>270107005</v>
      </c>
      <c r="O2081" t="s">
        <v>13608</v>
      </c>
      <c r="P2081">
        <v>7039.5174070855273</v>
      </c>
      <c r="Q2081">
        <v>7804.7322897754057</v>
      </c>
      <c r="R2081">
        <v>0</v>
      </c>
    </row>
    <row r="2082" spans="1:18" x14ac:dyDescent="0.25">
      <c r="A2082">
        <v>14</v>
      </c>
      <c r="B2082">
        <v>14201</v>
      </c>
      <c r="C2082" t="s">
        <v>780</v>
      </c>
      <c r="D2082" t="s">
        <v>1023</v>
      </c>
      <c r="E2082">
        <v>7</v>
      </c>
      <c r="F2082" t="s">
        <v>13813</v>
      </c>
      <c r="G2082">
        <v>3</v>
      </c>
      <c r="H2082" t="s">
        <v>13770</v>
      </c>
      <c r="I2082">
        <v>3</v>
      </c>
      <c r="J2082" t="s">
        <v>13814</v>
      </c>
      <c r="K2082" t="s">
        <v>13815</v>
      </c>
      <c r="L2082">
        <v>270107</v>
      </c>
      <c r="M2082" t="s">
        <v>13588</v>
      </c>
      <c r="N2082">
        <v>270107005</v>
      </c>
      <c r="O2082" t="s">
        <v>13608</v>
      </c>
      <c r="P2082">
        <v>14173.610756096314</v>
      </c>
      <c r="Q2082">
        <v>14177.555147030234</v>
      </c>
      <c r="R2082">
        <v>31040.189622224319</v>
      </c>
    </row>
    <row r="2083" spans="1:18" x14ac:dyDescent="0.25">
      <c r="A2083">
        <v>14</v>
      </c>
      <c r="B2083">
        <v>14201</v>
      </c>
      <c r="C2083" t="s">
        <v>780</v>
      </c>
      <c r="D2083" t="s">
        <v>1023</v>
      </c>
      <c r="E2083">
        <v>7</v>
      </c>
      <c r="F2083" t="s">
        <v>13813</v>
      </c>
      <c r="G2083">
        <v>3</v>
      </c>
      <c r="H2083" t="s">
        <v>13770</v>
      </c>
      <c r="I2083">
        <v>3</v>
      </c>
      <c r="J2083" t="s">
        <v>13814</v>
      </c>
      <c r="K2083" t="s">
        <v>13816</v>
      </c>
      <c r="L2083">
        <v>270107</v>
      </c>
      <c r="M2083" t="s">
        <v>13588</v>
      </c>
      <c r="N2083">
        <v>270107005</v>
      </c>
      <c r="O2083" t="s">
        <v>13608</v>
      </c>
      <c r="P2083">
        <v>500.99688155002298</v>
      </c>
      <c r="Q2083">
        <v>0</v>
      </c>
      <c r="R2083">
        <v>2763.6897182241805</v>
      </c>
    </row>
    <row r="2084" spans="1:18" x14ac:dyDescent="0.25">
      <c r="A2084">
        <v>14</v>
      </c>
      <c r="B2084">
        <v>14202</v>
      </c>
      <c r="C2084" t="s">
        <v>780</v>
      </c>
      <c r="D2084" t="s">
        <v>2003</v>
      </c>
      <c r="E2084">
        <v>1</v>
      </c>
      <c r="F2084" t="s">
        <v>13800</v>
      </c>
      <c r="G2084">
        <v>1</v>
      </c>
      <c r="H2084" t="s">
        <v>8278</v>
      </c>
      <c r="I2084">
        <v>1</v>
      </c>
      <c r="J2084" t="s">
        <v>13801</v>
      </c>
      <c r="K2084" t="s">
        <v>13802</v>
      </c>
      <c r="L2084">
        <v>270107</v>
      </c>
      <c r="M2084" t="s">
        <v>13588</v>
      </c>
      <c r="N2084">
        <v>270107006</v>
      </c>
      <c r="O2084" t="s">
        <v>13613</v>
      </c>
      <c r="P2084">
        <v>0</v>
      </c>
      <c r="Q2084">
        <v>49516.38218311379</v>
      </c>
      <c r="R2084">
        <v>32205.778880311223</v>
      </c>
    </row>
    <row r="2085" spans="1:18" x14ac:dyDescent="0.25">
      <c r="A2085">
        <v>14</v>
      </c>
      <c r="B2085">
        <v>14202</v>
      </c>
      <c r="C2085" t="s">
        <v>780</v>
      </c>
      <c r="D2085" t="s">
        <v>2003</v>
      </c>
      <c r="E2085">
        <v>1</v>
      </c>
      <c r="F2085" t="s">
        <v>13800</v>
      </c>
      <c r="G2085">
        <v>1</v>
      </c>
      <c r="H2085" t="s">
        <v>8278</v>
      </c>
      <c r="I2085">
        <v>1</v>
      </c>
      <c r="J2085" t="s">
        <v>13801</v>
      </c>
      <c r="K2085" t="s">
        <v>13803</v>
      </c>
      <c r="L2085">
        <v>270107</v>
      </c>
      <c r="M2085" t="s">
        <v>13588</v>
      </c>
      <c r="N2085">
        <v>270107006</v>
      </c>
      <c r="O2085" t="s">
        <v>13613</v>
      </c>
      <c r="P2085">
        <v>0</v>
      </c>
      <c r="Q2085">
        <v>1982.3844134867779</v>
      </c>
      <c r="R2085">
        <v>0</v>
      </c>
    </row>
    <row r="2086" spans="1:18" x14ac:dyDescent="0.25">
      <c r="A2086">
        <v>14</v>
      </c>
      <c r="B2086">
        <v>14202</v>
      </c>
      <c r="C2086" t="s">
        <v>780</v>
      </c>
      <c r="D2086" t="s">
        <v>2003</v>
      </c>
      <c r="E2086">
        <v>2</v>
      </c>
      <c r="F2086" t="s">
        <v>13804</v>
      </c>
      <c r="G2086">
        <v>3</v>
      </c>
      <c r="H2086" t="s">
        <v>13770</v>
      </c>
      <c r="I2086">
        <v>1</v>
      </c>
      <c r="J2086" t="s">
        <v>13801</v>
      </c>
      <c r="K2086" t="s">
        <v>13805</v>
      </c>
      <c r="L2086">
        <v>270107</v>
      </c>
      <c r="M2086" t="s">
        <v>13588</v>
      </c>
      <c r="N2086">
        <v>270107006</v>
      </c>
      <c r="O2086" t="s">
        <v>13613</v>
      </c>
      <c r="P2086">
        <v>0</v>
      </c>
      <c r="Q2086">
        <v>49516.38218311379</v>
      </c>
      <c r="R2086">
        <v>24173.527325384784</v>
      </c>
    </row>
    <row r="2087" spans="1:18" x14ac:dyDescent="0.25">
      <c r="A2087">
        <v>14</v>
      </c>
      <c r="B2087">
        <v>14202</v>
      </c>
      <c r="C2087" t="s">
        <v>780</v>
      </c>
      <c r="D2087" t="s">
        <v>2003</v>
      </c>
      <c r="E2087">
        <v>2</v>
      </c>
      <c r="F2087" t="s">
        <v>13804</v>
      </c>
      <c r="G2087">
        <v>3</v>
      </c>
      <c r="H2087" t="s">
        <v>13770</v>
      </c>
      <c r="I2087">
        <v>1</v>
      </c>
      <c r="J2087" t="s">
        <v>13801</v>
      </c>
      <c r="K2087" t="s">
        <v>13806</v>
      </c>
      <c r="L2087">
        <v>270107</v>
      </c>
      <c r="M2087" t="s">
        <v>13588</v>
      </c>
      <c r="N2087">
        <v>270107006</v>
      </c>
      <c r="O2087" t="s">
        <v>13613</v>
      </c>
      <c r="P2087">
        <v>0</v>
      </c>
      <c r="Q2087">
        <v>1982.3844134867779</v>
      </c>
      <c r="R2087">
        <v>8032.2515549264417</v>
      </c>
    </row>
    <row r="2088" spans="1:18" x14ac:dyDescent="0.25">
      <c r="A2088">
        <v>14</v>
      </c>
      <c r="B2088">
        <v>14202</v>
      </c>
      <c r="C2088" t="s">
        <v>780</v>
      </c>
      <c r="D2088" t="s">
        <v>2003</v>
      </c>
      <c r="E2088">
        <v>3</v>
      </c>
      <c r="F2088" t="s">
        <v>13807</v>
      </c>
      <c r="G2088">
        <v>1</v>
      </c>
      <c r="H2088" t="s">
        <v>8278</v>
      </c>
      <c r="I2088">
        <v>1</v>
      </c>
      <c r="J2088" t="s">
        <v>13801</v>
      </c>
      <c r="K2088" t="s">
        <v>13808</v>
      </c>
      <c r="L2088">
        <v>270107</v>
      </c>
      <c r="M2088" t="s">
        <v>13588</v>
      </c>
      <c r="N2088">
        <v>270107006</v>
      </c>
      <c r="O2088" t="s">
        <v>13613</v>
      </c>
      <c r="P2088">
        <v>0</v>
      </c>
      <c r="Q2088">
        <v>49516.38218311379</v>
      </c>
      <c r="R2088">
        <v>32205.778880311223</v>
      </c>
    </row>
    <row r="2089" spans="1:18" x14ac:dyDescent="0.25">
      <c r="A2089">
        <v>14</v>
      </c>
      <c r="B2089">
        <v>14202</v>
      </c>
      <c r="C2089" t="s">
        <v>780</v>
      </c>
      <c r="D2089" t="s">
        <v>2003</v>
      </c>
      <c r="E2089">
        <v>3</v>
      </c>
      <c r="F2089" t="s">
        <v>13807</v>
      </c>
      <c r="G2089">
        <v>1</v>
      </c>
      <c r="H2089" t="s">
        <v>8278</v>
      </c>
      <c r="I2089">
        <v>1</v>
      </c>
      <c r="J2089" t="s">
        <v>13801</v>
      </c>
      <c r="K2089" t="s">
        <v>13809</v>
      </c>
      <c r="L2089">
        <v>270107</v>
      </c>
      <c r="M2089" t="s">
        <v>13588</v>
      </c>
      <c r="N2089">
        <v>270107006</v>
      </c>
      <c r="O2089" t="s">
        <v>13613</v>
      </c>
      <c r="P2089">
        <v>0</v>
      </c>
      <c r="Q2089">
        <v>1982.3844134867779</v>
      </c>
      <c r="R2089">
        <v>0</v>
      </c>
    </row>
    <row r="2090" spans="1:18" x14ac:dyDescent="0.25">
      <c r="A2090">
        <v>14</v>
      </c>
      <c r="B2090">
        <v>14202</v>
      </c>
      <c r="C2090" t="s">
        <v>780</v>
      </c>
      <c r="D2090" t="s">
        <v>2003</v>
      </c>
      <c r="E2090">
        <v>4</v>
      </c>
      <c r="F2090" t="s">
        <v>13810</v>
      </c>
      <c r="G2090">
        <v>1</v>
      </c>
      <c r="H2090" t="s">
        <v>8278</v>
      </c>
      <c r="I2090">
        <v>1</v>
      </c>
      <c r="J2090" t="s">
        <v>13801</v>
      </c>
      <c r="K2090" t="s">
        <v>13811</v>
      </c>
      <c r="L2090">
        <v>270107</v>
      </c>
      <c r="M2090" t="s">
        <v>13588</v>
      </c>
      <c r="N2090">
        <v>270107006</v>
      </c>
      <c r="O2090" t="s">
        <v>13613</v>
      </c>
      <c r="P2090">
        <v>0</v>
      </c>
      <c r="Q2090">
        <v>49516.38218311379</v>
      </c>
      <c r="R2090">
        <v>32205.778880311223</v>
      </c>
    </row>
    <row r="2091" spans="1:18" x14ac:dyDescent="0.25">
      <c r="A2091">
        <v>14</v>
      </c>
      <c r="B2091">
        <v>14202</v>
      </c>
      <c r="C2091" t="s">
        <v>780</v>
      </c>
      <c r="D2091" t="s">
        <v>2003</v>
      </c>
      <c r="E2091">
        <v>4</v>
      </c>
      <c r="F2091" t="s">
        <v>13810</v>
      </c>
      <c r="G2091">
        <v>1</v>
      </c>
      <c r="H2091" t="s">
        <v>8278</v>
      </c>
      <c r="I2091">
        <v>1</v>
      </c>
      <c r="J2091" t="s">
        <v>13801</v>
      </c>
      <c r="K2091" t="s">
        <v>13812</v>
      </c>
      <c r="L2091">
        <v>270107</v>
      </c>
      <c r="M2091" t="s">
        <v>13588</v>
      </c>
      <c r="N2091">
        <v>270107006</v>
      </c>
      <c r="O2091" t="s">
        <v>13613</v>
      </c>
      <c r="P2091">
        <v>0</v>
      </c>
      <c r="Q2091">
        <v>1982.3844134867779</v>
      </c>
      <c r="R2091">
        <v>0</v>
      </c>
    </row>
    <row r="2092" spans="1:18" x14ac:dyDescent="0.25">
      <c r="A2092">
        <v>14</v>
      </c>
      <c r="B2092">
        <v>14202</v>
      </c>
      <c r="C2092" t="s">
        <v>780</v>
      </c>
      <c r="D2092" t="s">
        <v>2003</v>
      </c>
      <c r="E2092">
        <v>7</v>
      </c>
      <c r="F2092" t="s">
        <v>13813</v>
      </c>
      <c r="G2092">
        <v>2</v>
      </c>
      <c r="H2092" t="s">
        <v>13771</v>
      </c>
      <c r="I2092">
        <v>3</v>
      </c>
      <c r="J2092" t="s">
        <v>13814</v>
      </c>
      <c r="K2092" t="s">
        <v>13771</v>
      </c>
      <c r="L2092">
        <v>270107</v>
      </c>
      <c r="M2092" t="s">
        <v>13588</v>
      </c>
      <c r="N2092">
        <v>270107005</v>
      </c>
      <c r="O2092" t="s">
        <v>13608</v>
      </c>
      <c r="P2092">
        <v>0</v>
      </c>
      <c r="Q2092">
        <v>15901.942873029255</v>
      </c>
      <c r="R2092">
        <v>0</v>
      </c>
    </row>
    <row r="2093" spans="1:18" x14ac:dyDescent="0.25">
      <c r="A2093">
        <v>14</v>
      </c>
      <c r="B2093">
        <v>14202</v>
      </c>
      <c r="C2093" t="s">
        <v>780</v>
      </c>
      <c r="D2093" t="s">
        <v>2003</v>
      </c>
      <c r="E2093">
        <v>7</v>
      </c>
      <c r="F2093" t="s">
        <v>13813</v>
      </c>
      <c r="G2093">
        <v>3</v>
      </c>
      <c r="H2093" t="s">
        <v>13770</v>
      </c>
      <c r="I2093">
        <v>3</v>
      </c>
      <c r="J2093" t="s">
        <v>13814</v>
      </c>
      <c r="K2093" t="s">
        <v>13815</v>
      </c>
      <c r="L2093">
        <v>270107</v>
      </c>
      <c r="M2093" t="s">
        <v>13588</v>
      </c>
      <c r="N2093">
        <v>270107005</v>
      </c>
      <c r="O2093" t="s">
        <v>13608</v>
      </c>
      <c r="P2093">
        <v>0</v>
      </c>
      <c r="Q2093">
        <v>35596.823723571317</v>
      </c>
      <c r="R2093">
        <v>28763.989731755646</v>
      </c>
    </row>
    <row r="2094" spans="1:18" x14ac:dyDescent="0.25">
      <c r="A2094">
        <v>14</v>
      </c>
      <c r="B2094">
        <v>14202</v>
      </c>
      <c r="C2094" t="s">
        <v>780</v>
      </c>
      <c r="D2094" t="s">
        <v>2003</v>
      </c>
      <c r="E2094">
        <v>7</v>
      </c>
      <c r="F2094" t="s">
        <v>13813</v>
      </c>
      <c r="G2094">
        <v>3</v>
      </c>
      <c r="H2094" t="s">
        <v>13770</v>
      </c>
      <c r="I2094">
        <v>3</v>
      </c>
      <c r="J2094" t="s">
        <v>13814</v>
      </c>
      <c r="K2094" t="s">
        <v>13816</v>
      </c>
      <c r="L2094">
        <v>270107</v>
      </c>
      <c r="M2094" t="s">
        <v>13588</v>
      </c>
      <c r="N2094">
        <v>270107005</v>
      </c>
      <c r="O2094" t="s">
        <v>13608</v>
      </c>
      <c r="P2094">
        <v>0</v>
      </c>
      <c r="Q2094">
        <v>0</v>
      </c>
      <c r="R2094">
        <v>3441.7891485555797</v>
      </c>
    </row>
    <row r="2095" spans="1:18" x14ac:dyDescent="0.25">
      <c r="A2095">
        <v>14</v>
      </c>
      <c r="B2095">
        <v>14203</v>
      </c>
      <c r="C2095" t="s">
        <v>780</v>
      </c>
      <c r="D2095" t="s">
        <v>2006</v>
      </c>
      <c r="E2095">
        <v>1</v>
      </c>
      <c r="F2095" t="s">
        <v>13800</v>
      </c>
      <c r="G2095">
        <v>1</v>
      </c>
      <c r="H2095" t="s">
        <v>8278</v>
      </c>
      <c r="I2095">
        <v>1</v>
      </c>
      <c r="J2095" t="s">
        <v>13801</v>
      </c>
      <c r="K2095" t="s">
        <v>13802</v>
      </c>
      <c r="L2095">
        <v>270107</v>
      </c>
      <c r="M2095" t="s">
        <v>13588</v>
      </c>
      <c r="N2095">
        <v>270107006</v>
      </c>
      <c r="O2095" t="s">
        <v>13613</v>
      </c>
      <c r="P2095">
        <v>0</v>
      </c>
      <c r="Q2095">
        <v>6729.8562719029242</v>
      </c>
      <c r="R2095">
        <v>0</v>
      </c>
    </row>
    <row r="2096" spans="1:18" x14ac:dyDescent="0.25">
      <c r="A2096">
        <v>14</v>
      </c>
      <c r="B2096">
        <v>14203</v>
      </c>
      <c r="C2096" t="s">
        <v>780</v>
      </c>
      <c r="D2096" t="s">
        <v>2006</v>
      </c>
      <c r="E2096">
        <v>1</v>
      </c>
      <c r="F2096" t="s">
        <v>13800</v>
      </c>
      <c r="G2096">
        <v>1</v>
      </c>
      <c r="H2096" t="s">
        <v>8278</v>
      </c>
      <c r="I2096">
        <v>1</v>
      </c>
      <c r="J2096" t="s">
        <v>13801</v>
      </c>
      <c r="K2096" t="s">
        <v>13803</v>
      </c>
      <c r="L2096">
        <v>270107</v>
      </c>
      <c r="M2096" t="s">
        <v>13588</v>
      </c>
      <c r="N2096">
        <v>270107006</v>
      </c>
      <c r="O2096" t="s">
        <v>13613</v>
      </c>
      <c r="P2096">
        <v>0</v>
      </c>
      <c r="Q2096">
        <v>2184.2240516087827</v>
      </c>
      <c r="R2096">
        <v>0</v>
      </c>
    </row>
    <row r="2097" spans="1:18" x14ac:dyDescent="0.25">
      <c r="A2097">
        <v>14</v>
      </c>
      <c r="B2097">
        <v>14203</v>
      </c>
      <c r="C2097" t="s">
        <v>780</v>
      </c>
      <c r="D2097" t="s">
        <v>2006</v>
      </c>
      <c r="E2097">
        <v>2</v>
      </c>
      <c r="F2097" t="s">
        <v>13804</v>
      </c>
      <c r="G2097">
        <v>3</v>
      </c>
      <c r="H2097" t="s">
        <v>13770</v>
      </c>
      <c r="I2097">
        <v>1</v>
      </c>
      <c r="J2097" t="s">
        <v>13801</v>
      </c>
      <c r="K2097" t="s">
        <v>13805</v>
      </c>
      <c r="L2097">
        <v>270107</v>
      </c>
      <c r="M2097" t="s">
        <v>13588</v>
      </c>
      <c r="N2097">
        <v>270107006</v>
      </c>
      <c r="O2097" t="s">
        <v>13613</v>
      </c>
      <c r="P2097">
        <v>0</v>
      </c>
      <c r="Q2097">
        <v>6729.8562719029242</v>
      </c>
      <c r="R2097">
        <v>0</v>
      </c>
    </row>
    <row r="2098" spans="1:18" x14ac:dyDescent="0.25">
      <c r="A2098">
        <v>14</v>
      </c>
      <c r="B2098">
        <v>14203</v>
      </c>
      <c r="C2098" t="s">
        <v>780</v>
      </c>
      <c r="D2098" t="s">
        <v>2006</v>
      </c>
      <c r="E2098">
        <v>2</v>
      </c>
      <c r="F2098" t="s">
        <v>13804</v>
      </c>
      <c r="G2098">
        <v>3</v>
      </c>
      <c r="H2098" t="s">
        <v>13770</v>
      </c>
      <c r="I2098">
        <v>1</v>
      </c>
      <c r="J2098" t="s">
        <v>13801</v>
      </c>
      <c r="K2098" t="s">
        <v>13806</v>
      </c>
      <c r="L2098">
        <v>270107</v>
      </c>
      <c r="M2098" t="s">
        <v>13588</v>
      </c>
      <c r="N2098">
        <v>270107006</v>
      </c>
      <c r="O2098" t="s">
        <v>13613</v>
      </c>
      <c r="P2098">
        <v>0</v>
      </c>
      <c r="Q2098">
        <v>2184.2240516087827</v>
      </c>
      <c r="R2098">
        <v>0</v>
      </c>
    </row>
    <row r="2099" spans="1:18" x14ac:dyDescent="0.25">
      <c r="A2099">
        <v>14</v>
      </c>
      <c r="B2099">
        <v>14203</v>
      </c>
      <c r="C2099" t="s">
        <v>780</v>
      </c>
      <c r="D2099" t="s">
        <v>2006</v>
      </c>
      <c r="E2099">
        <v>3</v>
      </c>
      <c r="F2099" t="s">
        <v>13807</v>
      </c>
      <c r="G2099">
        <v>1</v>
      </c>
      <c r="H2099" t="s">
        <v>8278</v>
      </c>
      <c r="I2099">
        <v>1</v>
      </c>
      <c r="J2099" t="s">
        <v>13801</v>
      </c>
      <c r="K2099" t="s">
        <v>13808</v>
      </c>
      <c r="L2099">
        <v>270107</v>
      </c>
      <c r="M2099" t="s">
        <v>13588</v>
      </c>
      <c r="N2099">
        <v>270107006</v>
      </c>
      <c r="O2099" t="s">
        <v>13613</v>
      </c>
      <c r="P2099">
        <v>0</v>
      </c>
      <c r="Q2099">
        <v>6729.8562719029242</v>
      </c>
      <c r="R2099">
        <v>0</v>
      </c>
    </row>
    <row r="2100" spans="1:18" x14ac:dyDescent="0.25">
      <c r="A2100">
        <v>14</v>
      </c>
      <c r="B2100">
        <v>14203</v>
      </c>
      <c r="C2100" t="s">
        <v>780</v>
      </c>
      <c r="D2100" t="s">
        <v>2006</v>
      </c>
      <c r="E2100">
        <v>3</v>
      </c>
      <c r="F2100" t="s">
        <v>13807</v>
      </c>
      <c r="G2100">
        <v>1</v>
      </c>
      <c r="H2100" t="s">
        <v>8278</v>
      </c>
      <c r="I2100">
        <v>1</v>
      </c>
      <c r="J2100" t="s">
        <v>13801</v>
      </c>
      <c r="K2100" t="s">
        <v>13809</v>
      </c>
      <c r="L2100">
        <v>270107</v>
      </c>
      <c r="M2100" t="s">
        <v>13588</v>
      </c>
      <c r="N2100">
        <v>270107006</v>
      </c>
      <c r="O2100" t="s">
        <v>13613</v>
      </c>
      <c r="P2100">
        <v>0</v>
      </c>
      <c r="Q2100">
        <v>2184.2240516087827</v>
      </c>
      <c r="R2100">
        <v>0</v>
      </c>
    </row>
    <row r="2101" spans="1:18" x14ac:dyDescent="0.25">
      <c r="A2101">
        <v>14</v>
      </c>
      <c r="B2101">
        <v>14203</v>
      </c>
      <c r="C2101" t="s">
        <v>780</v>
      </c>
      <c r="D2101" t="s">
        <v>2006</v>
      </c>
      <c r="E2101">
        <v>4</v>
      </c>
      <c r="F2101" t="s">
        <v>13810</v>
      </c>
      <c r="G2101">
        <v>1</v>
      </c>
      <c r="H2101" t="s">
        <v>8278</v>
      </c>
      <c r="I2101">
        <v>1</v>
      </c>
      <c r="J2101" t="s">
        <v>13801</v>
      </c>
      <c r="K2101" t="s">
        <v>13811</v>
      </c>
      <c r="L2101">
        <v>270107</v>
      </c>
      <c r="M2101" t="s">
        <v>13588</v>
      </c>
      <c r="N2101">
        <v>270107006</v>
      </c>
      <c r="O2101" t="s">
        <v>13613</v>
      </c>
      <c r="P2101">
        <v>0</v>
      </c>
      <c r="Q2101">
        <v>8914.0803235117073</v>
      </c>
      <c r="R2101">
        <v>0</v>
      </c>
    </row>
    <row r="2102" spans="1:18" x14ac:dyDescent="0.25">
      <c r="A2102">
        <v>14</v>
      </c>
      <c r="B2102">
        <v>14203</v>
      </c>
      <c r="C2102" t="s">
        <v>780</v>
      </c>
      <c r="D2102" t="s">
        <v>2006</v>
      </c>
      <c r="E2102">
        <v>7</v>
      </c>
      <c r="F2102" t="s">
        <v>13813</v>
      </c>
      <c r="G2102">
        <v>2</v>
      </c>
      <c r="H2102" t="s">
        <v>13771</v>
      </c>
      <c r="I2102">
        <v>3</v>
      </c>
      <c r="J2102" t="s">
        <v>13814</v>
      </c>
      <c r="K2102" t="s">
        <v>13771</v>
      </c>
      <c r="L2102">
        <v>270107</v>
      </c>
      <c r="M2102" t="s">
        <v>13588</v>
      </c>
      <c r="N2102">
        <v>270107005</v>
      </c>
      <c r="O2102" t="s">
        <v>13608</v>
      </c>
      <c r="P2102">
        <v>0</v>
      </c>
      <c r="Q2102">
        <v>2620.3420949643046</v>
      </c>
      <c r="R2102">
        <v>0</v>
      </c>
    </row>
    <row r="2103" spans="1:18" x14ac:dyDescent="0.25">
      <c r="A2103">
        <v>14</v>
      </c>
      <c r="B2103">
        <v>14203</v>
      </c>
      <c r="C2103" t="s">
        <v>780</v>
      </c>
      <c r="D2103" t="s">
        <v>2006</v>
      </c>
      <c r="E2103">
        <v>7</v>
      </c>
      <c r="F2103" t="s">
        <v>13813</v>
      </c>
      <c r="G2103">
        <v>3</v>
      </c>
      <c r="H2103" t="s">
        <v>13770</v>
      </c>
      <c r="I2103">
        <v>3</v>
      </c>
      <c r="J2103" t="s">
        <v>13814</v>
      </c>
      <c r="K2103" t="s">
        <v>13815</v>
      </c>
      <c r="L2103">
        <v>270107</v>
      </c>
      <c r="M2103" t="s">
        <v>13588</v>
      </c>
      <c r="N2103">
        <v>270107005</v>
      </c>
      <c r="O2103" t="s">
        <v>13608</v>
      </c>
      <c r="P2103">
        <v>0</v>
      </c>
      <c r="Q2103">
        <v>6293.7382285474023</v>
      </c>
      <c r="R2103">
        <v>0</v>
      </c>
    </row>
    <row r="2104" spans="1:18" x14ac:dyDescent="0.25">
      <c r="A2104">
        <v>14</v>
      </c>
      <c r="B2104">
        <v>14204</v>
      </c>
      <c r="C2104" t="s">
        <v>780</v>
      </c>
      <c r="D2104" t="s">
        <v>2009</v>
      </c>
      <c r="E2104">
        <v>1</v>
      </c>
      <c r="F2104" t="s">
        <v>13800</v>
      </c>
      <c r="G2104">
        <v>1</v>
      </c>
      <c r="H2104" t="s">
        <v>8278</v>
      </c>
      <c r="I2104">
        <v>1</v>
      </c>
      <c r="J2104" t="s">
        <v>13801</v>
      </c>
      <c r="K2104" t="s">
        <v>13802</v>
      </c>
      <c r="L2104">
        <v>270107</v>
      </c>
      <c r="M2104" t="s">
        <v>13588</v>
      </c>
      <c r="N2104">
        <v>270107006</v>
      </c>
      <c r="O2104" t="s">
        <v>13613</v>
      </c>
      <c r="P2104">
        <v>15405.982905982906</v>
      </c>
      <c r="Q2104">
        <v>18697.56346199867</v>
      </c>
      <c r="R2104">
        <v>27478.188257974656</v>
      </c>
    </row>
    <row r="2105" spans="1:18" x14ac:dyDescent="0.25">
      <c r="A2105">
        <v>14</v>
      </c>
      <c r="B2105">
        <v>14204</v>
      </c>
      <c r="C2105" t="s">
        <v>780</v>
      </c>
      <c r="D2105" t="s">
        <v>2009</v>
      </c>
      <c r="E2105">
        <v>1</v>
      </c>
      <c r="F2105" t="s">
        <v>13800</v>
      </c>
      <c r="G2105">
        <v>1</v>
      </c>
      <c r="H2105" t="s">
        <v>8278</v>
      </c>
      <c r="I2105">
        <v>1</v>
      </c>
      <c r="J2105" t="s">
        <v>13801</v>
      </c>
      <c r="K2105" t="s">
        <v>13803</v>
      </c>
      <c r="L2105">
        <v>270107</v>
      </c>
      <c r="M2105" t="s">
        <v>13588</v>
      </c>
      <c r="N2105">
        <v>270107006</v>
      </c>
      <c r="O2105" t="s">
        <v>13613</v>
      </c>
      <c r="P2105">
        <v>488.40048840048843</v>
      </c>
      <c r="Q2105">
        <v>2386.0126379719713</v>
      </c>
      <c r="R2105">
        <v>2195.9769736347885</v>
      </c>
    </row>
    <row r="2106" spans="1:18" x14ac:dyDescent="0.25">
      <c r="A2106">
        <v>14</v>
      </c>
      <c r="B2106">
        <v>14204</v>
      </c>
      <c r="C2106" t="s">
        <v>780</v>
      </c>
      <c r="D2106" t="s">
        <v>2009</v>
      </c>
      <c r="E2106">
        <v>2</v>
      </c>
      <c r="F2106" t="s">
        <v>13804</v>
      </c>
      <c r="G2106">
        <v>3</v>
      </c>
      <c r="H2106" t="s">
        <v>13770</v>
      </c>
      <c r="I2106">
        <v>1</v>
      </c>
      <c r="J2106" t="s">
        <v>13801</v>
      </c>
      <c r="K2106" t="s">
        <v>13805</v>
      </c>
      <c r="L2106">
        <v>270107</v>
      </c>
      <c r="M2106" t="s">
        <v>13588</v>
      </c>
      <c r="N2106">
        <v>270107006</v>
      </c>
      <c r="O2106" t="s">
        <v>13613</v>
      </c>
      <c r="P2106">
        <v>15051.892551892552</v>
      </c>
      <c r="Q2106">
        <v>16828.041302577221</v>
      </c>
      <c r="R2106">
        <v>23431.919363561468</v>
      </c>
    </row>
    <row r="2107" spans="1:18" x14ac:dyDescent="0.25">
      <c r="A2107">
        <v>14</v>
      </c>
      <c r="B2107">
        <v>14204</v>
      </c>
      <c r="C2107" t="s">
        <v>780</v>
      </c>
      <c r="D2107" t="s">
        <v>2009</v>
      </c>
      <c r="E2107">
        <v>2</v>
      </c>
      <c r="F2107" t="s">
        <v>13804</v>
      </c>
      <c r="G2107">
        <v>3</v>
      </c>
      <c r="H2107" t="s">
        <v>13770</v>
      </c>
      <c r="I2107">
        <v>1</v>
      </c>
      <c r="J2107" t="s">
        <v>13801</v>
      </c>
      <c r="K2107" t="s">
        <v>13806</v>
      </c>
      <c r="L2107">
        <v>270107</v>
      </c>
      <c r="M2107" t="s">
        <v>13588</v>
      </c>
      <c r="N2107">
        <v>270107006</v>
      </c>
      <c r="O2107" t="s">
        <v>13613</v>
      </c>
      <c r="P2107">
        <v>842.49084249084251</v>
      </c>
      <c r="Q2107">
        <v>4255.5347973934286</v>
      </c>
      <c r="R2107">
        <v>6242.2458680479704</v>
      </c>
    </row>
    <row r="2108" spans="1:18" x14ac:dyDescent="0.25">
      <c r="A2108">
        <v>14</v>
      </c>
      <c r="B2108">
        <v>14204</v>
      </c>
      <c r="C2108" t="s">
        <v>780</v>
      </c>
      <c r="D2108" t="s">
        <v>2009</v>
      </c>
      <c r="E2108">
        <v>3</v>
      </c>
      <c r="F2108" t="s">
        <v>13807</v>
      </c>
      <c r="G2108">
        <v>1</v>
      </c>
      <c r="H2108" t="s">
        <v>8278</v>
      </c>
      <c r="I2108">
        <v>1</v>
      </c>
      <c r="J2108" t="s">
        <v>13801</v>
      </c>
      <c r="K2108" t="s">
        <v>13808</v>
      </c>
      <c r="L2108">
        <v>270107</v>
      </c>
      <c r="M2108" t="s">
        <v>13588</v>
      </c>
      <c r="N2108">
        <v>270107006</v>
      </c>
      <c r="O2108" t="s">
        <v>13613</v>
      </c>
      <c r="P2108">
        <v>15610.50061050061</v>
      </c>
      <c r="Q2108">
        <v>21083.576099970644</v>
      </c>
      <c r="R2108">
        <v>28738.098413082487</v>
      </c>
    </row>
    <row r="2109" spans="1:18" x14ac:dyDescent="0.25">
      <c r="A2109">
        <v>14</v>
      </c>
      <c r="B2109">
        <v>14204</v>
      </c>
      <c r="C2109" t="s">
        <v>780</v>
      </c>
      <c r="D2109" t="s">
        <v>2009</v>
      </c>
      <c r="E2109">
        <v>3</v>
      </c>
      <c r="F2109" t="s">
        <v>13807</v>
      </c>
      <c r="G2109">
        <v>1</v>
      </c>
      <c r="H2109" t="s">
        <v>8278</v>
      </c>
      <c r="I2109">
        <v>1</v>
      </c>
      <c r="J2109" t="s">
        <v>13801</v>
      </c>
      <c r="K2109" t="s">
        <v>13809</v>
      </c>
      <c r="L2109">
        <v>270107</v>
      </c>
      <c r="M2109" t="s">
        <v>13588</v>
      </c>
      <c r="N2109">
        <v>270107006</v>
      </c>
      <c r="O2109" t="s">
        <v>13613</v>
      </c>
      <c r="P2109">
        <v>283.88278388278388</v>
      </c>
      <c r="Q2109">
        <v>0</v>
      </c>
      <c r="R2109">
        <v>936.06681852695522</v>
      </c>
    </row>
    <row r="2110" spans="1:18" x14ac:dyDescent="0.25">
      <c r="A2110">
        <v>14</v>
      </c>
      <c r="B2110">
        <v>14204</v>
      </c>
      <c r="C2110" t="s">
        <v>780</v>
      </c>
      <c r="D2110" t="s">
        <v>2009</v>
      </c>
      <c r="E2110">
        <v>4</v>
      </c>
      <c r="F2110" t="s">
        <v>13810</v>
      </c>
      <c r="G2110">
        <v>1</v>
      </c>
      <c r="H2110" t="s">
        <v>8278</v>
      </c>
      <c r="I2110">
        <v>1</v>
      </c>
      <c r="J2110" t="s">
        <v>13801</v>
      </c>
      <c r="K2110" t="s">
        <v>13811</v>
      </c>
      <c r="L2110">
        <v>270107</v>
      </c>
      <c r="M2110" t="s">
        <v>13588</v>
      </c>
      <c r="N2110">
        <v>270107006</v>
      </c>
      <c r="O2110" t="s">
        <v>13613</v>
      </c>
      <c r="P2110">
        <v>15405.982905982906</v>
      </c>
      <c r="Q2110">
        <v>18697.56346199867</v>
      </c>
      <c r="R2110">
        <v>28414.255076501606</v>
      </c>
    </row>
    <row r="2111" spans="1:18" x14ac:dyDescent="0.25">
      <c r="A2111">
        <v>14</v>
      </c>
      <c r="B2111">
        <v>14204</v>
      </c>
      <c r="C2111" t="s">
        <v>780</v>
      </c>
      <c r="D2111" t="s">
        <v>2009</v>
      </c>
      <c r="E2111">
        <v>4</v>
      </c>
      <c r="F2111" t="s">
        <v>13810</v>
      </c>
      <c r="G2111">
        <v>1</v>
      </c>
      <c r="H2111" t="s">
        <v>8278</v>
      </c>
      <c r="I2111">
        <v>1</v>
      </c>
      <c r="J2111" t="s">
        <v>13801</v>
      </c>
      <c r="K2111" t="s">
        <v>13812</v>
      </c>
      <c r="L2111">
        <v>270107</v>
      </c>
      <c r="M2111" t="s">
        <v>13588</v>
      </c>
      <c r="N2111">
        <v>270107006</v>
      </c>
      <c r="O2111" t="s">
        <v>13613</v>
      </c>
      <c r="P2111">
        <v>488.40048840048843</v>
      </c>
      <c r="Q2111">
        <v>2386.0126379719713</v>
      </c>
      <c r="R2111">
        <v>1259.9101551078336</v>
      </c>
    </row>
    <row r="2112" spans="1:18" x14ac:dyDescent="0.25">
      <c r="A2112">
        <v>14</v>
      </c>
      <c r="B2112">
        <v>14204</v>
      </c>
      <c r="C2112" t="s">
        <v>780</v>
      </c>
      <c r="D2112" t="s">
        <v>2009</v>
      </c>
      <c r="E2112">
        <v>7</v>
      </c>
      <c r="F2112" t="s">
        <v>13813</v>
      </c>
      <c r="G2112">
        <v>2</v>
      </c>
      <c r="H2112" t="s">
        <v>13771</v>
      </c>
      <c r="I2112">
        <v>3</v>
      </c>
      <c r="J2112" t="s">
        <v>13814</v>
      </c>
      <c r="K2112" t="s">
        <v>13771</v>
      </c>
      <c r="L2112">
        <v>270107</v>
      </c>
      <c r="M2112" t="s">
        <v>13588</v>
      </c>
      <c r="N2112">
        <v>270107005</v>
      </c>
      <c r="O2112" t="s">
        <v>13608</v>
      </c>
      <c r="P2112">
        <v>4325.3968253968251</v>
      </c>
      <c r="Q2112">
        <v>8094.5788030094182</v>
      </c>
      <c r="R2112">
        <v>0</v>
      </c>
    </row>
    <row r="2113" spans="1:18" x14ac:dyDescent="0.25">
      <c r="A2113">
        <v>14</v>
      </c>
      <c r="B2113">
        <v>14204</v>
      </c>
      <c r="C2113" t="s">
        <v>780</v>
      </c>
      <c r="D2113" t="s">
        <v>2009</v>
      </c>
      <c r="E2113">
        <v>7</v>
      </c>
      <c r="F2113" t="s">
        <v>13813</v>
      </c>
      <c r="G2113">
        <v>3</v>
      </c>
      <c r="H2113" t="s">
        <v>13770</v>
      </c>
      <c r="I2113">
        <v>3</v>
      </c>
      <c r="J2113" t="s">
        <v>13814</v>
      </c>
      <c r="K2113" t="s">
        <v>13815</v>
      </c>
      <c r="L2113">
        <v>270107</v>
      </c>
      <c r="M2113" t="s">
        <v>13588</v>
      </c>
      <c r="N2113">
        <v>270107005</v>
      </c>
      <c r="O2113" t="s">
        <v>13608</v>
      </c>
      <c r="P2113">
        <v>11449.938949938951</v>
      </c>
      <c r="Q2113">
        <v>12988.997296961237</v>
      </c>
      <c r="R2113">
        <v>24008.777393291319</v>
      </c>
    </row>
    <row r="2114" spans="1:18" x14ac:dyDescent="0.25">
      <c r="A2114">
        <v>14</v>
      </c>
      <c r="B2114">
        <v>14204</v>
      </c>
      <c r="C2114" t="s">
        <v>780</v>
      </c>
      <c r="D2114" t="s">
        <v>2009</v>
      </c>
      <c r="E2114">
        <v>7</v>
      </c>
      <c r="F2114" t="s">
        <v>13813</v>
      </c>
      <c r="G2114">
        <v>3</v>
      </c>
      <c r="H2114" t="s">
        <v>13770</v>
      </c>
      <c r="I2114">
        <v>3</v>
      </c>
      <c r="J2114" t="s">
        <v>13814</v>
      </c>
      <c r="K2114" t="s">
        <v>13816</v>
      </c>
      <c r="L2114">
        <v>270107</v>
      </c>
      <c r="M2114" t="s">
        <v>13588</v>
      </c>
      <c r="N2114">
        <v>270107005</v>
      </c>
      <c r="O2114" t="s">
        <v>13608</v>
      </c>
      <c r="P2114">
        <v>119.04761904761905</v>
      </c>
      <c r="Q2114">
        <v>0</v>
      </c>
      <c r="R2114">
        <v>5665.3878383181236</v>
      </c>
    </row>
    <row r="2115" spans="1:18" x14ac:dyDescent="0.25">
      <c r="A2115">
        <v>15</v>
      </c>
      <c r="B2115">
        <v>15101</v>
      </c>
      <c r="C2115" t="s">
        <v>759</v>
      </c>
      <c r="D2115" t="s">
        <v>2012</v>
      </c>
      <c r="E2115">
        <v>1</v>
      </c>
      <c r="F2115" t="s">
        <v>13800</v>
      </c>
      <c r="G2115">
        <v>1</v>
      </c>
      <c r="H2115" t="s">
        <v>8278</v>
      </c>
      <c r="I2115">
        <v>1</v>
      </c>
      <c r="J2115" t="s">
        <v>13801</v>
      </c>
      <c r="K2115" t="s">
        <v>13802</v>
      </c>
      <c r="L2115">
        <v>270107</v>
      </c>
      <c r="M2115" t="s">
        <v>13588</v>
      </c>
      <c r="N2115">
        <v>270107006</v>
      </c>
      <c r="O2115" t="s">
        <v>13613</v>
      </c>
      <c r="P2115">
        <v>25138.149440058747</v>
      </c>
      <c r="Q2115">
        <v>32151.01461280584</v>
      </c>
      <c r="R2115">
        <v>27465.760819609277</v>
      </c>
    </row>
    <row r="2116" spans="1:18" x14ac:dyDescent="0.25">
      <c r="A2116">
        <v>15</v>
      </c>
      <c r="B2116">
        <v>15101</v>
      </c>
      <c r="C2116" t="s">
        <v>759</v>
      </c>
      <c r="D2116" t="s">
        <v>2012</v>
      </c>
      <c r="E2116">
        <v>1</v>
      </c>
      <c r="F2116" t="s">
        <v>13800</v>
      </c>
      <c r="G2116">
        <v>1</v>
      </c>
      <c r="H2116" t="s">
        <v>8278</v>
      </c>
      <c r="I2116">
        <v>1</v>
      </c>
      <c r="J2116" t="s">
        <v>13801</v>
      </c>
      <c r="K2116" t="s">
        <v>13803</v>
      </c>
      <c r="L2116">
        <v>270107</v>
      </c>
      <c r="M2116" t="s">
        <v>13588</v>
      </c>
      <c r="N2116">
        <v>270107006</v>
      </c>
      <c r="O2116" t="s">
        <v>13613</v>
      </c>
      <c r="P2116">
        <v>2727.6482467413257</v>
      </c>
      <c r="Q2116">
        <v>983.72971017133875</v>
      </c>
      <c r="R2116">
        <v>1404.5371379914518</v>
      </c>
    </row>
    <row r="2117" spans="1:18" x14ac:dyDescent="0.25">
      <c r="A2117">
        <v>15</v>
      </c>
      <c r="B2117">
        <v>15101</v>
      </c>
      <c r="C2117" t="s">
        <v>759</v>
      </c>
      <c r="D2117" t="s">
        <v>2012</v>
      </c>
      <c r="E2117">
        <v>2</v>
      </c>
      <c r="F2117" t="s">
        <v>13804</v>
      </c>
      <c r="G2117">
        <v>2</v>
      </c>
      <c r="H2117" t="s">
        <v>13771</v>
      </c>
      <c r="I2117">
        <v>1</v>
      </c>
      <c r="J2117" t="s">
        <v>13801</v>
      </c>
      <c r="K2117" t="s">
        <v>13771</v>
      </c>
      <c r="L2117">
        <v>270107</v>
      </c>
      <c r="M2117" t="s">
        <v>13588</v>
      </c>
      <c r="N2117">
        <v>270107006</v>
      </c>
      <c r="O2117" t="s">
        <v>13613</v>
      </c>
      <c r="P2117">
        <v>0</v>
      </c>
      <c r="Q2117">
        <v>254.37101581713037</v>
      </c>
      <c r="R2117">
        <v>0</v>
      </c>
    </row>
    <row r="2118" spans="1:18" x14ac:dyDescent="0.25">
      <c r="A2118">
        <v>15</v>
      </c>
      <c r="B2118">
        <v>15101</v>
      </c>
      <c r="C2118" t="s">
        <v>759</v>
      </c>
      <c r="D2118" t="s">
        <v>2012</v>
      </c>
      <c r="E2118">
        <v>2</v>
      </c>
      <c r="F2118" t="s">
        <v>13804</v>
      </c>
      <c r="G2118">
        <v>3</v>
      </c>
      <c r="H2118" t="s">
        <v>13770</v>
      </c>
      <c r="I2118">
        <v>1</v>
      </c>
      <c r="J2118" t="s">
        <v>13801</v>
      </c>
      <c r="K2118" t="s">
        <v>13805</v>
      </c>
      <c r="L2118">
        <v>270107</v>
      </c>
      <c r="M2118" t="s">
        <v>13588</v>
      </c>
      <c r="N2118">
        <v>270107006</v>
      </c>
      <c r="O2118" t="s">
        <v>13613</v>
      </c>
      <c r="P2118">
        <v>21028.088856251146</v>
      </c>
      <c r="Q2118">
        <v>30779.053081255424</v>
      </c>
      <c r="R2118">
        <v>24428.115560143982</v>
      </c>
    </row>
    <row r="2119" spans="1:18" x14ac:dyDescent="0.25">
      <c r="A2119">
        <v>15</v>
      </c>
      <c r="B2119">
        <v>15101</v>
      </c>
      <c r="C2119" t="s">
        <v>759</v>
      </c>
      <c r="D2119" t="s">
        <v>2012</v>
      </c>
      <c r="E2119">
        <v>2</v>
      </c>
      <c r="F2119" t="s">
        <v>13804</v>
      </c>
      <c r="G2119">
        <v>3</v>
      </c>
      <c r="H2119" t="s">
        <v>13770</v>
      </c>
      <c r="I2119">
        <v>1</v>
      </c>
      <c r="J2119" t="s">
        <v>13801</v>
      </c>
      <c r="K2119" t="s">
        <v>13806</v>
      </c>
      <c r="L2119">
        <v>270107</v>
      </c>
      <c r="M2119" t="s">
        <v>13588</v>
      </c>
      <c r="N2119">
        <v>270107006</v>
      </c>
      <c r="O2119" t="s">
        <v>13613</v>
      </c>
      <c r="P2119">
        <v>6837.708830548926</v>
      </c>
      <c r="Q2119">
        <v>2101.3202259046184</v>
      </c>
      <c r="R2119">
        <v>4442.1823974567515</v>
      </c>
    </row>
    <row r="2120" spans="1:18" x14ac:dyDescent="0.25">
      <c r="A2120">
        <v>15</v>
      </c>
      <c r="B2120">
        <v>15101</v>
      </c>
      <c r="C2120" t="s">
        <v>759</v>
      </c>
      <c r="D2120" t="s">
        <v>2012</v>
      </c>
      <c r="E2120">
        <v>3</v>
      </c>
      <c r="F2120" t="s">
        <v>13807</v>
      </c>
      <c r="G2120">
        <v>1</v>
      </c>
      <c r="H2120" t="s">
        <v>8278</v>
      </c>
      <c r="I2120">
        <v>1</v>
      </c>
      <c r="J2120" t="s">
        <v>13801</v>
      </c>
      <c r="K2120" t="s">
        <v>13808</v>
      </c>
      <c r="L2120">
        <v>270107</v>
      </c>
      <c r="M2120" t="s">
        <v>13588</v>
      </c>
      <c r="N2120">
        <v>270107006</v>
      </c>
      <c r="O2120" t="s">
        <v>13613</v>
      </c>
      <c r="P2120">
        <v>26590.324949513495</v>
      </c>
      <c r="Q2120">
        <v>32659.330846410223</v>
      </c>
      <c r="R2120">
        <v>28461.878723010002</v>
      </c>
    </row>
    <row r="2121" spans="1:18" x14ac:dyDescent="0.25">
      <c r="A2121">
        <v>15</v>
      </c>
      <c r="B2121">
        <v>15101</v>
      </c>
      <c r="C2121" t="s">
        <v>759</v>
      </c>
      <c r="D2121" t="s">
        <v>2012</v>
      </c>
      <c r="E2121">
        <v>3</v>
      </c>
      <c r="F2121" t="s">
        <v>13807</v>
      </c>
      <c r="G2121">
        <v>1</v>
      </c>
      <c r="H2121" t="s">
        <v>8278</v>
      </c>
      <c r="I2121">
        <v>1</v>
      </c>
      <c r="J2121" t="s">
        <v>13801</v>
      </c>
      <c r="K2121" t="s">
        <v>13809</v>
      </c>
      <c r="L2121">
        <v>270107</v>
      </c>
      <c r="M2121" t="s">
        <v>13588</v>
      </c>
      <c r="N2121">
        <v>270107006</v>
      </c>
      <c r="O2121" t="s">
        <v>13613</v>
      </c>
      <c r="P2121">
        <v>1275.4727372865798</v>
      </c>
      <c r="Q2121">
        <v>475.41347656695581</v>
      </c>
      <c r="R2121">
        <v>408.41923459074411</v>
      </c>
    </row>
    <row r="2122" spans="1:18" x14ac:dyDescent="0.25">
      <c r="A2122">
        <v>15</v>
      </c>
      <c r="B2122">
        <v>15101</v>
      </c>
      <c r="C2122" t="s">
        <v>759</v>
      </c>
      <c r="D2122" t="s">
        <v>2012</v>
      </c>
      <c r="E2122">
        <v>4</v>
      </c>
      <c r="F2122" t="s">
        <v>13810</v>
      </c>
      <c r="G2122">
        <v>1</v>
      </c>
      <c r="H2122" t="s">
        <v>8278</v>
      </c>
      <c r="I2122">
        <v>1</v>
      </c>
      <c r="J2122" t="s">
        <v>13801</v>
      </c>
      <c r="K2122" t="s">
        <v>13811</v>
      </c>
      <c r="L2122">
        <v>270107</v>
      </c>
      <c r="M2122" t="s">
        <v>13588</v>
      </c>
      <c r="N2122">
        <v>270107006</v>
      </c>
      <c r="O2122" t="s">
        <v>13613</v>
      </c>
      <c r="P2122">
        <v>25257.940150541581</v>
      </c>
      <c r="Q2122">
        <v>32151.01461280584</v>
      </c>
      <c r="R2122">
        <v>27549.905820085514</v>
      </c>
    </row>
    <row r="2123" spans="1:18" x14ac:dyDescent="0.25">
      <c r="A2123">
        <v>15</v>
      </c>
      <c r="B2123">
        <v>15101</v>
      </c>
      <c r="C2123" t="s">
        <v>759</v>
      </c>
      <c r="D2123" t="s">
        <v>2012</v>
      </c>
      <c r="E2123">
        <v>4</v>
      </c>
      <c r="F2123" t="s">
        <v>13810</v>
      </c>
      <c r="G2123">
        <v>1</v>
      </c>
      <c r="H2123" t="s">
        <v>8278</v>
      </c>
      <c r="I2123">
        <v>1</v>
      </c>
      <c r="J2123" t="s">
        <v>13801</v>
      </c>
      <c r="K2123" t="s">
        <v>13812</v>
      </c>
      <c r="L2123">
        <v>270107</v>
      </c>
      <c r="M2123" t="s">
        <v>13588</v>
      </c>
      <c r="N2123">
        <v>270107006</v>
      </c>
      <c r="O2123" t="s">
        <v>13613</v>
      </c>
      <c r="P2123">
        <v>2607.8575362584911</v>
      </c>
      <c r="Q2123">
        <v>983.72971017133875</v>
      </c>
      <c r="R2123">
        <v>1320.3921375152097</v>
      </c>
    </row>
    <row r="2124" spans="1:18" x14ac:dyDescent="0.25">
      <c r="A2124">
        <v>15</v>
      </c>
      <c r="B2124">
        <v>15101</v>
      </c>
      <c r="C2124" t="s">
        <v>759</v>
      </c>
      <c r="D2124" t="s">
        <v>2012</v>
      </c>
      <c r="E2124">
        <v>7</v>
      </c>
      <c r="F2124" t="s">
        <v>13813</v>
      </c>
      <c r="G2124">
        <v>2</v>
      </c>
      <c r="H2124" t="s">
        <v>13771</v>
      </c>
      <c r="I2124">
        <v>3</v>
      </c>
      <c r="J2124" t="s">
        <v>13814</v>
      </c>
      <c r="K2124" t="s">
        <v>13771</v>
      </c>
      <c r="L2124">
        <v>270107</v>
      </c>
      <c r="M2124" t="s">
        <v>13588</v>
      </c>
      <c r="N2124">
        <v>270107005</v>
      </c>
      <c r="O2124" t="s">
        <v>13608</v>
      </c>
      <c r="P2124">
        <v>8652.0102808885622</v>
      </c>
      <c r="Q2124">
        <v>12664.885656978304</v>
      </c>
      <c r="R2124">
        <v>222.97824585203747</v>
      </c>
    </row>
    <row r="2125" spans="1:18" x14ac:dyDescent="0.25">
      <c r="A2125">
        <v>15</v>
      </c>
      <c r="B2125">
        <v>15101</v>
      </c>
      <c r="C2125" t="s">
        <v>759</v>
      </c>
      <c r="D2125" t="s">
        <v>2012</v>
      </c>
      <c r="E2125">
        <v>7</v>
      </c>
      <c r="F2125" t="s">
        <v>13813</v>
      </c>
      <c r="G2125">
        <v>3</v>
      </c>
      <c r="H2125" t="s">
        <v>13770</v>
      </c>
      <c r="I2125">
        <v>3</v>
      </c>
      <c r="J2125" t="s">
        <v>13814</v>
      </c>
      <c r="K2125" t="s">
        <v>13815</v>
      </c>
      <c r="L2125">
        <v>270107</v>
      </c>
      <c r="M2125" t="s">
        <v>13588</v>
      </c>
      <c r="N2125">
        <v>270107005</v>
      </c>
      <c r="O2125" t="s">
        <v>13608</v>
      </c>
      <c r="P2125">
        <v>17180.558105379107</v>
      </c>
      <c r="Q2125">
        <v>19896.240193143451</v>
      </c>
      <c r="R2125">
        <v>25218.30086779215</v>
      </c>
    </row>
    <row r="2126" spans="1:18" x14ac:dyDescent="0.25">
      <c r="A2126">
        <v>15</v>
      </c>
      <c r="B2126">
        <v>15101</v>
      </c>
      <c r="C2126" t="s">
        <v>759</v>
      </c>
      <c r="D2126" t="s">
        <v>2012</v>
      </c>
      <c r="E2126">
        <v>7</v>
      </c>
      <c r="F2126" t="s">
        <v>13813</v>
      </c>
      <c r="G2126">
        <v>3</v>
      </c>
      <c r="H2126" t="s">
        <v>13770</v>
      </c>
      <c r="I2126">
        <v>3</v>
      </c>
      <c r="J2126" t="s">
        <v>13814</v>
      </c>
      <c r="K2126" t="s">
        <v>13816</v>
      </c>
      <c r="L2126">
        <v>270107</v>
      </c>
      <c r="M2126" t="s">
        <v>13588</v>
      </c>
      <c r="N2126">
        <v>270107005</v>
      </c>
      <c r="O2126" t="s">
        <v>13608</v>
      </c>
      <c r="P2126">
        <v>2033.2293005324032</v>
      </c>
      <c r="Q2126">
        <v>573.61847285539534</v>
      </c>
      <c r="R2126">
        <v>3429.0188439565463</v>
      </c>
    </row>
    <row r="2127" spans="1:18" x14ac:dyDescent="0.25">
      <c r="A2127">
        <v>15</v>
      </c>
      <c r="B2127">
        <v>15201</v>
      </c>
      <c r="C2127" t="s">
        <v>759</v>
      </c>
      <c r="D2127" t="s">
        <v>2018</v>
      </c>
      <c r="E2127">
        <v>1</v>
      </c>
      <c r="F2127" t="s">
        <v>13800</v>
      </c>
      <c r="G2127">
        <v>1</v>
      </c>
      <c r="H2127" t="s">
        <v>8278</v>
      </c>
      <c r="I2127">
        <v>1</v>
      </c>
      <c r="J2127" t="s">
        <v>13801</v>
      </c>
      <c r="K2127" t="s">
        <v>13802</v>
      </c>
      <c r="L2127">
        <v>270107</v>
      </c>
      <c r="M2127" t="s">
        <v>13588</v>
      </c>
      <c r="N2127">
        <v>270107006</v>
      </c>
      <c r="O2127" t="s">
        <v>13613</v>
      </c>
      <c r="P2127">
        <v>0</v>
      </c>
      <c r="Q2127">
        <v>31188.323488102335</v>
      </c>
      <c r="R2127">
        <v>0</v>
      </c>
    </row>
    <row r="2128" spans="1:18" x14ac:dyDescent="0.25">
      <c r="A2128">
        <v>15</v>
      </c>
      <c r="B2128">
        <v>15201</v>
      </c>
      <c r="C2128" t="s">
        <v>759</v>
      </c>
      <c r="D2128" t="s">
        <v>2018</v>
      </c>
      <c r="E2128">
        <v>2</v>
      </c>
      <c r="F2128" t="s">
        <v>13804</v>
      </c>
      <c r="G2128">
        <v>3</v>
      </c>
      <c r="H2128" t="s">
        <v>13770</v>
      </c>
      <c r="I2128">
        <v>1</v>
      </c>
      <c r="J2128" t="s">
        <v>13801</v>
      </c>
      <c r="K2128" t="s">
        <v>13805</v>
      </c>
      <c r="L2128">
        <v>270107</v>
      </c>
      <c r="M2128" t="s">
        <v>13588</v>
      </c>
      <c r="N2128">
        <v>270107006</v>
      </c>
      <c r="O2128" t="s">
        <v>13613</v>
      </c>
      <c r="P2128">
        <v>0</v>
      </c>
      <c r="Q2128">
        <v>31188.323488102335</v>
      </c>
      <c r="R2128">
        <v>0</v>
      </c>
    </row>
    <row r="2129" spans="1:18" x14ac:dyDescent="0.25">
      <c r="A2129">
        <v>15</v>
      </c>
      <c r="B2129">
        <v>15201</v>
      </c>
      <c r="C2129" t="s">
        <v>759</v>
      </c>
      <c r="D2129" t="s">
        <v>2018</v>
      </c>
      <c r="E2129">
        <v>3</v>
      </c>
      <c r="F2129" t="s">
        <v>13807</v>
      </c>
      <c r="G2129">
        <v>1</v>
      </c>
      <c r="H2129" t="s">
        <v>8278</v>
      </c>
      <c r="I2129">
        <v>1</v>
      </c>
      <c r="J2129" t="s">
        <v>13801</v>
      </c>
      <c r="K2129" t="s">
        <v>13808</v>
      </c>
      <c r="L2129">
        <v>270107</v>
      </c>
      <c r="M2129" t="s">
        <v>13588</v>
      </c>
      <c r="N2129">
        <v>270107006</v>
      </c>
      <c r="O2129" t="s">
        <v>13613</v>
      </c>
      <c r="P2129">
        <v>0</v>
      </c>
      <c r="Q2129">
        <v>31188.323488102335</v>
      </c>
      <c r="R2129">
        <v>0</v>
      </c>
    </row>
    <row r="2130" spans="1:18" x14ac:dyDescent="0.25">
      <c r="A2130">
        <v>15</v>
      </c>
      <c r="B2130">
        <v>15201</v>
      </c>
      <c r="C2130" t="s">
        <v>759</v>
      </c>
      <c r="D2130" t="s">
        <v>2018</v>
      </c>
      <c r="E2130">
        <v>4</v>
      </c>
      <c r="F2130" t="s">
        <v>13810</v>
      </c>
      <c r="G2130">
        <v>1</v>
      </c>
      <c r="H2130" t="s">
        <v>8278</v>
      </c>
      <c r="I2130">
        <v>1</v>
      </c>
      <c r="J2130" t="s">
        <v>13801</v>
      </c>
      <c r="K2130" t="s">
        <v>13811</v>
      </c>
      <c r="L2130">
        <v>270107</v>
      </c>
      <c r="M2130" t="s">
        <v>13588</v>
      </c>
      <c r="N2130">
        <v>270107006</v>
      </c>
      <c r="O2130" t="s">
        <v>13613</v>
      </c>
      <c r="P2130">
        <v>0</v>
      </c>
      <c r="Q2130">
        <v>31188.323488102335</v>
      </c>
      <c r="R2130">
        <v>0</v>
      </c>
    </row>
    <row r="2131" spans="1:18" x14ac:dyDescent="0.25">
      <c r="A2131">
        <v>15</v>
      </c>
      <c r="B2131">
        <v>15201</v>
      </c>
      <c r="C2131" t="s">
        <v>759</v>
      </c>
      <c r="D2131" t="s">
        <v>2018</v>
      </c>
      <c r="E2131">
        <v>7</v>
      </c>
      <c r="F2131" t="s">
        <v>13813</v>
      </c>
      <c r="G2131">
        <v>2</v>
      </c>
      <c r="H2131" t="s">
        <v>13771</v>
      </c>
      <c r="I2131">
        <v>3</v>
      </c>
      <c r="J2131" t="s">
        <v>13814</v>
      </c>
      <c r="K2131" t="s">
        <v>13771</v>
      </c>
      <c r="L2131">
        <v>270107</v>
      </c>
      <c r="M2131" t="s">
        <v>13588</v>
      </c>
      <c r="N2131">
        <v>270107005</v>
      </c>
      <c r="O2131" t="s">
        <v>13608</v>
      </c>
      <c r="P2131">
        <v>0</v>
      </c>
      <c r="Q2131">
        <v>4403.5311789607122</v>
      </c>
      <c r="R2131">
        <v>0</v>
      </c>
    </row>
    <row r="2132" spans="1:18" x14ac:dyDescent="0.25">
      <c r="A2132">
        <v>15</v>
      </c>
      <c r="B2132">
        <v>15201</v>
      </c>
      <c r="C2132" t="s">
        <v>759</v>
      </c>
      <c r="D2132" t="s">
        <v>2018</v>
      </c>
      <c r="E2132">
        <v>7</v>
      </c>
      <c r="F2132" t="s">
        <v>13813</v>
      </c>
      <c r="G2132">
        <v>3</v>
      </c>
      <c r="H2132" t="s">
        <v>13770</v>
      </c>
      <c r="I2132">
        <v>3</v>
      </c>
      <c r="J2132" t="s">
        <v>13814</v>
      </c>
      <c r="K2132" t="s">
        <v>13815</v>
      </c>
      <c r="L2132">
        <v>270107</v>
      </c>
      <c r="M2132" t="s">
        <v>13588</v>
      </c>
      <c r="N2132">
        <v>270107005</v>
      </c>
      <c r="O2132" t="s">
        <v>13608</v>
      </c>
      <c r="P2132">
        <v>0</v>
      </c>
      <c r="Q2132">
        <v>26784.792309141623</v>
      </c>
      <c r="R2132">
        <v>0</v>
      </c>
    </row>
    <row r="2133" spans="1:18" x14ac:dyDescent="0.25">
      <c r="A2133">
        <v>16</v>
      </c>
      <c r="B2133">
        <v>16101</v>
      </c>
      <c r="C2133" t="s">
        <v>789</v>
      </c>
      <c r="D2133" t="s">
        <v>2024</v>
      </c>
      <c r="E2133">
        <v>1</v>
      </c>
      <c r="F2133" t="s">
        <v>13800</v>
      </c>
      <c r="G2133">
        <v>1</v>
      </c>
      <c r="H2133" t="s">
        <v>8278</v>
      </c>
      <c r="I2133">
        <v>1</v>
      </c>
      <c r="J2133" t="s">
        <v>13801</v>
      </c>
      <c r="K2133" t="s">
        <v>13802</v>
      </c>
      <c r="L2133">
        <v>270107</v>
      </c>
      <c r="M2133" t="s">
        <v>13588</v>
      </c>
      <c r="N2133">
        <v>270107006</v>
      </c>
      <c r="O2133" t="s">
        <v>13613</v>
      </c>
      <c r="P2133">
        <v>0</v>
      </c>
      <c r="Q2133">
        <v>0</v>
      </c>
      <c r="R2133">
        <v>31709.802783242038</v>
      </c>
    </row>
    <row r="2134" spans="1:18" x14ac:dyDescent="0.25">
      <c r="A2134">
        <v>16</v>
      </c>
      <c r="B2134">
        <v>16101</v>
      </c>
      <c r="C2134" t="s">
        <v>789</v>
      </c>
      <c r="D2134" t="s">
        <v>2024</v>
      </c>
      <c r="E2134">
        <v>1</v>
      </c>
      <c r="F2134" t="s">
        <v>13800</v>
      </c>
      <c r="G2134">
        <v>1</v>
      </c>
      <c r="H2134" t="s">
        <v>8278</v>
      </c>
      <c r="I2134">
        <v>1</v>
      </c>
      <c r="J2134" t="s">
        <v>13801</v>
      </c>
      <c r="K2134" t="s">
        <v>13803</v>
      </c>
      <c r="L2134">
        <v>270107</v>
      </c>
      <c r="M2134" t="s">
        <v>13588</v>
      </c>
      <c r="N2134">
        <v>270107006</v>
      </c>
      <c r="O2134" t="s">
        <v>13613</v>
      </c>
      <c r="P2134">
        <v>0</v>
      </c>
      <c r="Q2134">
        <v>0</v>
      </c>
      <c r="R2134">
        <v>1886.5189866656003</v>
      </c>
    </row>
    <row r="2135" spans="1:18" x14ac:dyDescent="0.25">
      <c r="A2135">
        <v>16</v>
      </c>
      <c r="B2135">
        <v>16101</v>
      </c>
      <c r="C2135" t="s">
        <v>789</v>
      </c>
      <c r="D2135" t="s">
        <v>2024</v>
      </c>
      <c r="E2135">
        <v>2</v>
      </c>
      <c r="F2135" t="s">
        <v>13804</v>
      </c>
      <c r="G2135">
        <v>3</v>
      </c>
      <c r="H2135" t="s">
        <v>13770</v>
      </c>
      <c r="I2135">
        <v>1</v>
      </c>
      <c r="J2135" t="s">
        <v>13801</v>
      </c>
      <c r="K2135" t="s">
        <v>13805</v>
      </c>
      <c r="L2135">
        <v>270107</v>
      </c>
      <c r="M2135" t="s">
        <v>13588</v>
      </c>
      <c r="N2135">
        <v>270107006</v>
      </c>
      <c r="O2135" t="s">
        <v>13613</v>
      </c>
      <c r="P2135">
        <v>0</v>
      </c>
      <c r="Q2135">
        <v>0</v>
      </c>
      <c r="R2135">
        <v>29451.904587223358</v>
      </c>
    </row>
    <row r="2136" spans="1:18" x14ac:dyDescent="0.25">
      <c r="A2136">
        <v>16</v>
      </c>
      <c r="B2136">
        <v>16101</v>
      </c>
      <c r="C2136" t="s">
        <v>789</v>
      </c>
      <c r="D2136" t="s">
        <v>2024</v>
      </c>
      <c r="E2136">
        <v>2</v>
      </c>
      <c r="F2136" t="s">
        <v>13804</v>
      </c>
      <c r="G2136">
        <v>3</v>
      </c>
      <c r="H2136" t="s">
        <v>13770</v>
      </c>
      <c r="I2136">
        <v>1</v>
      </c>
      <c r="J2136" t="s">
        <v>13801</v>
      </c>
      <c r="K2136" t="s">
        <v>13806</v>
      </c>
      <c r="L2136">
        <v>270107</v>
      </c>
      <c r="M2136" t="s">
        <v>13588</v>
      </c>
      <c r="N2136">
        <v>270107006</v>
      </c>
      <c r="O2136" t="s">
        <v>13613</v>
      </c>
      <c r="P2136">
        <v>0</v>
      </c>
      <c r="Q2136">
        <v>0</v>
      </c>
      <c r="R2136">
        <v>4144.417182684273</v>
      </c>
    </row>
    <row r="2137" spans="1:18" x14ac:dyDescent="0.25">
      <c r="A2137">
        <v>16</v>
      </c>
      <c r="B2137">
        <v>16101</v>
      </c>
      <c r="C2137" t="s">
        <v>789</v>
      </c>
      <c r="D2137" t="s">
        <v>2024</v>
      </c>
      <c r="E2137">
        <v>3</v>
      </c>
      <c r="F2137" t="s">
        <v>13807</v>
      </c>
      <c r="G2137">
        <v>1</v>
      </c>
      <c r="H2137" t="s">
        <v>8278</v>
      </c>
      <c r="I2137">
        <v>1</v>
      </c>
      <c r="J2137" t="s">
        <v>13801</v>
      </c>
      <c r="K2137" t="s">
        <v>13808</v>
      </c>
      <c r="L2137">
        <v>270107</v>
      </c>
      <c r="M2137" t="s">
        <v>13588</v>
      </c>
      <c r="N2137">
        <v>270107006</v>
      </c>
      <c r="O2137" t="s">
        <v>13613</v>
      </c>
      <c r="P2137">
        <v>0</v>
      </c>
      <c r="Q2137">
        <v>0</v>
      </c>
      <c r="R2137">
        <v>32790.251357149813</v>
      </c>
    </row>
    <row r="2138" spans="1:18" x14ac:dyDescent="0.25">
      <c r="A2138">
        <v>16</v>
      </c>
      <c r="B2138">
        <v>16101</v>
      </c>
      <c r="C2138" t="s">
        <v>789</v>
      </c>
      <c r="D2138" t="s">
        <v>2024</v>
      </c>
      <c r="E2138">
        <v>3</v>
      </c>
      <c r="F2138" t="s">
        <v>13807</v>
      </c>
      <c r="G2138">
        <v>1</v>
      </c>
      <c r="H2138" t="s">
        <v>8278</v>
      </c>
      <c r="I2138">
        <v>1</v>
      </c>
      <c r="J2138" t="s">
        <v>13801</v>
      </c>
      <c r="K2138" t="s">
        <v>13809</v>
      </c>
      <c r="L2138">
        <v>270107</v>
      </c>
      <c r="M2138" t="s">
        <v>13588</v>
      </c>
      <c r="N2138">
        <v>270107006</v>
      </c>
      <c r="O2138" t="s">
        <v>13613</v>
      </c>
      <c r="P2138">
        <v>0</v>
      </c>
      <c r="Q2138">
        <v>0</v>
      </c>
      <c r="R2138">
        <v>806.07041275781671</v>
      </c>
    </row>
    <row r="2139" spans="1:18" x14ac:dyDescent="0.25">
      <c r="A2139">
        <v>16</v>
      </c>
      <c r="B2139">
        <v>16101</v>
      </c>
      <c r="C2139" t="s">
        <v>789</v>
      </c>
      <c r="D2139" t="s">
        <v>2024</v>
      </c>
      <c r="E2139">
        <v>4</v>
      </c>
      <c r="F2139" t="s">
        <v>13810</v>
      </c>
      <c r="G2139">
        <v>1</v>
      </c>
      <c r="H2139" t="s">
        <v>8278</v>
      </c>
      <c r="I2139">
        <v>1</v>
      </c>
      <c r="J2139" t="s">
        <v>13801</v>
      </c>
      <c r="K2139" t="s">
        <v>13811</v>
      </c>
      <c r="L2139">
        <v>270107</v>
      </c>
      <c r="M2139" t="s">
        <v>13588</v>
      </c>
      <c r="N2139">
        <v>270107006</v>
      </c>
      <c r="O2139" t="s">
        <v>13613</v>
      </c>
      <c r="P2139">
        <v>0</v>
      </c>
      <c r="Q2139">
        <v>0</v>
      </c>
      <c r="R2139">
        <v>32067.040579278768</v>
      </c>
    </row>
    <row r="2140" spans="1:18" x14ac:dyDescent="0.25">
      <c r="A2140">
        <v>16</v>
      </c>
      <c r="B2140">
        <v>16101</v>
      </c>
      <c r="C2140" t="s">
        <v>789</v>
      </c>
      <c r="D2140" t="s">
        <v>2024</v>
      </c>
      <c r="E2140">
        <v>4</v>
      </c>
      <c r="F2140" t="s">
        <v>13810</v>
      </c>
      <c r="G2140">
        <v>1</v>
      </c>
      <c r="H2140" t="s">
        <v>8278</v>
      </c>
      <c r="I2140">
        <v>1</v>
      </c>
      <c r="J2140" t="s">
        <v>13801</v>
      </c>
      <c r="K2140" t="s">
        <v>13812</v>
      </c>
      <c r="L2140">
        <v>270107</v>
      </c>
      <c r="M2140" t="s">
        <v>13588</v>
      </c>
      <c r="N2140">
        <v>270107006</v>
      </c>
      <c r="O2140" t="s">
        <v>13613</v>
      </c>
      <c r="P2140">
        <v>0</v>
      </c>
      <c r="Q2140">
        <v>0</v>
      </c>
      <c r="R2140">
        <v>1529.2811906288678</v>
      </c>
    </row>
    <row r="2141" spans="1:18" x14ac:dyDescent="0.25">
      <c r="A2141">
        <v>16</v>
      </c>
      <c r="B2141">
        <v>16101</v>
      </c>
      <c r="C2141" t="s">
        <v>789</v>
      </c>
      <c r="D2141" t="s">
        <v>2024</v>
      </c>
      <c r="E2141">
        <v>7</v>
      </c>
      <c r="F2141" t="s">
        <v>13813</v>
      </c>
      <c r="G2141">
        <v>3</v>
      </c>
      <c r="H2141" t="s">
        <v>13770</v>
      </c>
      <c r="I2141">
        <v>3</v>
      </c>
      <c r="J2141" t="s">
        <v>13814</v>
      </c>
      <c r="K2141" t="s">
        <v>13815</v>
      </c>
      <c r="L2141">
        <v>270107</v>
      </c>
      <c r="M2141" t="s">
        <v>13588</v>
      </c>
      <c r="N2141">
        <v>270107005</v>
      </c>
      <c r="O2141" t="s">
        <v>13608</v>
      </c>
      <c r="P2141">
        <v>0</v>
      </c>
      <c r="Q2141">
        <v>0</v>
      </c>
      <c r="R2141">
        <v>30832.159778834121</v>
      </c>
    </row>
    <row r="2142" spans="1:18" x14ac:dyDescent="0.25">
      <c r="A2142">
        <v>16</v>
      </c>
      <c r="B2142">
        <v>16101</v>
      </c>
      <c r="C2142" t="s">
        <v>789</v>
      </c>
      <c r="D2142" t="s">
        <v>2024</v>
      </c>
      <c r="E2142">
        <v>7</v>
      </c>
      <c r="F2142" t="s">
        <v>13813</v>
      </c>
      <c r="G2142">
        <v>3</v>
      </c>
      <c r="H2142" t="s">
        <v>13770</v>
      </c>
      <c r="I2142">
        <v>3</v>
      </c>
      <c r="J2142" t="s">
        <v>13814</v>
      </c>
      <c r="K2142" t="s">
        <v>13816</v>
      </c>
      <c r="L2142">
        <v>270107</v>
      </c>
      <c r="M2142" t="s">
        <v>13588</v>
      </c>
      <c r="N2142">
        <v>270107005</v>
      </c>
      <c r="O2142" t="s">
        <v>13608</v>
      </c>
      <c r="P2142">
        <v>0</v>
      </c>
      <c r="Q2142">
        <v>0</v>
      </c>
      <c r="R2142">
        <v>2764.1619910735089</v>
      </c>
    </row>
    <row r="2143" spans="1:18" x14ac:dyDescent="0.25">
      <c r="A2143">
        <v>16</v>
      </c>
      <c r="B2143">
        <v>16102</v>
      </c>
      <c r="C2143" t="s">
        <v>789</v>
      </c>
      <c r="D2143" t="s">
        <v>2027</v>
      </c>
      <c r="E2143">
        <v>1</v>
      </c>
      <c r="F2143" t="s">
        <v>13800</v>
      </c>
      <c r="G2143">
        <v>1</v>
      </c>
      <c r="H2143" t="s">
        <v>8278</v>
      </c>
      <c r="I2143">
        <v>1</v>
      </c>
      <c r="J2143" t="s">
        <v>13801</v>
      </c>
      <c r="K2143" t="s">
        <v>13802</v>
      </c>
      <c r="L2143">
        <v>270107</v>
      </c>
      <c r="M2143" t="s">
        <v>13588</v>
      </c>
      <c r="N2143">
        <v>270107006</v>
      </c>
      <c r="O2143" t="s">
        <v>13613</v>
      </c>
      <c r="P2143">
        <v>0</v>
      </c>
      <c r="Q2143">
        <v>0</v>
      </c>
      <c r="R2143">
        <v>41255.36178823212</v>
      </c>
    </row>
    <row r="2144" spans="1:18" x14ac:dyDescent="0.25">
      <c r="A2144">
        <v>16</v>
      </c>
      <c r="B2144">
        <v>16102</v>
      </c>
      <c r="C2144" t="s">
        <v>789</v>
      </c>
      <c r="D2144" t="s">
        <v>2027</v>
      </c>
      <c r="E2144">
        <v>2</v>
      </c>
      <c r="F2144" t="s">
        <v>13804</v>
      </c>
      <c r="G2144">
        <v>3</v>
      </c>
      <c r="H2144" t="s">
        <v>13770</v>
      </c>
      <c r="I2144">
        <v>1</v>
      </c>
      <c r="J2144" t="s">
        <v>13801</v>
      </c>
      <c r="K2144" t="s">
        <v>13805</v>
      </c>
      <c r="L2144">
        <v>270107</v>
      </c>
      <c r="M2144" t="s">
        <v>13588</v>
      </c>
      <c r="N2144">
        <v>270107006</v>
      </c>
      <c r="O2144" t="s">
        <v>13613</v>
      </c>
      <c r="P2144">
        <v>0</v>
      </c>
      <c r="Q2144">
        <v>0</v>
      </c>
      <c r="R2144">
        <v>39474.692246485087</v>
      </c>
    </row>
    <row r="2145" spans="1:18" x14ac:dyDescent="0.25">
      <c r="A2145">
        <v>16</v>
      </c>
      <c r="B2145">
        <v>16102</v>
      </c>
      <c r="C2145" t="s">
        <v>789</v>
      </c>
      <c r="D2145" t="s">
        <v>2027</v>
      </c>
      <c r="E2145">
        <v>2</v>
      </c>
      <c r="F2145" t="s">
        <v>13804</v>
      </c>
      <c r="G2145">
        <v>3</v>
      </c>
      <c r="H2145" t="s">
        <v>13770</v>
      </c>
      <c r="I2145">
        <v>1</v>
      </c>
      <c r="J2145" t="s">
        <v>13801</v>
      </c>
      <c r="K2145" t="s">
        <v>13806</v>
      </c>
      <c r="L2145">
        <v>270107</v>
      </c>
      <c r="M2145" t="s">
        <v>13588</v>
      </c>
      <c r="N2145">
        <v>270107006</v>
      </c>
      <c r="O2145" t="s">
        <v>13613</v>
      </c>
      <c r="P2145">
        <v>0</v>
      </c>
      <c r="Q2145">
        <v>0</v>
      </c>
      <c r="R2145">
        <v>1780.6695417470355</v>
      </c>
    </row>
    <row r="2146" spans="1:18" x14ac:dyDescent="0.25">
      <c r="A2146">
        <v>16</v>
      </c>
      <c r="B2146">
        <v>16102</v>
      </c>
      <c r="C2146" t="s">
        <v>789</v>
      </c>
      <c r="D2146" t="s">
        <v>2027</v>
      </c>
      <c r="E2146">
        <v>3</v>
      </c>
      <c r="F2146" t="s">
        <v>13807</v>
      </c>
      <c r="G2146">
        <v>1</v>
      </c>
      <c r="H2146" t="s">
        <v>8278</v>
      </c>
      <c r="I2146">
        <v>1</v>
      </c>
      <c r="J2146" t="s">
        <v>13801</v>
      </c>
      <c r="K2146" t="s">
        <v>13808</v>
      </c>
      <c r="L2146">
        <v>270107</v>
      </c>
      <c r="M2146" t="s">
        <v>13588</v>
      </c>
      <c r="N2146">
        <v>270107006</v>
      </c>
      <c r="O2146" t="s">
        <v>13613</v>
      </c>
      <c r="P2146">
        <v>0</v>
      </c>
      <c r="Q2146">
        <v>0</v>
      </c>
      <c r="R2146">
        <v>41255.36178823212</v>
      </c>
    </row>
    <row r="2147" spans="1:18" x14ac:dyDescent="0.25">
      <c r="A2147">
        <v>16</v>
      </c>
      <c r="B2147">
        <v>16102</v>
      </c>
      <c r="C2147" t="s">
        <v>789</v>
      </c>
      <c r="D2147" t="s">
        <v>2027</v>
      </c>
      <c r="E2147">
        <v>4</v>
      </c>
      <c r="F2147" t="s">
        <v>13810</v>
      </c>
      <c r="G2147">
        <v>1</v>
      </c>
      <c r="H2147" t="s">
        <v>8278</v>
      </c>
      <c r="I2147">
        <v>1</v>
      </c>
      <c r="J2147" t="s">
        <v>13801</v>
      </c>
      <c r="K2147" t="s">
        <v>13811</v>
      </c>
      <c r="L2147">
        <v>270107</v>
      </c>
      <c r="M2147" t="s">
        <v>13588</v>
      </c>
      <c r="N2147">
        <v>270107006</v>
      </c>
      <c r="O2147" t="s">
        <v>13613</v>
      </c>
      <c r="P2147">
        <v>0</v>
      </c>
      <c r="Q2147">
        <v>0</v>
      </c>
      <c r="R2147">
        <v>41255.36178823212</v>
      </c>
    </row>
    <row r="2148" spans="1:18" x14ac:dyDescent="0.25">
      <c r="A2148">
        <v>16</v>
      </c>
      <c r="B2148">
        <v>16102</v>
      </c>
      <c r="C2148" t="s">
        <v>789</v>
      </c>
      <c r="D2148" t="s">
        <v>2027</v>
      </c>
      <c r="E2148">
        <v>7</v>
      </c>
      <c r="F2148" t="s">
        <v>13813</v>
      </c>
      <c r="G2148">
        <v>3</v>
      </c>
      <c r="H2148" t="s">
        <v>13770</v>
      </c>
      <c r="I2148">
        <v>3</v>
      </c>
      <c r="J2148" t="s">
        <v>13814</v>
      </c>
      <c r="K2148" t="s">
        <v>13815</v>
      </c>
      <c r="L2148">
        <v>270107</v>
      </c>
      <c r="M2148" t="s">
        <v>13588</v>
      </c>
      <c r="N2148">
        <v>270107005</v>
      </c>
      <c r="O2148" t="s">
        <v>13608</v>
      </c>
      <c r="P2148">
        <v>0</v>
      </c>
      <c r="Q2148">
        <v>0</v>
      </c>
      <c r="R2148">
        <v>40241.711311376494</v>
      </c>
    </row>
    <row r="2149" spans="1:18" x14ac:dyDescent="0.25">
      <c r="A2149">
        <v>16</v>
      </c>
      <c r="B2149">
        <v>16102</v>
      </c>
      <c r="C2149" t="s">
        <v>789</v>
      </c>
      <c r="D2149" t="s">
        <v>2027</v>
      </c>
      <c r="E2149">
        <v>7</v>
      </c>
      <c r="F2149" t="s">
        <v>13813</v>
      </c>
      <c r="G2149">
        <v>3</v>
      </c>
      <c r="H2149" t="s">
        <v>13770</v>
      </c>
      <c r="I2149">
        <v>3</v>
      </c>
      <c r="J2149" t="s">
        <v>13814</v>
      </c>
      <c r="K2149" t="s">
        <v>13816</v>
      </c>
      <c r="L2149">
        <v>270107</v>
      </c>
      <c r="M2149" t="s">
        <v>13588</v>
      </c>
      <c r="N2149">
        <v>270107005</v>
      </c>
      <c r="O2149" t="s">
        <v>13608</v>
      </c>
      <c r="P2149">
        <v>0</v>
      </c>
      <c r="Q2149">
        <v>0</v>
      </c>
      <c r="R2149">
        <v>1013.6504768556301</v>
      </c>
    </row>
    <row r="2150" spans="1:18" x14ac:dyDescent="0.25">
      <c r="A2150">
        <v>16</v>
      </c>
      <c r="B2150">
        <v>16103</v>
      </c>
      <c r="C2150" t="s">
        <v>789</v>
      </c>
      <c r="D2150" t="s">
        <v>2030</v>
      </c>
      <c r="E2150">
        <v>1</v>
      </c>
      <c r="F2150" t="s">
        <v>13800</v>
      </c>
      <c r="G2150">
        <v>1</v>
      </c>
      <c r="H2150" t="s">
        <v>8278</v>
      </c>
      <c r="I2150">
        <v>1</v>
      </c>
      <c r="J2150" t="s">
        <v>13801</v>
      </c>
      <c r="K2150" t="s">
        <v>13802</v>
      </c>
      <c r="L2150">
        <v>270107</v>
      </c>
      <c r="M2150" t="s">
        <v>13588</v>
      </c>
      <c r="N2150">
        <v>270107006</v>
      </c>
      <c r="O2150" t="s">
        <v>13613</v>
      </c>
      <c r="P2150">
        <v>0</v>
      </c>
      <c r="Q2150">
        <v>0</v>
      </c>
      <c r="R2150">
        <v>26862.968847115408</v>
      </c>
    </row>
    <row r="2151" spans="1:18" x14ac:dyDescent="0.25">
      <c r="A2151">
        <v>16</v>
      </c>
      <c r="B2151">
        <v>16103</v>
      </c>
      <c r="C2151" t="s">
        <v>789</v>
      </c>
      <c r="D2151" t="s">
        <v>2030</v>
      </c>
      <c r="E2151">
        <v>2</v>
      </c>
      <c r="F2151" t="s">
        <v>13804</v>
      </c>
      <c r="G2151">
        <v>3</v>
      </c>
      <c r="H2151" t="s">
        <v>13770</v>
      </c>
      <c r="I2151">
        <v>1</v>
      </c>
      <c r="J2151" t="s">
        <v>13801</v>
      </c>
      <c r="K2151" t="s">
        <v>13805</v>
      </c>
      <c r="L2151">
        <v>270107</v>
      </c>
      <c r="M2151" t="s">
        <v>13588</v>
      </c>
      <c r="N2151">
        <v>270107006</v>
      </c>
      <c r="O2151" t="s">
        <v>13613</v>
      </c>
      <c r="P2151">
        <v>0</v>
      </c>
      <c r="Q2151">
        <v>0</v>
      </c>
      <c r="R2151">
        <v>24061.547372833724</v>
      </c>
    </row>
    <row r="2152" spans="1:18" x14ac:dyDescent="0.25">
      <c r="A2152">
        <v>16</v>
      </c>
      <c r="B2152">
        <v>16103</v>
      </c>
      <c r="C2152" t="s">
        <v>789</v>
      </c>
      <c r="D2152" t="s">
        <v>2030</v>
      </c>
      <c r="E2152">
        <v>2</v>
      </c>
      <c r="F2152" t="s">
        <v>13804</v>
      </c>
      <c r="G2152">
        <v>3</v>
      </c>
      <c r="H2152" t="s">
        <v>13770</v>
      </c>
      <c r="I2152">
        <v>1</v>
      </c>
      <c r="J2152" t="s">
        <v>13801</v>
      </c>
      <c r="K2152" t="s">
        <v>13806</v>
      </c>
      <c r="L2152">
        <v>270107</v>
      </c>
      <c r="M2152" t="s">
        <v>13588</v>
      </c>
      <c r="N2152">
        <v>270107006</v>
      </c>
      <c r="O2152" t="s">
        <v>13613</v>
      </c>
      <c r="P2152">
        <v>0</v>
      </c>
      <c r="Q2152">
        <v>0</v>
      </c>
      <c r="R2152">
        <v>2801.421474281678</v>
      </c>
    </row>
    <row r="2153" spans="1:18" x14ac:dyDescent="0.25">
      <c r="A2153">
        <v>16</v>
      </c>
      <c r="B2153">
        <v>16103</v>
      </c>
      <c r="C2153" t="s">
        <v>789</v>
      </c>
      <c r="D2153" t="s">
        <v>2030</v>
      </c>
      <c r="E2153">
        <v>3</v>
      </c>
      <c r="F2153" t="s">
        <v>13807</v>
      </c>
      <c r="G2153">
        <v>1</v>
      </c>
      <c r="H2153" t="s">
        <v>8278</v>
      </c>
      <c r="I2153">
        <v>1</v>
      </c>
      <c r="J2153" t="s">
        <v>13801</v>
      </c>
      <c r="K2153" t="s">
        <v>13808</v>
      </c>
      <c r="L2153">
        <v>270107</v>
      </c>
      <c r="M2153" t="s">
        <v>13588</v>
      </c>
      <c r="N2153">
        <v>270107006</v>
      </c>
      <c r="O2153" t="s">
        <v>13613</v>
      </c>
      <c r="P2153">
        <v>0</v>
      </c>
      <c r="Q2153">
        <v>0</v>
      </c>
      <c r="R2153">
        <v>26862.968847115408</v>
      </c>
    </row>
    <row r="2154" spans="1:18" x14ac:dyDescent="0.25">
      <c r="A2154">
        <v>16</v>
      </c>
      <c r="B2154">
        <v>16103</v>
      </c>
      <c r="C2154" t="s">
        <v>789</v>
      </c>
      <c r="D2154" t="s">
        <v>2030</v>
      </c>
      <c r="E2154">
        <v>4</v>
      </c>
      <c r="F2154" t="s">
        <v>13810</v>
      </c>
      <c r="G2154">
        <v>1</v>
      </c>
      <c r="H2154" t="s">
        <v>8278</v>
      </c>
      <c r="I2154">
        <v>1</v>
      </c>
      <c r="J2154" t="s">
        <v>13801</v>
      </c>
      <c r="K2154" t="s">
        <v>13811</v>
      </c>
      <c r="L2154">
        <v>270107</v>
      </c>
      <c r="M2154" t="s">
        <v>13588</v>
      </c>
      <c r="N2154">
        <v>270107006</v>
      </c>
      <c r="O2154" t="s">
        <v>13613</v>
      </c>
      <c r="P2154">
        <v>0</v>
      </c>
      <c r="Q2154">
        <v>0</v>
      </c>
      <c r="R2154">
        <v>26862.968847115408</v>
      </c>
    </row>
    <row r="2155" spans="1:18" x14ac:dyDescent="0.25">
      <c r="A2155">
        <v>16</v>
      </c>
      <c r="B2155">
        <v>16103</v>
      </c>
      <c r="C2155" t="s">
        <v>789</v>
      </c>
      <c r="D2155" t="s">
        <v>2030</v>
      </c>
      <c r="E2155">
        <v>7</v>
      </c>
      <c r="F2155" t="s">
        <v>13813</v>
      </c>
      <c r="G2155">
        <v>3</v>
      </c>
      <c r="H2155" t="s">
        <v>13770</v>
      </c>
      <c r="I2155">
        <v>3</v>
      </c>
      <c r="J2155" t="s">
        <v>13814</v>
      </c>
      <c r="K2155" t="s">
        <v>13815</v>
      </c>
      <c r="L2155">
        <v>270107</v>
      </c>
      <c r="M2155" t="s">
        <v>13588</v>
      </c>
      <c r="N2155">
        <v>270107005</v>
      </c>
      <c r="O2155" t="s">
        <v>13608</v>
      </c>
      <c r="P2155">
        <v>0</v>
      </c>
      <c r="Q2155">
        <v>0</v>
      </c>
      <c r="R2155">
        <v>25040.548368093925</v>
      </c>
    </row>
    <row r="2156" spans="1:18" x14ac:dyDescent="0.25">
      <c r="A2156">
        <v>16</v>
      </c>
      <c r="B2156">
        <v>16103</v>
      </c>
      <c r="C2156" t="s">
        <v>789</v>
      </c>
      <c r="D2156" t="s">
        <v>2030</v>
      </c>
      <c r="E2156">
        <v>7</v>
      </c>
      <c r="F2156" t="s">
        <v>13813</v>
      </c>
      <c r="G2156">
        <v>3</v>
      </c>
      <c r="H2156" t="s">
        <v>13770</v>
      </c>
      <c r="I2156">
        <v>3</v>
      </c>
      <c r="J2156" t="s">
        <v>13814</v>
      </c>
      <c r="K2156" t="s">
        <v>13816</v>
      </c>
      <c r="L2156">
        <v>270107</v>
      </c>
      <c r="M2156" t="s">
        <v>13588</v>
      </c>
      <c r="N2156">
        <v>270107005</v>
      </c>
      <c r="O2156" t="s">
        <v>13608</v>
      </c>
      <c r="P2156">
        <v>0</v>
      </c>
      <c r="Q2156">
        <v>0</v>
      </c>
      <c r="R2156">
        <v>1822.4204790214812</v>
      </c>
    </row>
    <row r="2157" spans="1:18" x14ac:dyDescent="0.25">
      <c r="A2157">
        <v>16</v>
      </c>
      <c r="B2157">
        <v>16104</v>
      </c>
      <c r="C2157" t="s">
        <v>789</v>
      </c>
      <c r="D2157" t="s">
        <v>2033</v>
      </c>
      <c r="E2157">
        <v>1</v>
      </c>
      <c r="F2157" t="s">
        <v>13800</v>
      </c>
      <c r="G2157">
        <v>1</v>
      </c>
      <c r="H2157" t="s">
        <v>8278</v>
      </c>
      <c r="I2157">
        <v>1</v>
      </c>
      <c r="J2157" t="s">
        <v>13801</v>
      </c>
      <c r="K2157" t="s">
        <v>13802</v>
      </c>
      <c r="L2157">
        <v>270107</v>
      </c>
      <c r="M2157" t="s">
        <v>13588</v>
      </c>
      <c r="N2157">
        <v>270107006</v>
      </c>
      <c r="O2157" t="s">
        <v>13613</v>
      </c>
      <c r="P2157">
        <v>0</v>
      </c>
      <c r="Q2157">
        <v>0</v>
      </c>
      <c r="R2157">
        <v>24493.821062982464</v>
      </c>
    </row>
    <row r="2158" spans="1:18" x14ac:dyDescent="0.25">
      <c r="A2158">
        <v>16</v>
      </c>
      <c r="B2158">
        <v>16104</v>
      </c>
      <c r="C2158" t="s">
        <v>789</v>
      </c>
      <c r="D2158" t="s">
        <v>2033</v>
      </c>
      <c r="E2158">
        <v>1</v>
      </c>
      <c r="F2158" t="s">
        <v>13800</v>
      </c>
      <c r="G2158">
        <v>1</v>
      </c>
      <c r="H2158" t="s">
        <v>8278</v>
      </c>
      <c r="I2158">
        <v>1</v>
      </c>
      <c r="J2158" t="s">
        <v>13801</v>
      </c>
      <c r="K2158" t="s">
        <v>13803</v>
      </c>
      <c r="L2158">
        <v>270107</v>
      </c>
      <c r="M2158" t="s">
        <v>13588</v>
      </c>
      <c r="N2158">
        <v>270107006</v>
      </c>
      <c r="O2158" t="s">
        <v>13613</v>
      </c>
      <c r="P2158">
        <v>0</v>
      </c>
      <c r="Q2158">
        <v>0</v>
      </c>
      <c r="R2158">
        <v>5752.8782227987676</v>
      </c>
    </row>
    <row r="2159" spans="1:18" x14ac:dyDescent="0.25">
      <c r="A2159">
        <v>16</v>
      </c>
      <c r="B2159">
        <v>16104</v>
      </c>
      <c r="C2159" t="s">
        <v>789</v>
      </c>
      <c r="D2159" t="s">
        <v>2033</v>
      </c>
      <c r="E2159">
        <v>2</v>
      </c>
      <c r="F2159" t="s">
        <v>13804</v>
      </c>
      <c r="G2159">
        <v>3</v>
      </c>
      <c r="H2159" t="s">
        <v>13770</v>
      </c>
      <c r="I2159">
        <v>1</v>
      </c>
      <c r="J2159" t="s">
        <v>13801</v>
      </c>
      <c r="K2159" t="s">
        <v>13805</v>
      </c>
      <c r="L2159">
        <v>270107</v>
      </c>
      <c r="M2159" t="s">
        <v>13588</v>
      </c>
      <c r="N2159">
        <v>270107006</v>
      </c>
      <c r="O2159" t="s">
        <v>13613</v>
      </c>
      <c r="P2159">
        <v>0</v>
      </c>
      <c r="Q2159">
        <v>0</v>
      </c>
      <c r="R2159">
        <v>24493.821062982464</v>
      </c>
    </row>
    <row r="2160" spans="1:18" x14ac:dyDescent="0.25">
      <c r="A2160">
        <v>16</v>
      </c>
      <c r="B2160">
        <v>16104</v>
      </c>
      <c r="C2160" t="s">
        <v>789</v>
      </c>
      <c r="D2160" t="s">
        <v>2033</v>
      </c>
      <c r="E2160">
        <v>2</v>
      </c>
      <c r="F2160" t="s">
        <v>13804</v>
      </c>
      <c r="G2160">
        <v>3</v>
      </c>
      <c r="H2160" t="s">
        <v>13770</v>
      </c>
      <c r="I2160">
        <v>1</v>
      </c>
      <c r="J2160" t="s">
        <v>13801</v>
      </c>
      <c r="K2160" t="s">
        <v>13806</v>
      </c>
      <c r="L2160">
        <v>270107</v>
      </c>
      <c r="M2160" t="s">
        <v>13588</v>
      </c>
      <c r="N2160">
        <v>270107006</v>
      </c>
      <c r="O2160" t="s">
        <v>13613</v>
      </c>
      <c r="P2160">
        <v>0</v>
      </c>
      <c r="Q2160">
        <v>0</v>
      </c>
      <c r="R2160">
        <v>5752.8782227987676</v>
      </c>
    </row>
    <row r="2161" spans="1:18" x14ac:dyDescent="0.25">
      <c r="A2161">
        <v>16</v>
      </c>
      <c r="B2161">
        <v>16104</v>
      </c>
      <c r="C2161" t="s">
        <v>789</v>
      </c>
      <c r="D2161" t="s">
        <v>2033</v>
      </c>
      <c r="E2161">
        <v>3</v>
      </c>
      <c r="F2161" t="s">
        <v>13807</v>
      </c>
      <c r="G2161">
        <v>1</v>
      </c>
      <c r="H2161" t="s">
        <v>8278</v>
      </c>
      <c r="I2161">
        <v>1</v>
      </c>
      <c r="J2161" t="s">
        <v>13801</v>
      </c>
      <c r="K2161" t="s">
        <v>13808</v>
      </c>
      <c r="L2161">
        <v>270107</v>
      </c>
      <c r="M2161" t="s">
        <v>13588</v>
      </c>
      <c r="N2161">
        <v>270107006</v>
      </c>
      <c r="O2161" t="s">
        <v>13613</v>
      </c>
      <c r="P2161">
        <v>0</v>
      </c>
      <c r="Q2161">
        <v>0</v>
      </c>
      <c r="R2161">
        <v>24493.821062982464</v>
      </c>
    </row>
    <row r="2162" spans="1:18" x14ac:dyDescent="0.25">
      <c r="A2162">
        <v>16</v>
      </c>
      <c r="B2162">
        <v>16104</v>
      </c>
      <c r="C2162" t="s">
        <v>789</v>
      </c>
      <c r="D2162" t="s">
        <v>2033</v>
      </c>
      <c r="E2162">
        <v>3</v>
      </c>
      <c r="F2162" t="s">
        <v>13807</v>
      </c>
      <c r="G2162">
        <v>1</v>
      </c>
      <c r="H2162" t="s">
        <v>8278</v>
      </c>
      <c r="I2162">
        <v>1</v>
      </c>
      <c r="J2162" t="s">
        <v>13801</v>
      </c>
      <c r="K2162" t="s">
        <v>13809</v>
      </c>
      <c r="L2162">
        <v>270107</v>
      </c>
      <c r="M2162" t="s">
        <v>13588</v>
      </c>
      <c r="N2162">
        <v>270107006</v>
      </c>
      <c r="O2162" t="s">
        <v>13613</v>
      </c>
      <c r="P2162">
        <v>0</v>
      </c>
      <c r="Q2162">
        <v>0</v>
      </c>
      <c r="R2162">
        <v>5752.8782227987676</v>
      </c>
    </row>
    <row r="2163" spans="1:18" x14ac:dyDescent="0.25">
      <c r="A2163">
        <v>16</v>
      </c>
      <c r="B2163">
        <v>16104</v>
      </c>
      <c r="C2163" t="s">
        <v>789</v>
      </c>
      <c r="D2163" t="s">
        <v>2033</v>
      </c>
      <c r="E2163">
        <v>4</v>
      </c>
      <c r="F2163" t="s">
        <v>13810</v>
      </c>
      <c r="G2163">
        <v>1</v>
      </c>
      <c r="H2163" t="s">
        <v>8278</v>
      </c>
      <c r="I2163">
        <v>1</v>
      </c>
      <c r="J2163" t="s">
        <v>13801</v>
      </c>
      <c r="K2163" t="s">
        <v>13811</v>
      </c>
      <c r="L2163">
        <v>270107</v>
      </c>
      <c r="M2163" t="s">
        <v>13588</v>
      </c>
      <c r="N2163">
        <v>270107006</v>
      </c>
      <c r="O2163" t="s">
        <v>13613</v>
      </c>
      <c r="P2163">
        <v>0</v>
      </c>
      <c r="Q2163">
        <v>0</v>
      </c>
      <c r="R2163">
        <v>24493.821062982464</v>
      </c>
    </row>
    <row r="2164" spans="1:18" x14ac:dyDescent="0.25">
      <c r="A2164">
        <v>16</v>
      </c>
      <c r="B2164">
        <v>16104</v>
      </c>
      <c r="C2164" t="s">
        <v>789</v>
      </c>
      <c r="D2164" t="s">
        <v>2033</v>
      </c>
      <c r="E2164">
        <v>4</v>
      </c>
      <c r="F2164" t="s">
        <v>13810</v>
      </c>
      <c r="G2164">
        <v>1</v>
      </c>
      <c r="H2164" t="s">
        <v>8278</v>
      </c>
      <c r="I2164">
        <v>1</v>
      </c>
      <c r="J2164" t="s">
        <v>13801</v>
      </c>
      <c r="K2164" t="s">
        <v>13812</v>
      </c>
      <c r="L2164">
        <v>270107</v>
      </c>
      <c r="M2164" t="s">
        <v>13588</v>
      </c>
      <c r="N2164">
        <v>270107006</v>
      </c>
      <c r="O2164" t="s">
        <v>13613</v>
      </c>
      <c r="P2164">
        <v>0</v>
      </c>
      <c r="Q2164">
        <v>0</v>
      </c>
      <c r="R2164">
        <v>5752.8782227987676</v>
      </c>
    </row>
    <row r="2165" spans="1:18" x14ac:dyDescent="0.25">
      <c r="A2165">
        <v>16</v>
      </c>
      <c r="B2165">
        <v>16104</v>
      </c>
      <c r="C2165" t="s">
        <v>789</v>
      </c>
      <c r="D2165" t="s">
        <v>2033</v>
      </c>
      <c r="E2165">
        <v>7</v>
      </c>
      <c r="F2165" t="s">
        <v>13813</v>
      </c>
      <c r="G2165">
        <v>3</v>
      </c>
      <c r="H2165" t="s">
        <v>13770</v>
      </c>
      <c r="I2165">
        <v>3</v>
      </c>
      <c r="J2165" t="s">
        <v>13814</v>
      </c>
      <c r="K2165" t="s">
        <v>13815</v>
      </c>
      <c r="L2165">
        <v>270107</v>
      </c>
      <c r="M2165" t="s">
        <v>13588</v>
      </c>
      <c r="N2165">
        <v>270107005</v>
      </c>
      <c r="O2165" t="s">
        <v>13608</v>
      </c>
      <c r="P2165">
        <v>0</v>
      </c>
      <c r="Q2165">
        <v>0</v>
      </c>
      <c r="R2165">
        <v>26982.908436885882</v>
      </c>
    </row>
    <row r="2166" spans="1:18" x14ac:dyDescent="0.25">
      <c r="A2166">
        <v>16</v>
      </c>
      <c r="B2166">
        <v>16104</v>
      </c>
      <c r="C2166" t="s">
        <v>789</v>
      </c>
      <c r="D2166" t="s">
        <v>2033</v>
      </c>
      <c r="E2166">
        <v>7</v>
      </c>
      <c r="F2166" t="s">
        <v>13813</v>
      </c>
      <c r="G2166">
        <v>3</v>
      </c>
      <c r="H2166" t="s">
        <v>13770</v>
      </c>
      <c r="I2166">
        <v>3</v>
      </c>
      <c r="J2166" t="s">
        <v>13814</v>
      </c>
      <c r="K2166" t="s">
        <v>13816</v>
      </c>
      <c r="L2166">
        <v>270107</v>
      </c>
      <c r="M2166" t="s">
        <v>13588</v>
      </c>
      <c r="N2166">
        <v>270107005</v>
      </c>
      <c r="O2166" t="s">
        <v>13608</v>
      </c>
      <c r="P2166">
        <v>0</v>
      </c>
      <c r="Q2166">
        <v>0</v>
      </c>
      <c r="R2166">
        <v>3263.7908488953485</v>
      </c>
    </row>
    <row r="2167" spans="1:18" x14ac:dyDescent="0.25">
      <c r="A2167">
        <v>16</v>
      </c>
      <c r="B2167">
        <v>16105</v>
      </c>
      <c r="C2167" t="s">
        <v>789</v>
      </c>
      <c r="D2167" t="s">
        <v>2036</v>
      </c>
      <c r="E2167">
        <v>1</v>
      </c>
      <c r="F2167" t="s">
        <v>13800</v>
      </c>
      <c r="G2167">
        <v>1</v>
      </c>
      <c r="H2167" t="s">
        <v>8278</v>
      </c>
      <c r="I2167">
        <v>1</v>
      </c>
      <c r="J2167" t="s">
        <v>13801</v>
      </c>
      <c r="K2167" t="s">
        <v>13802</v>
      </c>
      <c r="L2167">
        <v>270107</v>
      </c>
      <c r="M2167" t="s">
        <v>13588</v>
      </c>
      <c r="N2167">
        <v>270107006</v>
      </c>
      <c r="O2167" t="s">
        <v>13613</v>
      </c>
      <c r="P2167">
        <v>0</v>
      </c>
      <c r="Q2167">
        <v>0</v>
      </c>
      <c r="R2167">
        <v>16924.369882856179</v>
      </c>
    </row>
    <row r="2168" spans="1:18" x14ac:dyDescent="0.25">
      <c r="A2168">
        <v>16</v>
      </c>
      <c r="B2168">
        <v>16105</v>
      </c>
      <c r="C2168" t="s">
        <v>789</v>
      </c>
      <c r="D2168" t="s">
        <v>2036</v>
      </c>
      <c r="E2168">
        <v>2</v>
      </c>
      <c r="F2168" t="s">
        <v>13804</v>
      </c>
      <c r="G2168">
        <v>3</v>
      </c>
      <c r="H2168" t="s">
        <v>13770</v>
      </c>
      <c r="I2168">
        <v>1</v>
      </c>
      <c r="J2168" t="s">
        <v>13801</v>
      </c>
      <c r="K2168" t="s">
        <v>13805</v>
      </c>
      <c r="L2168">
        <v>270107</v>
      </c>
      <c r="M2168" t="s">
        <v>13588</v>
      </c>
      <c r="N2168">
        <v>270107006</v>
      </c>
      <c r="O2168" t="s">
        <v>13613</v>
      </c>
      <c r="P2168">
        <v>0</v>
      </c>
      <c r="Q2168">
        <v>0</v>
      </c>
      <c r="R2168">
        <v>16924.369882856179</v>
      </c>
    </row>
    <row r="2169" spans="1:18" x14ac:dyDescent="0.25">
      <c r="A2169">
        <v>16</v>
      </c>
      <c r="B2169">
        <v>16105</v>
      </c>
      <c r="C2169" t="s">
        <v>789</v>
      </c>
      <c r="D2169" t="s">
        <v>2036</v>
      </c>
      <c r="E2169">
        <v>3</v>
      </c>
      <c r="F2169" t="s">
        <v>13807</v>
      </c>
      <c r="G2169">
        <v>1</v>
      </c>
      <c r="H2169" t="s">
        <v>8278</v>
      </c>
      <c r="I2169">
        <v>1</v>
      </c>
      <c r="J2169" t="s">
        <v>13801</v>
      </c>
      <c r="K2169" t="s">
        <v>13808</v>
      </c>
      <c r="L2169">
        <v>270107</v>
      </c>
      <c r="M2169" t="s">
        <v>13588</v>
      </c>
      <c r="N2169">
        <v>270107006</v>
      </c>
      <c r="O2169" t="s">
        <v>13613</v>
      </c>
      <c r="P2169">
        <v>0</v>
      </c>
      <c r="Q2169">
        <v>0</v>
      </c>
      <c r="R2169">
        <v>16924.369882856179</v>
      </c>
    </row>
    <row r="2170" spans="1:18" x14ac:dyDescent="0.25">
      <c r="A2170">
        <v>16</v>
      </c>
      <c r="B2170">
        <v>16105</v>
      </c>
      <c r="C2170" t="s">
        <v>789</v>
      </c>
      <c r="D2170" t="s">
        <v>2036</v>
      </c>
      <c r="E2170">
        <v>4</v>
      </c>
      <c r="F2170" t="s">
        <v>13810</v>
      </c>
      <c r="G2170">
        <v>1</v>
      </c>
      <c r="H2170" t="s">
        <v>8278</v>
      </c>
      <c r="I2170">
        <v>1</v>
      </c>
      <c r="J2170" t="s">
        <v>13801</v>
      </c>
      <c r="K2170" t="s">
        <v>13811</v>
      </c>
      <c r="L2170">
        <v>270107</v>
      </c>
      <c r="M2170" t="s">
        <v>13588</v>
      </c>
      <c r="N2170">
        <v>270107006</v>
      </c>
      <c r="O2170" t="s">
        <v>13613</v>
      </c>
      <c r="P2170">
        <v>0</v>
      </c>
      <c r="Q2170">
        <v>0</v>
      </c>
      <c r="R2170">
        <v>16924.369882856179</v>
      </c>
    </row>
    <row r="2171" spans="1:18" x14ac:dyDescent="0.25">
      <c r="A2171">
        <v>16</v>
      </c>
      <c r="B2171">
        <v>16105</v>
      </c>
      <c r="C2171" t="s">
        <v>789</v>
      </c>
      <c r="D2171" t="s">
        <v>2036</v>
      </c>
      <c r="E2171">
        <v>7</v>
      </c>
      <c r="F2171" t="s">
        <v>13813</v>
      </c>
      <c r="G2171">
        <v>3</v>
      </c>
      <c r="H2171" t="s">
        <v>13770</v>
      </c>
      <c r="I2171">
        <v>3</v>
      </c>
      <c r="J2171" t="s">
        <v>13814</v>
      </c>
      <c r="K2171" t="s">
        <v>13815</v>
      </c>
      <c r="L2171">
        <v>270107</v>
      </c>
      <c r="M2171" t="s">
        <v>13588</v>
      </c>
      <c r="N2171">
        <v>270107005</v>
      </c>
      <c r="O2171" t="s">
        <v>13608</v>
      </c>
      <c r="P2171">
        <v>0</v>
      </c>
      <c r="Q2171">
        <v>0</v>
      </c>
      <c r="R2171">
        <v>16924.369882856179</v>
      </c>
    </row>
    <row r="2172" spans="1:18" x14ac:dyDescent="0.25">
      <c r="A2172">
        <v>16</v>
      </c>
      <c r="B2172">
        <v>16106</v>
      </c>
      <c r="C2172" t="s">
        <v>789</v>
      </c>
      <c r="D2172" t="s">
        <v>2039</v>
      </c>
      <c r="E2172">
        <v>1</v>
      </c>
      <c r="F2172" t="s">
        <v>13800</v>
      </c>
      <c r="G2172">
        <v>1</v>
      </c>
      <c r="H2172" t="s">
        <v>8278</v>
      </c>
      <c r="I2172">
        <v>1</v>
      </c>
      <c r="J2172" t="s">
        <v>13801</v>
      </c>
      <c r="K2172" t="s">
        <v>13802</v>
      </c>
      <c r="L2172">
        <v>270107</v>
      </c>
      <c r="M2172" t="s">
        <v>13588</v>
      </c>
      <c r="N2172">
        <v>270107006</v>
      </c>
      <c r="O2172" t="s">
        <v>13613</v>
      </c>
      <c r="P2172">
        <v>0</v>
      </c>
      <c r="Q2172">
        <v>0</v>
      </c>
      <c r="R2172">
        <v>25903.328580618134</v>
      </c>
    </row>
    <row r="2173" spans="1:18" x14ac:dyDescent="0.25">
      <c r="A2173">
        <v>16</v>
      </c>
      <c r="B2173">
        <v>16106</v>
      </c>
      <c r="C2173" t="s">
        <v>789</v>
      </c>
      <c r="D2173" t="s">
        <v>2039</v>
      </c>
      <c r="E2173">
        <v>2</v>
      </c>
      <c r="F2173" t="s">
        <v>13804</v>
      </c>
      <c r="G2173">
        <v>3</v>
      </c>
      <c r="H2173" t="s">
        <v>13770</v>
      </c>
      <c r="I2173">
        <v>1</v>
      </c>
      <c r="J2173" t="s">
        <v>13801</v>
      </c>
      <c r="K2173" t="s">
        <v>13805</v>
      </c>
      <c r="L2173">
        <v>270107</v>
      </c>
      <c r="M2173" t="s">
        <v>13588</v>
      </c>
      <c r="N2173">
        <v>270107006</v>
      </c>
      <c r="O2173" t="s">
        <v>13613</v>
      </c>
      <c r="P2173">
        <v>0</v>
      </c>
      <c r="Q2173">
        <v>0</v>
      </c>
      <c r="R2173">
        <v>25903.328580618134</v>
      </c>
    </row>
    <row r="2174" spans="1:18" x14ac:dyDescent="0.25">
      <c r="A2174">
        <v>16</v>
      </c>
      <c r="B2174">
        <v>16106</v>
      </c>
      <c r="C2174" t="s">
        <v>789</v>
      </c>
      <c r="D2174" t="s">
        <v>2039</v>
      </c>
      <c r="E2174">
        <v>3</v>
      </c>
      <c r="F2174" t="s">
        <v>13807</v>
      </c>
      <c r="G2174">
        <v>1</v>
      </c>
      <c r="H2174" t="s">
        <v>8278</v>
      </c>
      <c r="I2174">
        <v>1</v>
      </c>
      <c r="J2174" t="s">
        <v>13801</v>
      </c>
      <c r="K2174" t="s">
        <v>13808</v>
      </c>
      <c r="L2174">
        <v>270107</v>
      </c>
      <c r="M2174" t="s">
        <v>13588</v>
      </c>
      <c r="N2174">
        <v>270107006</v>
      </c>
      <c r="O2174" t="s">
        <v>13613</v>
      </c>
      <c r="P2174">
        <v>0</v>
      </c>
      <c r="Q2174">
        <v>0</v>
      </c>
      <c r="R2174">
        <v>25903.328580618134</v>
      </c>
    </row>
    <row r="2175" spans="1:18" x14ac:dyDescent="0.25">
      <c r="A2175">
        <v>16</v>
      </c>
      <c r="B2175">
        <v>16106</v>
      </c>
      <c r="C2175" t="s">
        <v>789</v>
      </c>
      <c r="D2175" t="s">
        <v>2039</v>
      </c>
      <c r="E2175">
        <v>4</v>
      </c>
      <c r="F2175" t="s">
        <v>13810</v>
      </c>
      <c r="G2175">
        <v>1</v>
      </c>
      <c r="H2175" t="s">
        <v>8278</v>
      </c>
      <c r="I2175">
        <v>1</v>
      </c>
      <c r="J2175" t="s">
        <v>13801</v>
      </c>
      <c r="K2175" t="s">
        <v>13811</v>
      </c>
      <c r="L2175">
        <v>270107</v>
      </c>
      <c r="M2175" t="s">
        <v>13588</v>
      </c>
      <c r="N2175">
        <v>270107006</v>
      </c>
      <c r="O2175" t="s">
        <v>13613</v>
      </c>
      <c r="P2175">
        <v>0</v>
      </c>
      <c r="Q2175">
        <v>0</v>
      </c>
      <c r="R2175">
        <v>25903.328580618134</v>
      </c>
    </row>
    <row r="2176" spans="1:18" x14ac:dyDescent="0.25">
      <c r="A2176">
        <v>16</v>
      </c>
      <c r="B2176">
        <v>16106</v>
      </c>
      <c r="C2176" t="s">
        <v>789</v>
      </c>
      <c r="D2176" t="s">
        <v>2039</v>
      </c>
      <c r="E2176">
        <v>7</v>
      </c>
      <c r="F2176" t="s">
        <v>13813</v>
      </c>
      <c r="G2176">
        <v>3</v>
      </c>
      <c r="H2176" t="s">
        <v>13770</v>
      </c>
      <c r="I2176">
        <v>3</v>
      </c>
      <c r="J2176" t="s">
        <v>13814</v>
      </c>
      <c r="K2176" t="s">
        <v>13815</v>
      </c>
      <c r="L2176">
        <v>270107</v>
      </c>
      <c r="M2176" t="s">
        <v>13588</v>
      </c>
      <c r="N2176">
        <v>270107005</v>
      </c>
      <c r="O2176" t="s">
        <v>13608</v>
      </c>
      <c r="P2176">
        <v>0</v>
      </c>
      <c r="Q2176">
        <v>0</v>
      </c>
      <c r="R2176">
        <v>25903.328580618134</v>
      </c>
    </row>
    <row r="2177" spans="1:18" x14ac:dyDescent="0.25">
      <c r="A2177">
        <v>16</v>
      </c>
      <c r="B2177">
        <v>16108</v>
      </c>
      <c r="C2177" t="s">
        <v>789</v>
      </c>
      <c r="D2177" t="s">
        <v>2045</v>
      </c>
      <c r="E2177">
        <v>1</v>
      </c>
      <c r="F2177" t="s">
        <v>13800</v>
      </c>
      <c r="G2177">
        <v>1</v>
      </c>
      <c r="H2177" t="s">
        <v>8278</v>
      </c>
      <c r="I2177">
        <v>1</v>
      </c>
      <c r="J2177" t="s">
        <v>13801</v>
      </c>
      <c r="K2177" t="s">
        <v>13802</v>
      </c>
      <c r="L2177">
        <v>270107</v>
      </c>
      <c r="M2177" t="s">
        <v>13588</v>
      </c>
      <c r="N2177">
        <v>270107006</v>
      </c>
      <c r="O2177" t="s">
        <v>13613</v>
      </c>
      <c r="P2177">
        <v>0</v>
      </c>
      <c r="Q2177">
        <v>0</v>
      </c>
      <c r="R2177">
        <v>38595.394707796237</v>
      </c>
    </row>
    <row r="2178" spans="1:18" x14ac:dyDescent="0.25">
      <c r="A2178">
        <v>16</v>
      </c>
      <c r="B2178">
        <v>16108</v>
      </c>
      <c r="C2178" t="s">
        <v>789</v>
      </c>
      <c r="D2178" t="s">
        <v>2045</v>
      </c>
      <c r="E2178">
        <v>2</v>
      </c>
      <c r="F2178" t="s">
        <v>13804</v>
      </c>
      <c r="G2178">
        <v>3</v>
      </c>
      <c r="H2178" t="s">
        <v>13770</v>
      </c>
      <c r="I2178">
        <v>1</v>
      </c>
      <c r="J2178" t="s">
        <v>13801</v>
      </c>
      <c r="K2178" t="s">
        <v>13805</v>
      </c>
      <c r="L2178">
        <v>270107</v>
      </c>
      <c r="M2178" t="s">
        <v>13588</v>
      </c>
      <c r="N2178">
        <v>270107006</v>
      </c>
      <c r="O2178" t="s">
        <v>13613</v>
      </c>
      <c r="P2178">
        <v>0</v>
      </c>
      <c r="Q2178">
        <v>0</v>
      </c>
      <c r="R2178">
        <v>38595.394707796237</v>
      </c>
    </row>
    <row r="2179" spans="1:18" x14ac:dyDescent="0.25">
      <c r="A2179">
        <v>16</v>
      </c>
      <c r="B2179">
        <v>16108</v>
      </c>
      <c r="C2179" t="s">
        <v>789</v>
      </c>
      <c r="D2179" t="s">
        <v>2045</v>
      </c>
      <c r="E2179">
        <v>3</v>
      </c>
      <c r="F2179" t="s">
        <v>13807</v>
      </c>
      <c r="G2179">
        <v>1</v>
      </c>
      <c r="H2179" t="s">
        <v>8278</v>
      </c>
      <c r="I2179">
        <v>1</v>
      </c>
      <c r="J2179" t="s">
        <v>13801</v>
      </c>
      <c r="K2179" t="s">
        <v>13808</v>
      </c>
      <c r="L2179">
        <v>270107</v>
      </c>
      <c r="M2179" t="s">
        <v>13588</v>
      </c>
      <c r="N2179">
        <v>270107006</v>
      </c>
      <c r="O2179" t="s">
        <v>13613</v>
      </c>
      <c r="P2179">
        <v>0</v>
      </c>
      <c r="Q2179">
        <v>0</v>
      </c>
      <c r="R2179">
        <v>38595.394707796237</v>
      </c>
    </row>
    <row r="2180" spans="1:18" x14ac:dyDescent="0.25">
      <c r="A2180">
        <v>16</v>
      </c>
      <c r="B2180">
        <v>16108</v>
      </c>
      <c r="C2180" t="s">
        <v>789</v>
      </c>
      <c r="D2180" t="s">
        <v>2045</v>
      </c>
      <c r="E2180">
        <v>4</v>
      </c>
      <c r="F2180" t="s">
        <v>13810</v>
      </c>
      <c r="G2180">
        <v>1</v>
      </c>
      <c r="H2180" t="s">
        <v>8278</v>
      </c>
      <c r="I2180">
        <v>1</v>
      </c>
      <c r="J2180" t="s">
        <v>13801</v>
      </c>
      <c r="K2180" t="s">
        <v>13811</v>
      </c>
      <c r="L2180">
        <v>270107</v>
      </c>
      <c r="M2180" t="s">
        <v>13588</v>
      </c>
      <c r="N2180">
        <v>270107006</v>
      </c>
      <c r="O2180" t="s">
        <v>13613</v>
      </c>
      <c r="P2180">
        <v>0</v>
      </c>
      <c r="Q2180">
        <v>0</v>
      </c>
      <c r="R2180">
        <v>38595.394707796237</v>
      </c>
    </row>
    <row r="2181" spans="1:18" x14ac:dyDescent="0.25">
      <c r="A2181">
        <v>16</v>
      </c>
      <c r="B2181">
        <v>16108</v>
      </c>
      <c r="C2181" t="s">
        <v>789</v>
      </c>
      <c r="D2181" t="s">
        <v>2045</v>
      </c>
      <c r="E2181">
        <v>7</v>
      </c>
      <c r="F2181" t="s">
        <v>13813</v>
      </c>
      <c r="G2181">
        <v>3</v>
      </c>
      <c r="H2181" t="s">
        <v>13770</v>
      </c>
      <c r="I2181">
        <v>3</v>
      </c>
      <c r="J2181" t="s">
        <v>13814</v>
      </c>
      <c r="K2181" t="s">
        <v>13815</v>
      </c>
      <c r="L2181">
        <v>270107</v>
      </c>
      <c r="M2181" t="s">
        <v>13588</v>
      </c>
      <c r="N2181">
        <v>270107005</v>
      </c>
      <c r="O2181" t="s">
        <v>13608</v>
      </c>
      <c r="P2181">
        <v>0</v>
      </c>
      <c r="Q2181">
        <v>0</v>
      </c>
      <c r="R2181">
        <v>37216.930058477468</v>
      </c>
    </row>
    <row r="2182" spans="1:18" x14ac:dyDescent="0.25">
      <c r="A2182">
        <v>16</v>
      </c>
      <c r="B2182">
        <v>16108</v>
      </c>
      <c r="C2182" t="s">
        <v>789</v>
      </c>
      <c r="D2182" t="s">
        <v>2045</v>
      </c>
      <c r="E2182">
        <v>7</v>
      </c>
      <c r="F2182" t="s">
        <v>13813</v>
      </c>
      <c r="G2182">
        <v>3</v>
      </c>
      <c r="H2182" t="s">
        <v>13770</v>
      </c>
      <c r="I2182">
        <v>3</v>
      </c>
      <c r="J2182" t="s">
        <v>13814</v>
      </c>
      <c r="K2182" t="s">
        <v>13816</v>
      </c>
      <c r="L2182">
        <v>270107</v>
      </c>
      <c r="M2182" t="s">
        <v>13588</v>
      </c>
      <c r="N2182">
        <v>270107005</v>
      </c>
      <c r="O2182" t="s">
        <v>13608</v>
      </c>
      <c r="P2182">
        <v>0</v>
      </c>
      <c r="Q2182">
        <v>0</v>
      </c>
      <c r="R2182">
        <v>1378.4646493187699</v>
      </c>
    </row>
    <row r="2183" spans="1:18" x14ac:dyDescent="0.25">
      <c r="A2183">
        <v>16</v>
      </c>
      <c r="B2183">
        <v>16203</v>
      </c>
      <c r="C2183" t="s">
        <v>789</v>
      </c>
      <c r="D2183" t="s">
        <v>2057</v>
      </c>
      <c r="E2183">
        <v>1</v>
      </c>
      <c r="F2183" t="s">
        <v>13800</v>
      </c>
      <c r="G2183">
        <v>1</v>
      </c>
      <c r="H2183" t="s">
        <v>8278</v>
      </c>
      <c r="I2183">
        <v>1</v>
      </c>
      <c r="J2183" t="s">
        <v>13801</v>
      </c>
      <c r="K2183" t="s">
        <v>13802</v>
      </c>
      <c r="L2183">
        <v>270107</v>
      </c>
      <c r="M2183" t="s">
        <v>13588</v>
      </c>
      <c r="N2183">
        <v>270107006</v>
      </c>
      <c r="O2183" t="s">
        <v>13613</v>
      </c>
      <c r="P2183">
        <v>0</v>
      </c>
      <c r="Q2183">
        <v>0</v>
      </c>
      <c r="R2183">
        <v>14284.127178638111</v>
      </c>
    </row>
    <row r="2184" spans="1:18" x14ac:dyDescent="0.25">
      <c r="A2184">
        <v>16</v>
      </c>
      <c r="B2184">
        <v>16203</v>
      </c>
      <c r="C2184" t="s">
        <v>789</v>
      </c>
      <c r="D2184" t="s">
        <v>2057</v>
      </c>
      <c r="E2184">
        <v>1</v>
      </c>
      <c r="F2184" t="s">
        <v>13800</v>
      </c>
      <c r="G2184">
        <v>1</v>
      </c>
      <c r="H2184" t="s">
        <v>8278</v>
      </c>
      <c r="I2184">
        <v>1</v>
      </c>
      <c r="J2184" t="s">
        <v>13801</v>
      </c>
      <c r="K2184" t="s">
        <v>13803</v>
      </c>
      <c r="L2184">
        <v>270107</v>
      </c>
      <c r="M2184" t="s">
        <v>13588</v>
      </c>
      <c r="N2184">
        <v>270107006</v>
      </c>
      <c r="O2184" t="s">
        <v>13613</v>
      </c>
      <c r="P2184">
        <v>0</v>
      </c>
      <c r="Q2184">
        <v>0</v>
      </c>
      <c r="R2184">
        <v>3326.3439000855983</v>
      </c>
    </row>
    <row r="2185" spans="1:18" x14ac:dyDescent="0.25">
      <c r="A2185">
        <v>16</v>
      </c>
      <c r="B2185">
        <v>16203</v>
      </c>
      <c r="C2185" t="s">
        <v>789</v>
      </c>
      <c r="D2185" t="s">
        <v>2057</v>
      </c>
      <c r="E2185">
        <v>2</v>
      </c>
      <c r="F2185" t="s">
        <v>13804</v>
      </c>
      <c r="G2185">
        <v>3</v>
      </c>
      <c r="H2185" t="s">
        <v>13770</v>
      </c>
      <c r="I2185">
        <v>1</v>
      </c>
      <c r="J2185" t="s">
        <v>13801</v>
      </c>
      <c r="K2185" t="s">
        <v>13805</v>
      </c>
      <c r="L2185">
        <v>270107</v>
      </c>
      <c r="M2185" t="s">
        <v>13588</v>
      </c>
      <c r="N2185">
        <v>270107006</v>
      </c>
      <c r="O2185" t="s">
        <v>13613</v>
      </c>
      <c r="P2185">
        <v>0</v>
      </c>
      <c r="Q2185">
        <v>0</v>
      </c>
      <c r="R2185">
        <v>11563.367744945597</v>
      </c>
    </row>
    <row r="2186" spans="1:18" x14ac:dyDescent="0.25">
      <c r="A2186">
        <v>16</v>
      </c>
      <c r="B2186">
        <v>16203</v>
      </c>
      <c r="C2186" t="s">
        <v>789</v>
      </c>
      <c r="D2186" t="s">
        <v>2057</v>
      </c>
      <c r="E2186">
        <v>2</v>
      </c>
      <c r="F2186" t="s">
        <v>13804</v>
      </c>
      <c r="G2186">
        <v>3</v>
      </c>
      <c r="H2186" t="s">
        <v>13770</v>
      </c>
      <c r="I2186">
        <v>1</v>
      </c>
      <c r="J2186" t="s">
        <v>13801</v>
      </c>
      <c r="K2186" t="s">
        <v>13806</v>
      </c>
      <c r="L2186">
        <v>270107</v>
      </c>
      <c r="M2186" t="s">
        <v>13588</v>
      </c>
      <c r="N2186">
        <v>270107006</v>
      </c>
      <c r="O2186" t="s">
        <v>13613</v>
      </c>
      <c r="P2186">
        <v>0</v>
      </c>
      <c r="Q2186">
        <v>0</v>
      </c>
      <c r="R2186">
        <v>6047.1033337781164</v>
      </c>
    </row>
    <row r="2187" spans="1:18" x14ac:dyDescent="0.25">
      <c r="A2187">
        <v>16</v>
      </c>
      <c r="B2187">
        <v>16203</v>
      </c>
      <c r="C2187" t="s">
        <v>789</v>
      </c>
      <c r="D2187" t="s">
        <v>2057</v>
      </c>
      <c r="E2187">
        <v>3</v>
      </c>
      <c r="F2187" t="s">
        <v>13807</v>
      </c>
      <c r="G2187">
        <v>1</v>
      </c>
      <c r="H2187" t="s">
        <v>8278</v>
      </c>
      <c r="I2187">
        <v>1</v>
      </c>
      <c r="J2187" t="s">
        <v>13801</v>
      </c>
      <c r="K2187" t="s">
        <v>13808</v>
      </c>
      <c r="L2187">
        <v>270107</v>
      </c>
      <c r="M2187" t="s">
        <v>13588</v>
      </c>
      <c r="N2187">
        <v>270107006</v>
      </c>
      <c r="O2187" t="s">
        <v>13613</v>
      </c>
      <c r="P2187">
        <v>0</v>
      </c>
      <c r="Q2187">
        <v>0</v>
      </c>
      <c r="R2187">
        <v>15644.506895484375</v>
      </c>
    </row>
    <row r="2188" spans="1:18" x14ac:dyDescent="0.25">
      <c r="A2188">
        <v>16</v>
      </c>
      <c r="B2188">
        <v>16203</v>
      </c>
      <c r="C2188" t="s">
        <v>789</v>
      </c>
      <c r="D2188" t="s">
        <v>2057</v>
      </c>
      <c r="E2188">
        <v>3</v>
      </c>
      <c r="F2188" t="s">
        <v>13807</v>
      </c>
      <c r="G2188">
        <v>1</v>
      </c>
      <c r="H2188" t="s">
        <v>8278</v>
      </c>
      <c r="I2188">
        <v>1</v>
      </c>
      <c r="J2188" t="s">
        <v>13801</v>
      </c>
      <c r="K2188" t="s">
        <v>13809</v>
      </c>
      <c r="L2188">
        <v>270107</v>
      </c>
      <c r="M2188" t="s">
        <v>13588</v>
      </c>
      <c r="N2188">
        <v>270107006</v>
      </c>
      <c r="O2188" t="s">
        <v>13613</v>
      </c>
      <c r="P2188">
        <v>0</v>
      </c>
      <c r="Q2188">
        <v>0</v>
      </c>
      <c r="R2188">
        <v>1965.964183239339</v>
      </c>
    </row>
    <row r="2189" spans="1:18" x14ac:dyDescent="0.25">
      <c r="A2189">
        <v>16</v>
      </c>
      <c r="B2189">
        <v>16203</v>
      </c>
      <c r="C2189" t="s">
        <v>789</v>
      </c>
      <c r="D2189" t="s">
        <v>2057</v>
      </c>
      <c r="E2189">
        <v>4</v>
      </c>
      <c r="F2189" t="s">
        <v>13810</v>
      </c>
      <c r="G2189">
        <v>1</v>
      </c>
      <c r="H2189" t="s">
        <v>8278</v>
      </c>
      <c r="I2189">
        <v>1</v>
      </c>
      <c r="J2189" t="s">
        <v>13801</v>
      </c>
      <c r="K2189" t="s">
        <v>13811</v>
      </c>
      <c r="L2189">
        <v>270107</v>
      </c>
      <c r="M2189" t="s">
        <v>13588</v>
      </c>
      <c r="N2189">
        <v>270107006</v>
      </c>
      <c r="O2189" t="s">
        <v>13613</v>
      </c>
      <c r="P2189">
        <v>0</v>
      </c>
      <c r="Q2189">
        <v>0</v>
      </c>
      <c r="R2189">
        <v>16250.091361877454</v>
      </c>
    </row>
    <row r="2190" spans="1:18" x14ac:dyDescent="0.25">
      <c r="A2190">
        <v>16</v>
      </c>
      <c r="B2190">
        <v>16203</v>
      </c>
      <c r="C2190" t="s">
        <v>789</v>
      </c>
      <c r="D2190" t="s">
        <v>2057</v>
      </c>
      <c r="E2190">
        <v>4</v>
      </c>
      <c r="F2190" t="s">
        <v>13810</v>
      </c>
      <c r="G2190">
        <v>1</v>
      </c>
      <c r="H2190" t="s">
        <v>8278</v>
      </c>
      <c r="I2190">
        <v>1</v>
      </c>
      <c r="J2190" t="s">
        <v>13801</v>
      </c>
      <c r="K2190" t="s">
        <v>13812</v>
      </c>
      <c r="L2190">
        <v>270107</v>
      </c>
      <c r="M2190" t="s">
        <v>13588</v>
      </c>
      <c r="N2190">
        <v>270107006</v>
      </c>
      <c r="O2190" t="s">
        <v>13613</v>
      </c>
      <c r="P2190">
        <v>0</v>
      </c>
      <c r="Q2190">
        <v>0</v>
      </c>
      <c r="R2190">
        <v>1360.3797168462588</v>
      </c>
    </row>
    <row r="2191" spans="1:18" x14ac:dyDescent="0.25">
      <c r="A2191">
        <v>16</v>
      </c>
      <c r="B2191">
        <v>16203</v>
      </c>
      <c r="C2191" t="s">
        <v>789</v>
      </c>
      <c r="D2191" t="s">
        <v>2057</v>
      </c>
      <c r="E2191">
        <v>7</v>
      </c>
      <c r="F2191" t="s">
        <v>13813</v>
      </c>
      <c r="G2191">
        <v>3</v>
      </c>
      <c r="H2191" t="s">
        <v>13770</v>
      </c>
      <c r="I2191">
        <v>3</v>
      </c>
      <c r="J2191" t="s">
        <v>13814</v>
      </c>
      <c r="K2191" t="s">
        <v>13815</v>
      </c>
      <c r="L2191">
        <v>270107</v>
      </c>
      <c r="M2191" t="s">
        <v>13588</v>
      </c>
      <c r="N2191">
        <v>270107005</v>
      </c>
      <c r="O2191" t="s">
        <v>13608</v>
      </c>
      <c r="P2191">
        <v>0</v>
      </c>
      <c r="Q2191">
        <v>0</v>
      </c>
      <c r="R2191">
        <v>12318.162995398774</v>
      </c>
    </row>
    <row r="2192" spans="1:18" x14ac:dyDescent="0.25">
      <c r="A2192">
        <v>16</v>
      </c>
      <c r="B2192">
        <v>16203</v>
      </c>
      <c r="C2192" t="s">
        <v>789</v>
      </c>
      <c r="D2192" t="s">
        <v>2057</v>
      </c>
      <c r="E2192">
        <v>7</v>
      </c>
      <c r="F2192" t="s">
        <v>13813</v>
      </c>
      <c r="G2192">
        <v>3</v>
      </c>
      <c r="H2192" t="s">
        <v>13770</v>
      </c>
      <c r="I2192">
        <v>3</v>
      </c>
      <c r="J2192" t="s">
        <v>13814</v>
      </c>
      <c r="K2192" t="s">
        <v>13816</v>
      </c>
      <c r="L2192">
        <v>270107</v>
      </c>
      <c r="M2192" t="s">
        <v>13588</v>
      </c>
      <c r="N2192">
        <v>270107005</v>
      </c>
      <c r="O2192" t="s">
        <v>13608</v>
      </c>
      <c r="P2192">
        <v>0</v>
      </c>
      <c r="Q2192">
        <v>0</v>
      </c>
      <c r="R2192">
        <v>5292.3080833249378</v>
      </c>
    </row>
    <row r="2193" spans="1:18" x14ac:dyDescent="0.25">
      <c r="A2193">
        <v>16</v>
      </c>
      <c r="B2193">
        <v>16301</v>
      </c>
      <c r="C2193" t="s">
        <v>789</v>
      </c>
      <c r="D2193" t="s">
        <v>2072</v>
      </c>
      <c r="E2193">
        <v>1</v>
      </c>
      <c r="F2193" t="s">
        <v>13800</v>
      </c>
      <c r="G2193">
        <v>1</v>
      </c>
      <c r="H2193" t="s">
        <v>8278</v>
      </c>
      <c r="I2193">
        <v>1</v>
      </c>
      <c r="J2193" t="s">
        <v>13801</v>
      </c>
      <c r="K2193" t="s">
        <v>13802</v>
      </c>
      <c r="L2193">
        <v>270107</v>
      </c>
      <c r="M2193" t="s">
        <v>13588</v>
      </c>
      <c r="N2193">
        <v>270107006</v>
      </c>
      <c r="O2193" t="s">
        <v>13613</v>
      </c>
      <c r="P2193">
        <v>0</v>
      </c>
      <c r="Q2193">
        <v>0</v>
      </c>
      <c r="R2193">
        <v>18409.491832979529</v>
      </c>
    </row>
    <row r="2194" spans="1:18" x14ac:dyDescent="0.25">
      <c r="A2194">
        <v>16</v>
      </c>
      <c r="B2194">
        <v>16301</v>
      </c>
      <c r="C2194" t="s">
        <v>789</v>
      </c>
      <c r="D2194" t="s">
        <v>2072</v>
      </c>
      <c r="E2194">
        <v>1</v>
      </c>
      <c r="F2194" t="s">
        <v>13800</v>
      </c>
      <c r="G2194">
        <v>1</v>
      </c>
      <c r="H2194" t="s">
        <v>8278</v>
      </c>
      <c r="I2194">
        <v>1</v>
      </c>
      <c r="J2194" t="s">
        <v>13801</v>
      </c>
      <c r="K2194" t="s">
        <v>13803</v>
      </c>
      <c r="L2194">
        <v>270107</v>
      </c>
      <c r="M2194" t="s">
        <v>13588</v>
      </c>
      <c r="N2194">
        <v>270107006</v>
      </c>
      <c r="O2194" t="s">
        <v>13613</v>
      </c>
      <c r="P2194">
        <v>0</v>
      </c>
      <c r="Q2194">
        <v>0</v>
      </c>
      <c r="R2194">
        <v>1195.0262012752414</v>
      </c>
    </row>
    <row r="2195" spans="1:18" x14ac:dyDescent="0.25">
      <c r="A2195">
        <v>16</v>
      </c>
      <c r="B2195">
        <v>16301</v>
      </c>
      <c r="C2195" t="s">
        <v>789</v>
      </c>
      <c r="D2195" t="s">
        <v>2072</v>
      </c>
      <c r="E2195">
        <v>2</v>
      </c>
      <c r="F2195" t="s">
        <v>13804</v>
      </c>
      <c r="G2195">
        <v>3</v>
      </c>
      <c r="H2195" t="s">
        <v>13770</v>
      </c>
      <c r="I2195">
        <v>1</v>
      </c>
      <c r="J2195" t="s">
        <v>13801</v>
      </c>
      <c r="K2195" t="s">
        <v>13805</v>
      </c>
      <c r="L2195">
        <v>270107</v>
      </c>
      <c r="M2195" t="s">
        <v>13588</v>
      </c>
      <c r="N2195">
        <v>270107006</v>
      </c>
      <c r="O2195" t="s">
        <v>13613</v>
      </c>
      <c r="P2195">
        <v>0</v>
      </c>
      <c r="Q2195">
        <v>0</v>
      </c>
      <c r="R2195">
        <v>15548.298287377302</v>
      </c>
    </row>
    <row r="2196" spans="1:18" x14ac:dyDescent="0.25">
      <c r="A2196">
        <v>16</v>
      </c>
      <c r="B2196">
        <v>16301</v>
      </c>
      <c r="C2196" t="s">
        <v>789</v>
      </c>
      <c r="D2196" t="s">
        <v>2072</v>
      </c>
      <c r="E2196">
        <v>2</v>
      </c>
      <c r="F2196" t="s">
        <v>13804</v>
      </c>
      <c r="G2196">
        <v>3</v>
      </c>
      <c r="H2196" t="s">
        <v>13770</v>
      </c>
      <c r="I2196">
        <v>1</v>
      </c>
      <c r="J2196" t="s">
        <v>13801</v>
      </c>
      <c r="K2196" t="s">
        <v>13806</v>
      </c>
      <c r="L2196">
        <v>270107</v>
      </c>
      <c r="M2196" t="s">
        <v>13588</v>
      </c>
      <c r="N2196">
        <v>270107006</v>
      </c>
      <c r="O2196" t="s">
        <v>13613</v>
      </c>
      <c r="P2196">
        <v>0</v>
      </c>
      <c r="Q2196">
        <v>0</v>
      </c>
      <c r="R2196">
        <v>4056.2197468774802</v>
      </c>
    </row>
    <row r="2197" spans="1:18" x14ac:dyDescent="0.25">
      <c r="A2197">
        <v>16</v>
      </c>
      <c r="B2197">
        <v>16301</v>
      </c>
      <c r="C2197" t="s">
        <v>789</v>
      </c>
      <c r="D2197" t="s">
        <v>2072</v>
      </c>
      <c r="E2197">
        <v>3</v>
      </c>
      <c r="F2197" t="s">
        <v>13807</v>
      </c>
      <c r="G2197">
        <v>1</v>
      </c>
      <c r="H2197" t="s">
        <v>8278</v>
      </c>
      <c r="I2197">
        <v>1</v>
      </c>
      <c r="J2197" t="s">
        <v>13801</v>
      </c>
      <c r="K2197" t="s">
        <v>13808</v>
      </c>
      <c r="L2197">
        <v>270107</v>
      </c>
      <c r="M2197" t="s">
        <v>13588</v>
      </c>
      <c r="N2197">
        <v>270107006</v>
      </c>
      <c r="O2197" t="s">
        <v>13613</v>
      </c>
      <c r="P2197">
        <v>0</v>
      </c>
      <c r="Q2197">
        <v>0</v>
      </c>
      <c r="R2197">
        <v>18816.865727779274</v>
      </c>
    </row>
    <row r="2198" spans="1:18" x14ac:dyDescent="0.25">
      <c r="A2198">
        <v>16</v>
      </c>
      <c r="B2198">
        <v>16301</v>
      </c>
      <c r="C2198" t="s">
        <v>789</v>
      </c>
      <c r="D2198" t="s">
        <v>2072</v>
      </c>
      <c r="E2198">
        <v>3</v>
      </c>
      <c r="F2198" t="s">
        <v>13807</v>
      </c>
      <c r="G2198">
        <v>1</v>
      </c>
      <c r="H2198" t="s">
        <v>8278</v>
      </c>
      <c r="I2198">
        <v>1</v>
      </c>
      <c r="J2198" t="s">
        <v>13801</v>
      </c>
      <c r="K2198" t="s">
        <v>13809</v>
      </c>
      <c r="L2198">
        <v>270107</v>
      </c>
      <c r="M2198" t="s">
        <v>13588</v>
      </c>
      <c r="N2198">
        <v>270107006</v>
      </c>
      <c r="O2198" t="s">
        <v>13613</v>
      </c>
      <c r="P2198">
        <v>0</v>
      </c>
      <c r="Q2198">
        <v>0</v>
      </c>
      <c r="R2198">
        <v>787.65230647549674</v>
      </c>
    </row>
    <row r="2199" spans="1:18" x14ac:dyDescent="0.25">
      <c r="A2199">
        <v>16</v>
      </c>
      <c r="B2199">
        <v>16301</v>
      </c>
      <c r="C2199" t="s">
        <v>789</v>
      </c>
      <c r="D2199" t="s">
        <v>2072</v>
      </c>
      <c r="E2199">
        <v>4</v>
      </c>
      <c r="F2199" t="s">
        <v>13810</v>
      </c>
      <c r="G2199">
        <v>1</v>
      </c>
      <c r="H2199" t="s">
        <v>8278</v>
      </c>
      <c r="I2199">
        <v>1</v>
      </c>
      <c r="J2199" t="s">
        <v>13801</v>
      </c>
      <c r="K2199" t="s">
        <v>13811</v>
      </c>
      <c r="L2199">
        <v>270107</v>
      </c>
      <c r="M2199" t="s">
        <v>13588</v>
      </c>
      <c r="N2199">
        <v>270107006</v>
      </c>
      <c r="O2199" t="s">
        <v>13613</v>
      </c>
      <c r="P2199">
        <v>0</v>
      </c>
      <c r="Q2199">
        <v>0</v>
      </c>
      <c r="R2199">
        <v>18409.491832979529</v>
      </c>
    </row>
    <row r="2200" spans="1:18" x14ac:dyDescent="0.25">
      <c r="A2200">
        <v>16</v>
      </c>
      <c r="B2200">
        <v>16301</v>
      </c>
      <c r="C2200" t="s">
        <v>789</v>
      </c>
      <c r="D2200" t="s">
        <v>2072</v>
      </c>
      <c r="E2200">
        <v>4</v>
      </c>
      <c r="F2200" t="s">
        <v>13810</v>
      </c>
      <c r="G2200">
        <v>1</v>
      </c>
      <c r="H2200" t="s">
        <v>8278</v>
      </c>
      <c r="I2200">
        <v>1</v>
      </c>
      <c r="J2200" t="s">
        <v>13801</v>
      </c>
      <c r="K2200" t="s">
        <v>13812</v>
      </c>
      <c r="L2200">
        <v>270107</v>
      </c>
      <c r="M2200" t="s">
        <v>13588</v>
      </c>
      <c r="N2200">
        <v>270107006</v>
      </c>
      <c r="O2200" t="s">
        <v>13613</v>
      </c>
      <c r="P2200">
        <v>0</v>
      </c>
      <c r="Q2200">
        <v>0</v>
      </c>
      <c r="R2200">
        <v>1195.0262012752414</v>
      </c>
    </row>
    <row r="2201" spans="1:18" x14ac:dyDescent="0.25">
      <c r="A2201">
        <v>16</v>
      </c>
      <c r="B2201">
        <v>16301</v>
      </c>
      <c r="C2201" t="s">
        <v>789</v>
      </c>
      <c r="D2201" t="s">
        <v>2072</v>
      </c>
      <c r="E2201">
        <v>7</v>
      </c>
      <c r="F2201" t="s">
        <v>13813</v>
      </c>
      <c r="G2201">
        <v>3</v>
      </c>
      <c r="H2201" t="s">
        <v>13770</v>
      </c>
      <c r="I2201">
        <v>3</v>
      </c>
      <c r="J2201" t="s">
        <v>13814</v>
      </c>
      <c r="K2201" t="s">
        <v>13815</v>
      </c>
      <c r="L2201">
        <v>270107</v>
      </c>
      <c r="M2201" t="s">
        <v>13588</v>
      </c>
      <c r="N2201">
        <v>270107005</v>
      </c>
      <c r="O2201" t="s">
        <v>13608</v>
      </c>
      <c r="P2201">
        <v>0</v>
      </c>
      <c r="Q2201">
        <v>0</v>
      </c>
      <c r="R2201">
        <v>17050.884073793641</v>
      </c>
    </row>
    <row r="2202" spans="1:18" x14ac:dyDescent="0.25">
      <c r="A2202">
        <v>16</v>
      </c>
      <c r="B2202">
        <v>16301</v>
      </c>
      <c r="C2202" t="s">
        <v>789</v>
      </c>
      <c r="D2202" t="s">
        <v>2072</v>
      </c>
      <c r="E2202">
        <v>7</v>
      </c>
      <c r="F2202" t="s">
        <v>13813</v>
      </c>
      <c r="G2202">
        <v>3</v>
      </c>
      <c r="H2202" t="s">
        <v>13770</v>
      </c>
      <c r="I2202">
        <v>3</v>
      </c>
      <c r="J2202" t="s">
        <v>13814</v>
      </c>
      <c r="K2202" t="s">
        <v>13816</v>
      </c>
      <c r="L2202">
        <v>270107</v>
      </c>
      <c r="M2202" t="s">
        <v>13588</v>
      </c>
      <c r="N2202">
        <v>270107005</v>
      </c>
      <c r="O2202" t="s">
        <v>13608</v>
      </c>
      <c r="P2202">
        <v>0</v>
      </c>
      <c r="Q2202">
        <v>0</v>
      </c>
      <c r="R2202">
        <v>2553.633960461133</v>
      </c>
    </row>
    <row r="2203" spans="1:18" x14ac:dyDescent="0.25">
      <c r="A2203">
        <v>16</v>
      </c>
      <c r="B2203">
        <v>16302</v>
      </c>
      <c r="C2203" t="s">
        <v>789</v>
      </c>
      <c r="D2203" t="s">
        <v>2075</v>
      </c>
      <c r="E2203">
        <v>1</v>
      </c>
      <c r="F2203" t="s">
        <v>13800</v>
      </c>
      <c r="G2203">
        <v>1</v>
      </c>
      <c r="H2203" t="s">
        <v>8278</v>
      </c>
      <c r="I2203">
        <v>1</v>
      </c>
      <c r="J2203" t="s">
        <v>13801</v>
      </c>
      <c r="K2203" t="s">
        <v>13802</v>
      </c>
      <c r="L2203">
        <v>270107</v>
      </c>
      <c r="M2203" t="s">
        <v>13588</v>
      </c>
      <c r="N2203">
        <v>270107006</v>
      </c>
      <c r="O2203" t="s">
        <v>13613</v>
      </c>
      <c r="P2203">
        <v>0</v>
      </c>
      <c r="Q2203">
        <v>0</v>
      </c>
      <c r="R2203">
        <v>18824.469868848249</v>
      </c>
    </row>
    <row r="2204" spans="1:18" x14ac:dyDescent="0.25">
      <c r="A2204">
        <v>16</v>
      </c>
      <c r="B2204">
        <v>16302</v>
      </c>
      <c r="C2204" t="s">
        <v>789</v>
      </c>
      <c r="D2204" t="s">
        <v>2075</v>
      </c>
      <c r="E2204">
        <v>2</v>
      </c>
      <c r="F2204" t="s">
        <v>13804</v>
      </c>
      <c r="G2204">
        <v>3</v>
      </c>
      <c r="H2204" t="s">
        <v>13770</v>
      </c>
      <c r="I2204">
        <v>1</v>
      </c>
      <c r="J2204" t="s">
        <v>13801</v>
      </c>
      <c r="K2204" t="s">
        <v>13805</v>
      </c>
      <c r="L2204">
        <v>270107</v>
      </c>
      <c r="M2204" t="s">
        <v>13588</v>
      </c>
      <c r="N2204">
        <v>270107006</v>
      </c>
      <c r="O2204" t="s">
        <v>13613</v>
      </c>
      <c r="P2204">
        <v>0</v>
      </c>
      <c r="Q2204">
        <v>0</v>
      </c>
      <c r="R2204">
        <v>18824.469868848249</v>
      </c>
    </row>
    <row r="2205" spans="1:18" x14ac:dyDescent="0.25">
      <c r="A2205">
        <v>16</v>
      </c>
      <c r="B2205">
        <v>16302</v>
      </c>
      <c r="C2205" t="s">
        <v>789</v>
      </c>
      <c r="D2205" t="s">
        <v>2075</v>
      </c>
      <c r="E2205">
        <v>3</v>
      </c>
      <c r="F2205" t="s">
        <v>13807</v>
      </c>
      <c r="G2205">
        <v>1</v>
      </c>
      <c r="H2205" t="s">
        <v>8278</v>
      </c>
      <c r="I2205">
        <v>1</v>
      </c>
      <c r="J2205" t="s">
        <v>13801</v>
      </c>
      <c r="K2205" t="s">
        <v>13808</v>
      </c>
      <c r="L2205">
        <v>270107</v>
      </c>
      <c r="M2205" t="s">
        <v>13588</v>
      </c>
      <c r="N2205">
        <v>270107006</v>
      </c>
      <c r="O2205" t="s">
        <v>13613</v>
      </c>
      <c r="P2205">
        <v>0</v>
      </c>
      <c r="Q2205">
        <v>0</v>
      </c>
      <c r="R2205">
        <v>18824.469868848249</v>
      </c>
    </row>
    <row r="2206" spans="1:18" x14ac:dyDescent="0.25">
      <c r="A2206">
        <v>16</v>
      </c>
      <c r="B2206">
        <v>16302</v>
      </c>
      <c r="C2206" t="s">
        <v>789</v>
      </c>
      <c r="D2206" t="s">
        <v>2075</v>
      </c>
      <c r="E2206">
        <v>4</v>
      </c>
      <c r="F2206" t="s">
        <v>13810</v>
      </c>
      <c r="G2206">
        <v>1</v>
      </c>
      <c r="H2206" t="s">
        <v>8278</v>
      </c>
      <c r="I2206">
        <v>1</v>
      </c>
      <c r="J2206" t="s">
        <v>13801</v>
      </c>
      <c r="K2206" t="s">
        <v>13811</v>
      </c>
      <c r="L2206">
        <v>270107</v>
      </c>
      <c r="M2206" t="s">
        <v>13588</v>
      </c>
      <c r="N2206">
        <v>270107006</v>
      </c>
      <c r="O2206" t="s">
        <v>13613</v>
      </c>
      <c r="P2206">
        <v>0</v>
      </c>
      <c r="Q2206">
        <v>0</v>
      </c>
      <c r="R2206">
        <v>18824.469868848249</v>
      </c>
    </row>
    <row r="2207" spans="1:18" x14ac:dyDescent="0.25">
      <c r="A2207">
        <v>16</v>
      </c>
      <c r="B2207">
        <v>16302</v>
      </c>
      <c r="C2207" t="s">
        <v>789</v>
      </c>
      <c r="D2207" t="s">
        <v>2075</v>
      </c>
      <c r="E2207">
        <v>7</v>
      </c>
      <c r="F2207" t="s">
        <v>13813</v>
      </c>
      <c r="G2207">
        <v>2</v>
      </c>
      <c r="H2207" t="s">
        <v>13771</v>
      </c>
      <c r="I2207">
        <v>3</v>
      </c>
      <c r="J2207" t="s">
        <v>13814</v>
      </c>
      <c r="K2207" t="s">
        <v>13771</v>
      </c>
      <c r="L2207">
        <v>270107</v>
      </c>
      <c r="M2207" t="s">
        <v>13588</v>
      </c>
      <c r="N2207">
        <v>270107005</v>
      </c>
      <c r="O2207" t="s">
        <v>13608</v>
      </c>
      <c r="P2207">
        <v>0</v>
      </c>
      <c r="Q2207">
        <v>0</v>
      </c>
      <c r="R2207">
        <v>1167.107195301028</v>
      </c>
    </row>
    <row r="2208" spans="1:18" x14ac:dyDescent="0.25">
      <c r="A2208">
        <v>16</v>
      </c>
      <c r="B2208">
        <v>16302</v>
      </c>
      <c r="C2208" t="s">
        <v>789</v>
      </c>
      <c r="D2208" t="s">
        <v>2075</v>
      </c>
      <c r="E2208">
        <v>7</v>
      </c>
      <c r="F2208" t="s">
        <v>13813</v>
      </c>
      <c r="G2208">
        <v>3</v>
      </c>
      <c r="H2208" t="s">
        <v>13770</v>
      </c>
      <c r="I2208">
        <v>3</v>
      </c>
      <c r="J2208" t="s">
        <v>13814</v>
      </c>
      <c r="K2208" t="s">
        <v>13815</v>
      </c>
      <c r="L2208">
        <v>270107</v>
      </c>
      <c r="M2208" t="s">
        <v>13588</v>
      </c>
      <c r="N2208">
        <v>270107005</v>
      </c>
      <c r="O2208" t="s">
        <v>13608</v>
      </c>
      <c r="P2208">
        <v>0</v>
      </c>
      <c r="Q2208">
        <v>0</v>
      </c>
      <c r="R2208">
        <v>17657.362673547224</v>
      </c>
    </row>
    <row r="2209" spans="1:18" x14ac:dyDescent="0.25">
      <c r="A2209">
        <v>16</v>
      </c>
      <c r="B2209">
        <v>16305</v>
      </c>
      <c r="C2209" t="s">
        <v>789</v>
      </c>
      <c r="D2209" t="s">
        <v>2084</v>
      </c>
      <c r="E2209">
        <v>1</v>
      </c>
      <c r="F2209" t="s">
        <v>13800</v>
      </c>
      <c r="G2209">
        <v>1</v>
      </c>
      <c r="H2209" t="s">
        <v>8278</v>
      </c>
      <c r="I2209">
        <v>1</v>
      </c>
      <c r="J2209" t="s">
        <v>13801</v>
      </c>
      <c r="K2209" t="s">
        <v>13802</v>
      </c>
      <c r="L2209">
        <v>270107</v>
      </c>
      <c r="M2209" t="s">
        <v>13588</v>
      </c>
      <c r="N2209">
        <v>270107006</v>
      </c>
      <c r="O2209" t="s">
        <v>13613</v>
      </c>
      <c r="P2209">
        <v>0</v>
      </c>
      <c r="Q2209">
        <v>0</v>
      </c>
      <c r="R2209">
        <v>12850.041222016591</v>
      </c>
    </row>
    <row r="2210" spans="1:18" x14ac:dyDescent="0.25">
      <c r="A2210">
        <v>16</v>
      </c>
      <c r="B2210">
        <v>16305</v>
      </c>
      <c r="C2210" t="s">
        <v>789</v>
      </c>
      <c r="D2210" t="s">
        <v>2084</v>
      </c>
      <c r="E2210">
        <v>2</v>
      </c>
      <c r="F2210" t="s">
        <v>13804</v>
      </c>
      <c r="G2210">
        <v>3</v>
      </c>
      <c r="H2210" t="s">
        <v>13770</v>
      </c>
      <c r="I2210">
        <v>1</v>
      </c>
      <c r="J2210" t="s">
        <v>13801</v>
      </c>
      <c r="K2210" t="s">
        <v>13805</v>
      </c>
      <c r="L2210">
        <v>270107</v>
      </c>
      <c r="M2210" t="s">
        <v>13588</v>
      </c>
      <c r="N2210">
        <v>270107006</v>
      </c>
      <c r="O2210" t="s">
        <v>13613</v>
      </c>
      <c r="P2210">
        <v>0</v>
      </c>
      <c r="Q2210">
        <v>0</v>
      </c>
      <c r="R2210">
        <v>12850.041222016591</v>
      </c>
    </row>
    <row r="2211" spans="1:18" x14ac:dyDescent="0.25">
      <c r="A2211">
        <v>16</v>
      </c>
      <c r="B2211">
        <v>16305</v>
      </c>
      <c r="C2211" t="s">
        <v>789</v>
      </c>
      <c r="D2211" t="s">
        <v>2084</v>
      </c>
      <c r="E2211">
        <v>3</v>
      </c>
      <c r="F2211" t="s">
        <v>13807</v>
      </c>
      <c r="G2211">
        <v>1</v>
      </c>
      <c r="H2211" t="s">
        <v>8278</v>
      </c>
      <c r="I2211">
        <v>1</v>
      </c>
      <c r="J2211" t="s">
        <v>13801</v>
      </c>
      <c r="K2211" t="s">
        <v>13808</v>
      </c>
      <c r="L2211">
        <v>270107</v>
      </c>
      <c r="M2211" t="s">
        <v>13588</v>
      </c>
      <c r="N2211">
        <v>270107006</v>
      </c>
      <c r="O2211" t="s">
        <v>13613</v>
      </c>
      <c r="P2211">
        <v>0</v>
      </c>
      <c r="Q2211">
        <v>0</v>
      </c>
      <c r="R2211">
        <v>12850.041222016591</v>
      </c>
    </row>
    <row r="2212" spans="1:18" x14ac:dyDescent="0.25">
      <c r="A2212">
        <v>16</v>
      </c>
      <c r="B2212">
        <v>16305</v>
      </c>
      <c r="C2212" t="s">
        <v>789</v>
      </c>
      <c r="D2212" t="s">
        <v>2084</v>
      </c>
      <c r="E2212">
        <v>4</v>
      </c>
      <c r="F2212" t="s">
        <v>13810</v>
      </c>
      <c r="G2212">
        <v>1</v>
      </c>
      <c r="H2212" t="s">
        <v>8278</v>
      </c>
      <c r="I2212">
        <v>1</v>
      </c>
      <c r="J2212" t="s">
        <v>13801</v>
      </c>
      <c r="K2212" t="s">
        <v>13811</v>
      </c>
      <c r="L2212">
        <v>270107</v>
      </c>
      <c r="M2212" t="s">
        <v>13588</v>
      </c>
      <c r="N2212">
        <v>270107006</v>
      </c>
      <c r="O2212" t="s">
        <v>13613</v>
      </c>
      <c r="P2212">
        <v>0</v>
      </c>
      <c r="Q2212">
        <v>0</v>
      </c>
      <c r="R2212">
        <v>12850.041222016591</v>
      </c>
    </row>
    <row r="2213" spans="1:18" x14ac:dyDescent="0.25">
      <c r="A2213">
        <v>16</v>
      </c>
      <c r="B2213">
        <v>16305</v>
      </c>
      <c r="C2213" t="s">
        <v>789</v>
      </c>
      <c r="D2213" t="s">
        <v>2084</v>
      </c>
      <c r="E2213">
        <v>7</v>
      </c>
      <c r="F2213" t="s">
        <v>13813</v>
      </c>
      <c r="G2213">
        <v>2</v>
      </c>
      <c r="H2213" t="s">
        <v>13771</v>
      </c>
      <c r="I2213">
        <v>3</v>
      </c>
      <c r="J2213" t="s">
        <v>13814</v>
      </c>
      <c r="K2213" t="s">
        <v>13771</v>
      </c>
      <c r="L2213">
        <v>270107</v>
      </c>
      <c r="M2213" t="s">
        <v>13588</v>
      </c>
      <c r="N2213">
        <v>270107005</v>
      </c>
      <c r="O2213" t="s">
        <v>13608</v>
      </c>
      <c r="P2213">
        <v>0</v>
      </c>
      <c r="Q2213">
        <v>0</v>
      </c>
      <c r="R2213">
        <v>1424.5810055865923</v>
      </c>
    </row>
    <row r="2214" spans="1:18" x14ac:dyDescent="0.25">
      <c r="A2214">
        <v>16</v>
      </c>
      <c r="B2214">
        <v>16305</v>
      </c>
      <c r="C2214" t="s">
        <v>789</v>
      </c>
      <c r="D2214" t="s">
        <v>2084</v>
      </c>
      <c r="E2214">
        <v>7</v>
      </c>
      <c r="F2214" t="s">
        <v>13813</v>
      </c>
      <c r="G2214">
        <v>3</v>
      </c>
      <c r="H2214" t="s">
        <v>13770</v>
      </c>
      <c r="I2214">
        <v>3</v>
      </c>
      <c r="J2214" t="s">
        <v>13814</v>
      </c>
      <c r="K2214" t="s">
        <v>13815</v>
      </c>
      <c r="L2214">
        <v>270107</v>
      </c>
      <c r="M2214" t="s">
        <v>13588</v>
      </c>
      <c r="N2214">
        <v>270107005</v>
      </c>
      <c r="O2214" t="s">
        <v>13608</v>
      </c>
      <c r="P2214">
        <v>0</v>
      </c>
      <c r="Q2214">
        <v>0</v>
      </c>
      <c r="R2214">
        <v>11425.460216430001</v>
      </c>
    </row>
    <row r="2215" spans="1:18" x14ac:dyDescent="0.25">
      <c r="A2215">
        <v>1</v>
      </c>
      <c r="B2215">
        <v>1101</v>
      </c>
      <c r="C2215" t="s">
        <v>795</v>
      </c>
      <c r="D2215" t="s">
        <v>1059</v>
      </c>
      <c r="E2215">
        <v>5</v>
      </c>
      <c r="F2215" t="s">
        <v>13817</v>
      </c>
      <c r="G2215">
        <v>1</v>
      </c>
      <c r="H2215" t="s">
        <v>8278</v>
      </c>
      <c r="I2215">
        <v>2</v>
      </c>
      <c r="J2215" t="s">
        <v>13818</v>
      </c>
      <c r="K2215" t="s">
        <v>13819</v>
      </c>
      <c r="L2215">
        <v>270107</v>
      </c>
      <c r="M2215" t="s">
        <v>13588</v>
      </c>
      <c r="N2215">
        <v>270107007</v>
      </c>
      <c r="O2215" t="s">
        <v>13618</v>
      </c>
      <c r="P2215">
        <v>34721.347523029792</v>
      </c>
      <c r="Q2215">
        <v>29696.379082846495</v>
      </c>
      <c r="R2215">
        <v>18981.327941956632</v>
      </c>
    </row>
    <row r="2216" spans="1:18" x14ac:dyDescent="0.25">
      <c r="A2216">
        <v>1</v>
      </c>
      <c r="B2216">
        <v>1101</v>
      </c>
      <c r="C2216" t="s">
        <v>795</v>
      </c>
      <c r="D2216" t="s">
        <v>1059</v>
      </c>
      <c r="E2216">
        <v>5</v>
      </c>
      <c r="F2216" t="s">
        <v>13817</v>
      </c>
      <c r="G2216">
        <v>1</v>
      </c>
      <c r="H2216" t="s">
        <v>8278</v>
      </c>
      <c r="I2216">
        <v>2</v>
      </c>
      <c r="J2216" t="s">
        <v>13818</v>
      </c>
      <c r="K2216" t="s">
        <v>13820</v>
      </c>
      <c r="L2216">
        <v>270107</v>
      </c>
      <c r="M2216" t="s">
        <v>13588</v>
      </c>
      <c r="N2216">
        <v>270107007</v>
      </c>
      <c r="O2216" t="s">
        <v>13618</v>
      </c>
      <c r="P2216">
        <v>3424.8476244355966</v>
      </c>
      <c r="Q2216">
        <v>4647.8058148377713</v>
      </c>
      <c r="R2216">
        <v>6772.0113685730839</v>
      </c>
    </row>
    <row r="2217" spans="1:18" x14ac:dyDescent="0.25">
      <c r="A2217">
        <v>1</v>
      </c>
      <c r="B2217">
        <v>1101</v>
      </c>
      <c r="C2217" t="s">
        <v>795</v>
      </c>
      <c r="D2217" t="s">
        <v>1059</v>
      </c>
      <c r="E2217">
        <v>6</v>
      </c>
      <c r="F2217" t="s">
        <v>13821</v>
      </c>
      <c r="G2217">
        <v>3</v>
      </c>
      <c r="H2217" t="s">
        <v>13770</v>
      </c>
      <c r="I2217">
        <v>2</v>
      </c>
      <c r="J2217" t="s">
        <v>13818</v>
      </c>
      <c r="K2217" t="s">
        <v>13822</v>
      </c>
      <c r="L2217">
        <v>270107</v>
      </c>
      <c r="M2217" t="s">
        <v>13588</v>
      </c>
      <c r="N2217">
        <v>270107007</v>
      </c>
      <c r="O2217" t="s">
        <v>13618</v>
      </c>
      <c r="P2217">
        <v>33528.49503111557</v>
      </c>
      <c r="Q2217">
        <v>25574.104946226478</v>
      </c>
      <c r="R2217">
        <v>13282.749897448837</v>
      </c>
    </row>
    <row r="2218" spans="1:18" x14ac:dyDescent="0.25">
      <c r="A2218">
        <v>1</v>
      </c>
      <c r="B2218">
        <v>1101</v>
      </c>
      <c r="C2218" t="s">
        <v>795</v>
      </c>
      <c r="D2218" t="s">
        <v>1059</v>
      </c>
      <c r="E2218">
        <v>6</v>
      </c>
      <c r="F2218" t="s">
        <v>13821</v>
      </c>
      <c r="G2218">
        <v>3</v>
      </c>
      <c r="H2218" t="s">
        <v>13770</v>
      </c>
      <c r="I2218">
        <v>2</v>
      </c>
      <c r="J2218" t="s">
        <v>13818</v>
      </c>
      <c r="K2218" t="s">
        <v>13823</v>
      </c>
      <c r="L2218">
        <v>270107</v>
      </c>
      <c r="M2218" t="s">
        <v>13588</v>
      </c>
      <c r="N2218">
        <v>270107007</v>
      </c>
      <c r="O2218" t="s">
        <v>13618</v>
      </c>
      <c r="P2218">
        <v>4617.700116349818</v>
      </c>
      <c r="Q2218">
        <v>8770.0799514577866</v>
      </c>
      <c r="R2218">
        <v>12470.589413080885</v>
      </c>
    </row>
    <row r="2219" spans="1:18" x14ac:dyDescent="0.25">
      <c r="A2219">
        <v>1</v>
      </c>
      <c r="B2219">
        <v>1107</v>
      </c>
      <c r="C2219" t="s">
        <v>795</v>
      </c>
      <c r="D2219" t="s">
        <v>1064</v>
      </c>
      <c r="E2219">
        <v>5</v>
      </c>
      <c r="F2219" t="s">
        <v>13817</v>
      </c>
      <c r="G2219">
        <v>1</v>
      </c>
      <c r="H2219" t="s">
        <v>8278</v>
      </c>
      <c r="I2219">
        <v>2</v>
      </c>
      <c r="J2219" t="s">
        <v>13818</v>
      </c>
      <c r="K2219" t="s">
        <v>13819</v>
      </c>
      <c r="L2219">
        <v>270107</v>
      </c>
      <c r="M2219" t="s">
        <v>13588</v>
      </c>
      <c r="N2219">
        <v>270107007</v>
      </c>
      <c r="O2219" t="s">
        <v>13618</v>
      </c>
      <c r="P2219">
        <v>0</v>
      </c>
      <c r="Q2219">
        <v>20245.440556269259</v>
      </c>
      <c r="R2219">
        <v>24021.141833227048</v>
      </c>
    </row>
    <row r="2220" spans="1:18" x14ac:dyDescent="0.25">
      <c r="A2220">
        <v>1</v>
      </c>
      <c r="B2220">
        <v>1107</v>
      </c>
      <c r="C2220" t="s">
        <v>795</v>
      </c>
      <c r="D2220" t="s">
        <v>1064</v>
      </c>
      <c r="E2220">
        <v>5</v>
      </c>
      <c r="F2220" t="s">
        <v>13817</v>
      </c>
      <c r="G2220">
        <v>1</v>
      </c>
      <c r="H2220" t="s">
        <v>8278</v>
      </c>
      <c r="I2220">
        <v>2</v>
      </c>
      <c r="J2220" t="s">
        <v>13818</v>
      </c>
      <c r="K2220" t="s">
        <v>13820</v>
      </c>
      <c r="L2220">
        <v>270107</v>
      </c>
      <c r="M2220" t="s">
        <v>13588</v>
      </c>
      <c r="N2220">
        <v>270107007</v>
      </c>
      <c r="O2220" t="s">
        <v>13618</v>
      </c>
      <c r="P2220">
        <v>0</v>
      </c>
      <c r="Q2220">
        <v>6591.577848715965</v>
      </c>
      <c r="R2220">
        <v>8356.9934701825769</v>
      </c>
    </row>
    <row r="2221" spans="1:18" x14ac:dyDescent="0.25">
      <c r="A2221">
        <v>1</v>
      </c>
      <c r="B2221">
        <v>1107</v>
      </c>
      <c r="C2221" t="s">
        <v>795</v>
      </c>
      <c r="D2221" t="s">
        <v>1064</v>
      </c>
      <c r="E2221">
        <v>6</v>
      </c>
      <c r="F2221" t="s">
        <v>13821</v>
      </c>
      <c r="G2221">
        <v>3</v>
      </c>
      <c r="H2221" t="s">
        <v>13770</v>
      </c>
      <c r="I2221">
        <v>2</v>
      </c>
      <c r="J2221" t="s">
        <v>13818</v>
      </c>
      <c r="K2221" t="s">
        <v>13822</v>
      </c>
      <c r="L2221">
        <v>270107</v>
      </c>
      <c r="M2221" t="s">
        <v>13588</v>
      </c>
      <c r="N2221">
        <v>270107007</v>
      </c>
      <c r="O2221" t="s">
        <v>13618</v>
      </c>
      <c r="P2221">
        <v>0</v>
      </c>
      <c r="Q2221">
        <v>16613.422561011714</v>
      </c>
      <c r="R2221">
        <v>17556.929750006355</v>
      </c>
    </row>
    <row r="2222" spans="1:18" x14ac:dyDescent="0.25">
      <c r="A2222">
        <v>1</v>
      </c>
      <c r="B2222">
        <v>1107</v>
      </c>
      <c r="C2222" t="s">
        <v>795</v>
      </c>
      <c r="D2222" t="s">
        <v>1064</v>
      </c>
      <c r="E2222">
        <v>6</v>
      </c>
      <c r="F2222" t="s">
        <v>13821</v>
      </c>
      <c r="G2222">
        <v>3</v>
      </c>
      <c r="H2222" t="s">
        <v>13770</v>
      </c>
      <c r="I2222">
        <v>2</v>
      </c>
      <c r="J2222" t="s">
        <v>13818</v>
      </c>
      <c r="K2222" t="s">
        <v>13823</v>
      </c>
      <c r="L2222">
        <v>270107</v>
      </c>
      <c r="M2222" t="s">
        <v>13588</v>
      </c>
      <c r="N2222">
        <v>270107007</v>
      </c>
      <c r="O2222" t="s">
        <v>13618</v>
      </c>
      <c r="P2222">
        <v>0</v>
      </c>
      <c r="Q2222">
        <v>10223.595843973524</v>
      </c>
      <c r="R2222">
        <v>14821.205553403266</v>
      </c>
    </row>
    <row r="2223" spans="1:18" x14ac:dyDescent="0.25">
      <c r="A2223">
        <v>1</v>
      </c>
      <c r="B2223">
        <v>1401</v>
      </c>
      <c r="C2223" t="s">
        <v>795</v>
      </c>
      <c r="D2223" t="s">
        <v>1067</v>
      </c>
      <c r="E2223">
        <v>5</v>
      </c>
      <c r="F2223" t="s">
        <v>13817</v>
      </c>
      <c r="G2223">
        <v>1</v>
      </c>
      <c r="H2223" t="s">
        <v>8278</v>
      </c>
      <c r="I2223">
        <v>2</v>
      </c>
      <c r="J2223" t="s">
        <v>13818</v>
      </c>
      <c r="K2223" t="s">
        <v>13819</v>
      </c>
      <c r="L2223">
        <v>270107</v>
      </c>
      <c r="M2223" t="s">
        <v>13588</v>
      </c>
      <c r="N2223">
        <v>270107007</v>
      </c>
      <c r="O2223" t="s">
        <v>13618</v>
      </c>
      <c r="P2223">
        <v>0</v>
      </c>
      <c r="Q2223">
        <v>31115.887175780808</v>
      </c>
      <c r="R2223">
        <v>35000.667188767213</v>
      </c>
    </row>
    <row r="2224" spans="1:18" x14ac:dyDescent="0.25">
      <c r="A2224">
        <v>1</v>
      </c>
      <c r="B2224">
        <v>1401</v>
      </c>
      <c r="C2224" t="s">
        <v>795</v>
      </c>
      <c r="D2224" t="s">
        <v>1067</v>
      </c>
      <c r="E2224">
        <v>5</v>
      </c>
      <c r="F2224" t="s">
        <v>13817</v>
      </c>
      <c r="G2224">
        <v>1</v>
      </c>
      <c r="H2224" t="s">
        <v>8278</v>
      </c>
      <c r="I2224">
        <v>2</v>
      </c>
      <c r="J2224" t="s">
        <v>13818</v>
      </c>
      <c r="K2224" t="s">
        <v>13820</v>
      </c>
      <c r="L2224">
        <v>270107</v>
      </c>
      <c r="M2224" t="s">
        <v>13588</v>
      </c>
      <c r="N2224">
        <v>270107007</v>
      </c>
      <c r="O2224" t="s">
        <v>13618</v>
      </c>
      <c r="P2224">
        <v>0</v>
      </c>
      <c r="Q2224">
        <v>12234.474586780003</v>
      </c>
      <c r="R2224">
        <v>15315.879309832946</v>
      </c>
    </row>
    <row r="2225" spans="1:18" x14ac:dyDescent="0.25">
      <c r="A2225">
        <v>1</v>
      </c>
      <c r="B2225">
        <v>1401</v>
      </c>
      <c r="C2225" t="s">
        <v>795</v>
      </c>
      <c r="D2225" t="s">
        <v>1067</v>
      </c>
      <c r="E2225">
        <v>6</v>
      </c>
      <c r="F2225" t="s">
        <v>13821</v>
      </c>
      <c r="G2225">
        <v>3</v>
      </c>
      <c r="H2225" t="s">
        <v>13770</v>
      </c>
      <c r="I2225">
        <v>2</v>
      </c>
      <c r="J2225" t="s">
        <v>13818</v>
      </c>
      <c r="K2225" t="s">
        <v>13822</v>
      </c>
      <c r="L2225">
        <v>270107</v>
      </c>
      <c r="M2225" t="s">
        <v>13588</v>
      </c>
      <c r="N2225">
        <v>270107007</v>
      </c>
      <c r="O2225" t="s">
        <v>13618</v>
      </c>
      <c r="P2225">
        <v>0</v>
      </c>
      <c r="Q2225">
        <v>27056.193953993861</v>
      </c>
      <c r="R2225">
        <v>24612.133671058647</v>
      </c>
    </row>
    <row r="2226" spans="1:18" x14ac:dyDescent="0.25">
      <c r="A2226">
        <v>1</v>
      </c>
      <c r="B2226">
        <v>1401</v>
      </c>
      <c r="C2226" t="s">
        <v>795</v>
      </c>
      <c r="D2226" t="s">
        <v>1067</v>
      </c>
      <c r="E2226">
        <v>6</v>
      </c>
      <c r="F2226" t="s">
        <v>13821</v>
      </c>
      <c r="G2226">
        <v>3</v>
      </c>
      <c r="H2226" t="s">
        <v>13770</v>
      </c>
      <c r="I2226">
        <v>2</v>
      </c>
      <c r="J2226" t="s">
        <v>13818</v>
      </c>
      <c r="K2226" t="s">
        <v>13823</v>
      </c>
      <c r="L2226">
        <v>270107</v>
      </c>
      <c r="M2226" t="s">
        <v>13588</v>
      </c>
      <c r="N2226">
        <v>270107007</v>
      </c>
      <c r="O2226" t="s">
        <v>13618</v>
      </c>
      <c r="P2226">
        <v>0</v>
      </c>
      <c r="Q2226">
        <v>16294.167808566943</v>
      </c>
      <c r="R2226">
        <v>25704.412827541521</v>
      </c>
    </row>
    <row r="2227" spans="1:18" x14ac:dyDescent="0.25">
      <c r="A2227">
        <v>1</v>
      </c>
      <c r="B2227">
        <v>1405</v>
      </c>
      <c r="C2227" t="s">
        <v>795</v>
      </c>
      <c r="D2227" t="s">
        <v>1079</v>
      </c>
      <c r="E2227">
        <v>5</v>
      </c>
      <c r="F2227" t="s">
        <v>13817</v>
      </c>
      <c r="G2227">
        <v>1</v>
      </c>
      <c r="H2227" t="s">
        <v>8278</v>
      </c>
      <c r="I2227">
        <v>2</v>
      </c>
      <c r="J2227" t="s">
        <v>13818</v>
      </c>
      <c r="K2227" t="s">
        <v>13819</v>
      </c>
      <c r="L2227">
        <v>270107</v>
      </c>
      <c r="M2227" t="s">
        <v>13588</v>
      </c>
      <c r="N2227">
        <v>270107007</v>
      </c>
      <c r="O2227" t="s">
        <v>13618</v>
      </c>
      <c r="P2227">
        <v>0</v>
      </c>
      <c r="Q2227">
        <v>51406.982917622998</v>
      </c>
      <c r="R2227">
        <v>0</v>
      </c>
    </row>
    <row r="2228" spans="1:18" x14ac:dyDescent="0.25">
      <c r="A2228">
        <v>1</v>
      </c>
      <c r="B2228">
        <v>1405</v>
      </c>
      <c r="C2228" t="s">
        <v>795</v>
      </c>
      <c r="D2228" t="s">
        <v>1079</v>
      </c>
      <c r="E2228">
        <v>5</v>
      </c>
      <c r="F2228" t="s">
        <v>13817</v>
      </c>
      <c r="G2228">
        <v>1</v>
      </c>
      <c r="H2228" t="s">
        <v>8278</v>
      </c>
      <c r="I2228">
        <v>2</v>
      </c>
      <c r="J2228" t="s">
        <v>13818</v>
      </c>
      <c r="K2228" t="s">
        <v>13820</v>
      </c>
      <c r="L2228">
        <v>270107</v>
      </c>
      <c r="M2228" t="s">
        <v>13588</v>
      </c>
      <c r="N2228">
        <v>270107007</v>
      </c>
      <c r="O2228" t="s">
        <v>13618</v>
      </c>
      <c r="P2228">
        <v>0</v>
      </c>
      <c r="Q2228">
        <v>11883.852506141222</v>
      </c>
      <c r="R2228">
        <v>0</v>
      </c>
    </row>
    <row r="2229" spans="1:18" x14ac:dyDescent="0.25">
      <c r="A2229">
        <v>1</v>
      </c>
      <c r="B2229">
        <v>1405</v>
      </c>
      <c r="C2229" t="s">
        <v>795</v>
      </c>
      <c r="D2229" t="s">
        <v>1079</v>
      </c>
      <c r="E2229">
        <v>6</v>
      </c>
      <c r="F2229" t="s">
        <v>13821</v>
      </c>
      <c r="G2229">
        <v>3</v>
      </c>
      <c r="H2229" t="s">
        <v>13770</v>
      </c>
      <c r="I2229">
        <v>2</v>
      </c>
      <c r="J2229" t="s">
        <v>13818</v>
      </c>
      <c r="K2229" t="s">
        <v>13822</v>
      </c>
      <c r="L2229">
        <v>270107</v>
      </c>
      <c r="M2229" t="s">
        <v>13588</v>
      </c>
      <c r="N2229">
        <v>270107007</v>
      </c>
      <c r="O2229" t="s">
        <v>13618</v>
      </c>
      <c r="P2229">
        <v>0</v>
      </c>
      <c r="Q2229">
        <v>39851.912967205142</v>
      </c>
      <c r="R2229">
        <v>0</v>
      </c>
    </row>
    <row r="2230" spans="1:18" x14ac:dyDescent="0.25">
      <c r="A2230">
        <v>1</v>
      </c>
      <c r="B2230">
        <v>1405</v>
      </c>
      <c r="C2230" t="s">
        <v>795</v>
      </c>
      <c r="D2230" t="s">
        <v>1079</v>
      </c>
      <c r="E2230">
        <v>6</v>
      </c>
      <c r="F2230" t="s">
        <v>13821</v>
      </c>
      <c r="G2230">
        <v>3</v>
      </c>
      <c r="H2230" t="s">
        <v>13770</v>
      </c>
      <c r="I2230">
        <v>2</v>
      </c>
      <c r="J2230" t="s">
        <v>13818</v>
      </c>
      <c r="K2230" t="s">
        <v>13823</v>
      </c>
      <c r="L2230">
        <v>270107</v>
      </c>
      <c r="M2230" t="s">
        <v>13588</v>
      </c>
      <c r="N2230">
        <v>270107007</v>
      </c>
      <c r="O2230" t="s">
        <v>13618</v>
      </c>
      <c r="P2230">
        <v>0</v>
      </c>
      <c r="Q2230">
        <v>23438.922456559059</v>
      </c>
      <c r="R2230">
        <v>0</v>
      </c>
    </row>
    <row r="2231" spans="1:18" x14ac:dyDescent="0.25">
      <c r="A2231">
        <v>2</v>
      </c>
      <c r="B2231">
        <v>2101</v>
      </c>
      <c r="C2231" t="s">
        <v>756</v>
      </c>
      <c r="D2231" t="s">
        <v>756</v>
      </c>
      <c r="E2231">
        <v>5</v>
      </c>
      <c r="F2231" t="s">
        <v>13817</v>
      </c>
      <c r="G2231">
        <v>1</v>
      </c>
      <c r="H2231" t="s">
        <v>8278</v>
      </c>
      <c r="I2231">
        <v>2</v>
      </c>
      <c r="J2231" t="s">
        <v>13818</v>
      </c>
      <c r="K2231" t="s">
        <v>13819</v>
      </c>
      <c r="L2231">
        <v>270107</v>
      </c>
      <c r="M2231" t="s">
        <v>13588</v>
      </c>
      <c r="N2231">
        <v>270107007</v>
      </c>
      <c r="O2231" t="s">
        <v>13618</v>
      </c>
      <c r="P2231">
        <v>23113.650728574114</v>
      </c>
      <c r="Q2231">
        <v>29020.923842362292</v>
      </c>
      <c r="R2231">
        <v>21276.754291608075</v>
      </c>
    </row>
    <row r="2232" spans="1:18" x14ac:dyDescent="0.25">
      <c r="A2232">
        <v>2</v>
      </c>
      <c r="B2232">
        <v>2101</v>
      </c>
      <c r="C2232" t="s">
        <v>756</v>
      </c>
      <c r="D2232" t="s">
        <v>756</v>
      </c>
      <c r="E2232">
        <v>5</v>
      </c>
      <c r="F2232" t="s">
        <v>13817</v>
      </c>
      <c r="G2232">
        <v>1</v>
      </c>
      <c r="H2232" t="s">
        <v>8278</v>
      </c>
      <c r="I2232">
        <v>2</v>
      </c>
      <c r="J2232" t="s">
        <v>13818</v>
      </c>
      <c r="K2232" t="s">
        <v>13820</v>
      </c>
      <c r="L2232">
        <v>270107</v>
      </c>
      <c r="M2232" t="s">
        <v>13588</v>
      </c>
      <c r="N2232">
        <v>270107007</v>
      </c>
      <c r="O2232" t="s">
        <v>13618</v>
      </c>
      <c r="P2232">
        <v>4144.5304270087745</v>
      </c>
      <c r="Q2232">
        <v>7886.8745758210116</v>
      </c>
      <c r="R2232">
        <v>7942.5391122761321</v>
      </c>
    </row>
    <row r="2233" spans="1:18" x14ac:dyDescent="0.25">
      <c r="A2233">
        <v>2</v>
      </c>
      <c r="B2233">
        <v>2101</v>
      </c>
      <c r="C2233" t="s">
        <v>756</v>
      </c>
      <c r="D2233" t="s">
        <v>756</v>
      </c>
      <c r="E2233">
        <v>6</v>
      </c>
      <c r="F2233" t="s">
        <v>13821</v>
      </c>
      <c r="G2233">
        <v>3</v>
      </c>
      <c r="H2233" t="s">
        <v>13770</v>
      </c>
      <c r="I2233">
        <v>2</v>
      </c>
      <c r="J2233" t="s">
        <v>13818</v>
      </c>
      <c r="K2233" t="s">
        <v>13822</v>
      </c>
      <c r="L2233">
        <v>270107</v>
      </c>
      <c r="M2233" t="s">
        <v>13588</v>
      </c>
      <c r="N2233">
        <v>270107007</v>
      </c>
      <c r="O2233" t="s">
        <v>13618</v>
      </c>
      <c r="P2233">
        <v>21320.259428187477</v>
      </c>
      <c r="Q2233">
        <v>20451.190601192367</v>
      </c>
      <c r="R2233">
        <v>17909.619687098828</v>
      </c>
    </row>
    <row r="2234" spans="1:18" x14ac:dyDescent="0.25">
      <c r="A2234">
        <v>2</v>
      </c>
      <c r="B2234">
        <v>2101</v>
      </c>
      <c r="C2234" t="s">
        <v>756</v>
      </c>
      <c r="D2234" t="s">
        <v>756</v>
      </c>
      <c r="E2234">
        <v>6</v>
      </c>
      <c r="F2234" t="s">
        <v>13821</v>
      </c>
      <c r="G2234">
        <v>3</v>
      </c>
      <c r="H2234" t="s">
        <v>13770</v>
      </c>
      <c r="I2234">
        <v>2</v>
      </c>
      <c r="J2234" t="s">
        <v>13818</v>
      </c>
      <c r="K2234" t="s">
        <v>13823</v>
      </c>
      <c r="L2234">
        <v>270107</v>
      </c>
      <c r="M2234" t="s">
        <v>13588</v>
      </c>
      <c r="N2234">
        <v>270107007</v>
      </c>
      <c r="O2234" t="s">
        <v>13618</v>
      </c>
      <c r="P2234">
        <v>5937.9217273954118</v>
      </c>
      <c r="Q2234">
        <v>16456.607816990858</v>
      </c>
      <c r="R2234">
        <v>11309.673716785384</v>
      </c>
    </row>
    <row r="2235" spans="1:18" x14ac:dyDescent="0.25">
      <c r="A2235">
        <v>2</v>
      </c>
      <c r="B2235">
        <v>2104</v>
      </c>
      <c r="C2235" t="s">
        <v>756</v>
      </c>
      <c r="D2235" t="s">
        <v>1090</v>
      </c>
      <c r="E2235">
        <v>5</v>
      </c>
      <c r="F2235" t="s">
        <v>13817</v>
      </c>
      <c r="G2235">
        <v>1</v>
      </c>
      <c r="H2235" t="s">
        <v>8278</v>
      </c>
      <c r="I2235">
        <v>2</v>
      </c>
      <c r="J2235" t="s">
        <v>13818</v>
      </c>
      <c r="K2235" t="s">
        <v>13819</v>
      </c>
      <c r="L2235">
        <v>270107</v>
      </c>
      <c r="M2235" t="s">
        <v>13588</v>
      </c>
      <c r="N2235">
        <v>270107007</v>
      </c>
      <c r="O2235" t="s">
        <v>13618</v>
      </c>
      <c r="P2235">
        <v>0</v>
      </c>
      <c r="Q2235">
        <v>52942.3533773776</v>
      </c>
      <c r="R2235">
        <v>0</v>
      </c>
    </row>
    <row r="2236" spans="1:18" x14ac:dyDescent="0.25">
      <c r="A2236">
        <v>2</v>
      </c>
      <c r="B2236">
        <v>2104</v>
      </c>
      <c r="C2236" t="s">
        <v>756</v>
      </c>
      <c r="D2236" t="s">
        <v>1090</v>
      </c>
      <c r="E2236">
        <v>5</v>
      </c>
      <c r="F2236" t="s">
        <v>13817</v>
      </c>
      <c r="G2236">
        <v>1</v>
      </c>
      <c r="H2236" t="s">
        <v>8278</v>
      </c>
      <c r="I2236">
        <v>2</v>
      </c>
      <c r="J2236" t="s">
        <v>13818</v>
      </c>
      <c r="K2236" t="s">
        <v>13820</v>
      </c>
      <c r="L2236">
        <v>270107</v>
      </c>
      <c r="M2236" t="s">
        <v>13588</v>
      </c>
      <c r="N2236">
        <v>270107007</v>
      </c>
      <c r="O2236" t="s">
        <v>13618</v>
      </c>
      <c r="P2236">
        <v>0</v>
      </c>
      <c r="Q2236">
        <v>15260.32311362727</v>
      </c>
      <c r="R2236">
        <v>0</v>
      </c>
    </row>
    <row r="2237" spans="1:18" x14ac:dyDescent="0.25">
      <c r="A2237">
        <v>2</v>
      </c>
      <c r="B2237">
        <v>2104</v>
      </c>
      <c r="C2237" t="s">
        <v>756</v>
      </c>
      <c r="D2237" t="s">
        <v>1090</v>
      </c>
      <c r="E2237">
        <v>6</v>
      </c>
      <c r="F2237" t="s">
        <v>13821</v>
      </c>
      <c r="G2237">
        <v>3</v>
      </c>
      <c r="H2237" t="s">
        <v>13770</v>
      </c>
      <c r="I2237">
        <v>2</v>
      </c>
      <c r="J2237" t="s">
        <v>13818</v>
      </c>
      <c r="K2237" t="s">
        <v>13822</v>
      </c>
      <c r="L2237">
        <v>270107</v>
      </c>
      <c r="M2237" t="s">
        <v>13588</v>
      </c>
      <c r="N2237">
        <v>270107007</v>
      </c>
      <c r="O2237" t="s">
        <v>13618</v>
      </c>
      <c r="P2237">
        <v>0</v>
      </c>
      <c r="Q2237">
        <v>30848.96970728552</v>
      </c>
      <c r="R2237">
        <v>0</v>
      </c>
    </row>
    <row r="2238" spans="1:18" x14ac:dyDescent="0.25">
      <c r="A2238">
        <v>2</v>
      </c>
      <c r="B2238">
        <v>2104</v>
      </c>
      <c r="C2238" t="s">
        <v>756</v>
      </c>
      <c r="D2238" t="s">
        <v>1090</v>
      </c>
      <c r="E2238">
        <v>6</v>
      </c>
      <c r="F2238" t="s">
        <v>13821</v>
      </c>
      <c r="G2238">
        <v>3</v>
      </c>
      <c r="H2238" t="s">
        <v>13770</v>
      </c>
      <c r="I2238">
        <v>2</v>
      </c>
      <c r="J2238" t="s">
        <v>13818</v>
      </c>
      <c r="K2238" t="s">
        <v>13823</v>
      </c>
      <c r="L2238">
        <v>270107</v>
      </c>
      <c r="M2238" t="s">
        <v>13588</v>
      </c>
      <c r="N2238">
        <v>270107007</v>
      </c>
      <c r="O2238" t="s">
        <v>13618</v>
      </c>
      <c r="P2238">
        <v>0</v>
      </c>
      <c r="Q2238">
        <v>37353.706783719354</v>
      </c>
      <c r="R2238">
        <v>0</v>
      </c>
    </row>
    <row r="2239" spans="1:18" x14ac:dyDescent="0.25">
      <c r="A2239">
        <v>2</v>
      </c>
      <c r="B2239">
        <v>2201</v>
      </c>
      <c r="C2239" t="s">
        <v>756</v>
      </c>
      <c r="D2239" t="s">
        <v>1093</v>
      </c>
      <c r="E2239">
        <v>5</v>
      </c>
      <c r="F2239" t="s">
        <v>13817</v>
      </c>
      <c r="G2239">
        <v>1</v>
      </c>
      <c r="H2239" t="s">
        <v>8278</v>
      </c>
      <c r="I2239">
        <v>2</v>
      </c>
      <c r="J2239" t="s">
        <v>13818</v>
      </c>
      <c r="K2239" t="s">
        <v>13819</v>
      </c>
      <c r="L2239">
        <v>270107</v>
      </c>
      <c r="M2239" t="s">
        <v>13588</v>
      </c>
      <c r="N2239">
        <v>270107007</v>
      </c>
      <c r="O2239" t="s">
        <v>13618</v>
      </c>
      <c r="P2239">
        <v>23165.043471771336</v>
      </c>
      <c r="Q2239">
        <v>20589.527341893569</v>
      </c>
      <c r="R2239">
        <v>23901.655077243377</v>
      </c>
    </row>
    <row r="2240" spans="1:18" x14ac:dyDescent="0.25">
      <c r="A2240">
        <v>2</v>
      </c>
      <c r="B2240">
        <v>2201</v>
      </c>
      <c r="C2240" t="s">
        <v>756</v>
      </c>
      <c r="D2240" t="s">
        <v>1093</v>
      </c>
      <c r="E2240">
        <v>5</v>
      </c>
      <c r="F2240" t="s">
        <v>13817</v>
      </c>
      <c r="G2240">
        <v>1</v>
      </c>
      <c r="H2240" t="s">
        <v>8278</v>
      </c>
      <c r="I2240">
        <v>2</v>
      </c>
      <c r="J2240" t="s">
        <v>13818</v>
      </c>
      <c r="K2240" t="s">
        <v>13820</v>
      </c>
      <c r="L2240">
        <v>270107</v>
      </c>
      <c r="M2240" t="s">
        <v>13588</v>
      </c>
      <c r="N2240">
        <v>270107007</v>
      </c>
      <c r="O2240" t="s">
        <v>13618</v>
      </c>
      <c r="P2240">
        <v>4258.8653805490258</v>
      </c>
      <c r="Q2240">
        <v>4318.0655222802225</v>
      </c>
      <c r="R2240">
        <v>4971.5608860233278</v>
      </c>
    </row>
    <row r="2241" spans="1:18" x14ac:dyDescent="0.25">
      <c r="A2241">
        <v>2</v>
      </c>
      <c r="B2241">
        <v>2201</v>
      </c>
      <c r="C2241" t="s">
        <v>756</v>
      </c>
      <c r="D2241" t="s">
        <v>1093</v>
      </c>
      <c r="E2241">
        <v>6</v>
      </c>
      <c r="F2241" t="s">
        <v>13821</v>
      </c>
      <c r="G2241">
        <v>3</v>
      </c>
      <c r="H2241" t="s">
        <v>13770</v>
      </c>
      <c r="I2241">
        <v>2</v>
      </c>
      <c r="J2241" t="s">
        <v>13818</v>
      </c>
      <c r="K2241" t="s">
        <v>13822</v>
      </c>
      <c r="L2241">
        <v>270107</v>
      </c>
      <c r="M2241" t="s">
        <v>13588</v>
      </c>
      <c r="N2241">
        <v>270107007</v>
      </c>
      <c r="O2241" t="s">
        <v>13618</v>
      </c>
      <c r="P2241">
        <v>20912.471858402678</v>
      </c>
      <c r="Q2241">
        <v>13084.126184451436</v>
      </c>
      <c r="R2241">
        <v>21855.648156492949</v>
      </c>
    </row>
    <row r="2242" spans="1:18" x14ac:dyDescent="0.25">
      <c r="A2242">
        <v>2</v>
      </c>
      <c r="B2242">
        <v>2201</v>
      </c>
      <c r="C2242" t="s">
        <v>756</v>
      </c>
      <c r="D2242" t="s">
        <v>1093</v>
      </c>
      <c r="E2242">
        <v>6</v>
      </c>
      <c r="F2242" t="s">
        <v>13821</v>
      </c>
      <c r="G2242">
        <v>3</v>
      </c>
      <c r="H2242" t="s">
        <v>13770</v>
      </c>
      <c r="I2242">
        <v>2</v>
      </c>
      <c r="J2242" t="s">
        <v>13818</v>
      </c>
      <c r="K2242" t="s">
        <v>13823</v>
      </c>
      <c r="L2242">
        <v>270107</v>
      </c>
      <c r="M2242" t="s">
        <v>13588</v>
      </c>
      <c r="N2242">
        <v>270107007</v>
      </c>
      <c r="O2242" t="s">
        <v>13618</v>
      </c>
      <c r="P2242">
        <v>6511.4369939176831</v>
      </c>
      <c r="Q2242">
        <v>11823.466679722338</v>
      </c>
      <c r="R2242">
        <v>7017.5678067737545</v>
      </c>
    </row>
    <row r="2243" spans="1:18" x14ac:dyDescent="0.25">
      <c r="A2243">
        <v>2</v>
      </c>
      <c r="B2243">
        <v>2301</v>
      </c>
      <c r="C2243" t="s">
        <v>756</v>
      </c>
      <c r="D2243" t="s">
        <v>1102</v>
      </c>
      <c r="E2243">
        <v>5</v>
      </c>
      <c r="F2243" t="s">
        <v>13817</v>
      </c>
      <c r="G2243">
        <v>1</v>
      </c>
      <c r="H2243" t="s">
        <v>8278</v>
      </c>
      <c r="I2243">
        <v>2</v>
      </c>
      <c r="J2243" t="s">
        <v>13818</v>
      </c>
      <c r="K2243" t="s">
        <v>13819</v>
      </c>
      <c r="L2243">
        <v>270107</v>
      </c>
      <c r="M2243" t="s">
        <v>13588</v>
      </c>
      <c r="N2243">
        <v>270107007</v>
      </c>
      <c r="O2243" t="s">
        <v>13618</v>
      </c>
      <c r="P2243">
        <v>0</v>
      </c>
      <c r="Q2243">
        <v>35765.214421579112</v>
      </c>
      <c r="R2243">
        <v>52772.05538027169</v>
      </c>
    </row>
    <row r="2244" spans="1:18" x14ac:dyDescent="0.25">
      <c r="A2244">
        <v>2</v>
      </c>
      <c r="B2244">
        <v>2301</v>
      </c>
      <c r="C2244" t="s">
        <v>756</v>
      </c>
      <c r="D2244" t="s">
        <v>1102</v>
      </c>
      <c r="E2244">
        <v>5</v>
      </c>
      <c r="F2244" t="s">
        <v>13817</v>
      </c>
      <c r="G2244">
        <v>1</v>
      </c>
      <c r="H2244" t="s">
        <v>8278</v>
      </c>
      <c r="I2244">
        <v>2</v>
      </c>
      <c r="J2244" t="s">
        <v>13818</v>
      </c>
      <c r="K2244" t="s">
        <v>13820</v>
      </c>
      <c r="L2244">
        <v>270107</v>
      </c>
      <c r="M2244" t="s">
        <v>13588</v>
      </c>
      <c r="N2244">
        <v>270107007</v>
      </c>
      <c r="O2244" t="s">
        <v>13618</v>
      </c>
      <c r="P2244">
        <v>0</v>
      </c>
      <c r="Q2244">
        <v>3203.4511003818716</v>
      </c>
      <c r="R2244">
        <v>22312.665658478469</v>
      </c>
    </row>
    <row r="2245" spans="1:18" x14ac:dyDescent="0.25">
      <c r="A2245">
        <v>2</v>
      </c>
      <c r="B2245">
        <v>2301</v>
      </c>
      <c r="C2245" t="s">
        <v>756</v>
      </c>
      <c r="D2245" t="s">
        <v>1102</v>
      </c>
      <c r="E2245">
        <v>6</v>
      </c>
      <c r="F2245" t="s">
        <v>13821</v>
      </c>
      <c r="G2245">
        <v>3</v>
      </c>
      <c r="H2245" t="s">
        <v>13770</v>
      </c>
      <c r="I2245">
        <v>2</v>
      </c>
      <c r="J2245" t="s">
        <v>13818</v>
      </c>
      <c r="K2245" t="s">
        <v>13822</v>
      </c>
      <c r="L2245">
        <v>270107</v>
      </c>
      <c r="M2245" t="s">
        <v>13588</v>
      </c>
      <c r="N2245">
        <v>270107007</v>
      </c>
      <c r="O2245" t="s">
        <v>13618</v>
      </c>
      <c r="P2245">
        <v>0</v>
      </c>
      <c r="Q2245">
        <v>18273.618629388628</v>
      </c>
      <c r="R2245">
        <v>48376.683498836326</v>
      </c>
    </row>
    <row r="2246" spans="1:18" x14ac:dyDescent="0.25">
      <c r="A2246">
        <v>2</v>
      </c>
      <c r="B2246">
        <v>2301</v>
      </c>
      <c r="C2246" t="s">
        <v>756</v>
      </c>
      <c r="D2246" t="s">
        <v>1102</v>
      </c>
      <c r="E2246">
        <v>6</v>
      </c>
      <c r="F2246" t="s">
        <v>13821</v>
      </c>
      <c r="G2246">
        <v>3</v>
      </c>
      <c r="H2246" t="s">
        <v>13770</v>
      </c>
      <c r="I2246">
        <v>2</v>
      </c>
      <c r="J2246" t="s">
        <v>13818</v>
      </c>
      <c r="K2246" t="s">
        <v>13823</v>
      </c>
      <c r="L2246">
        <v>270107</v>
      </c>
      <c r="M2246" t="s">
        <v>13588</v>
      </c>
      <c r="N2246">
        <v>270107007</v>
      </c>
      <c r="O2246" t="s">
        <v>13618</v>
      </c>
      <c r="P2246">
        <v>0</v>
      </c>
      <c r="Q2246">
        <v>20695.046892572358</v>
      </c>
      <c r="R2246">
        <v>26708.037539913832</v>
      </c>
    </row>
    <row r="2247" spans="1:18" x14ac:dyDescent="0.25">
      <c r="A2247">
        <v>2</v>
      </c>
      <c r="B2247">
        <v>2302</v>
      </c>
      <c r="C2247" t="s">
        <v>756</v>
      </c>
      <c r="D2247" t="s">
        <v>1105</v>
      </c>
      <c r="E2247">
        <v>5</v>
      </c>
      <c r="F2247" t="s">
        <v>13817</v>
      </c>
      <c r="G2247">
        <v>1</v>
      </c>
      <c r="H2247" t="s">
        <v>8278</v>
      </c>
      <c r="I2247">
        <v>2</v>
      </c>
      <c r="J2247" t="s">
        <v>13818</v>
      </c>
      <c r="K2247" t="s">
        <v>13819</v>
      </c>
      <c r="L2247">
        <v>270107</v>
      </c>
      <c r="M2247" t="s">
        <v>13588</v>
      </c>
      <c r="N2247">
        <v>270107007</v>
      </c>
      <c r="O2247" t="s">
        <v>13618</v>
      </c>
      <c r="P2247">
        <v>0</v>
      </c>
      <c r="Q2247">
        <v>28248.345191286109</v>
      </c>
      <c r="R2247">
        <v>0</v>
      </c>
    </row>
    <row r="2248" spans="1:18" x14ac:dyDescent="0.25">
      <c r="A2248">
        <v>2</v>
      </c>
      <c r="B2248">
        <v>2302</v>
      </c>
      <c r="C2248" t="s">
        <v>756</v>
      </c>
      <c r="D2248" t="s">
        <v>1105</v>
      </c>
      <c r="E2248">
        <v>6</v>
      </c>
      <c r="F2248" t="s">
        <v>13821</v>
      </c>
      <c r="G2248">
        <v>3</v>
      </c>
      <c r="H2248" t="s">
        <v>13770</v>
      </c>
      <c r="I2248">
        <v>2</v>
      </c>
      <c r="J2248" t="s">
        <v>13818</v>
      </c>
      <c r="K2248" t="s">
        <v>13822</v>
      </c>
      <c r="L2248">
        <v>270107</v>
      </c>
      <c r="M2248" t="s">
        <v>13588</v>
      </c>
      <c r="N2248">
        <v>270107007</v>
      </c>
      <c r="O2248" t="s">
        <v>13618</v>
      </c>
      <c r="P2248">
        <v>0</v>
      </c>
      <c r="Q2248">
        <v>28248.345191286109</v>
      </c>
      <c r="R2248">
        <v>0</v>
      </c>
    </row>
    <row r="2249" spans="1:18" x14ac:dyDescent="0.25">
      <c r="A2249">
        <v>3</v>
      </c>
      <c r="B2249">
        <v>3101</v>
      </c>
      <c r="C2249" t="s">
        <v>765</v>
      </c>
      <c r="D2249" t="s">
        <v>1108</v>
      </c>
      <c r="E2249">
        <v>5</v>
      </c>
      <c r="F2249" t="s">
        <v>13817</v>
      </c>
      <c r="G2249">
        <v>1</v>
      </c>
      <c r="H2249" t="s">
        <v>8278</v>
      </c>
      <c r="I2249">
        <v>2</v>
      </c>
      <c r="J2249" t="s">
        <v>13818</v>
      </c>
      <c r="K2249" t="s">
        <v>13819</v>
      </c>
      <c r="L2249">
        <v>270107</v>
      </c>
      <c r="M2249" t="s">
        <v>13588</v>
      </c>
      <c r="N2249">
        <v>270107007</v>
      </c>
      <c r="O2249" t="s">
        <v>13618</v>
      </c>
      <c r="P2249">
        <v>22868.043087971273</v>
      </c>
      <c r="Q2249">
        <v>32156.131424707757</v>
      </c>
      <c r="R2249">
        <v>22703.105603621741</v>
      </c>
    </row>
    <row r="2250" spans="1:18" x14ac:dyDescent="0.25">
      <c r="A2250">
        <v>3</v>
      </c>
      <c r="B2250">
        <v>3101</v>
      </c>
      <c r="C2250" t="s">
        <v>765</v>
      </c>
      <c r="D2250" t="s">
        <v>1108</v>
      </c>
      <c r="E2250">
        <v>5</v>
      </c>
      <c r="F2250" t="s">
        <v>13817</v>
      </c>
      <c r="G2250">
        <v>1</v>
      </c>
      <c r="H2250" t="s">
        <v>8278</v>
      </c>
      <c r="I2250">
        <v>2</v>
      </c>
      <c r="J2250" t="s">
        <v>13818</v>
      </c>
      <c r="K2250" t="s">
        <v>13820</v>
      </c>
      <c r="L2250">
        <v>270107</v>
      </c>
      <c r="M2250" t="s">
        <v>13588</v>
      </c>
      <c r="N2250">
        <v>270107007</v>
      </c>
      <c r="O2250" t="s">
        <v>13618</v>
      </c>
      <c r="P2250">
        <v>3701.5901513208514</v>
      </c>
      <c r="Q2250">
        <v>3602.0932412148159</v>
      </c>
      <c r="R2250">
        <v>6766.1902444035841</v>
      </c>
    </row>
    <row r="2251" spans="1:18" x14ac:dyDescent="0.25">
      <c r="A2251">
        <v>3</v>
      </c>
      <c r="B2251">
        <v>3101</v>
      </c>
      <c r="C2251" t="s">
        <v>765</v>
      </c>
      <c r="D2251" t="s">
        <v>1108</v>
      </c>
      <c r="E2251">
        <v>5</v>
      </c>
      <c r="F2251" t="s">
        <v>13817</v>
      </c>
      <c r="G2251">
        <v>2</v>
      </c>
      <c r="H2251" t="s">
        <v>13771</v>
      </c>
      <c r="I2251">
        <v>2</v>
      </c>
      <c r="J2251" t="s">
        <v>13818</v>
      </c>
      <c r="K2251" t="s">
        <v>13771</v>
      </c>
      <c r="L2251">
        <v>270107</v>
      </c>
      <c r="M2251" t="s">
        <v>13588</v>
      </c>
      <c r="N2251">
        <v>270107007</v>
      </c>
      <c r="O2251" t="s">
        <v>13618</v>
      </c>
      <c r="P2251">
        <v>68.607335214157473</v>
      </c>
      <c r="Q2251">
        <v>0</v>
      </c>
      <c r="R2251">
        <v>0</v>
      </c>
    </row>
    <row r="2252" spans="1:18" x14ac:dyDescent="0.25">
      <c r="A2252">
        <v>3</v>
      </c>
      <c r="B2252">
        <v>3101</v>
      </c>
      <c r="C2252" t="s">
        <v>765</v>
      </c>
      <c r="D2252" t="s">
        <v>1108</v>
      </c>
      <c r="E2252">
        <v>6</v>
      </c>
      <c r="F2252" t="s">
        <v>13821</v>
      </c>
      <c r="G2252">
        <v>3</v>
      </c>
      <c r="H2252" t="s">
        <v>13770</v>
      </c>
      <c r="I2252">
        <v>2</v>
      </c>
      <c r="J2252" t="s">
        <v>13818</v>
      </c>
      <c r="K2252" t="s">
        <v>13822</v>
      </c>
      <c r="L2252">
        <v>270107</v>
      </c>
      <c r="M2252" t="s">
        <v>13588</v>
      </c>
      <c r="N2252">
        <v>270107007</v>
      </c>
      <c r="O2252" t="s">
        <v>13618</v>
      </c>
      <c r="P2252">
        <v>17564.760194921775</v>
      </c>
      <c r="Q2252">
        <v>29928.993564975954</v>
      </c>
      <c r="R2252">
        <v>18435.349514517475</v>
      </c>
    </row>
    <row r="2253" spans="1:18" x14ac:dyDescent="0.25">
      <c r="A2253">
        <v>3</v>
      </c>
      <c r="B2253">
        <v>3101</v>
      </c>
      <c r="C2253" t="s">
        <v>765</v>
      </c>
      <c r="D2253" t="s">
        <v>1108</v>
      </c>
      <c r="E2253">
        <v>6</v>
      </c>
      <c r="F2253" t="s">
        <v>13821</v>
      </c>
      <c r="G2253">
        <v>3</v>
      </c>
      <c r="H2253" t="s">
        <v>13770</v>
      </c>
      <c r="I2253">
        <v>2</v>
      </c>
      <c r="J2253" t="s">
        <v>13818</v>
      </c>
      <c r="K2253" t="s">
        <v>13823</v>
      </c>
      <c r="L2253">
        <v>270107</v>
      </c>
      <c r="M2253" t="s">
        <v>13588</v>
      </c>
      <c r="N2253">
        <v>270107007</v>
      </c>
      <c r="O2253" t="s">
        <v>13618</v>
      </c>
      <c r="P2253">
        <v>9073.4803795845091</v>
      </c>
      <c r="Q2253">
        <v>5829.2311009465893</v>
      </c>
      <c r="R2253">
        <v>11033.946333507805</v>
      </c>
    </row>
    <row r="2254" spans="1:18" x14ac:dyDescent="0.25">
      <c r="A2254">
        <v>3</v>
      </c>
      <c r="B2254">
        <v>3102</v>
      </c>
      <c r="C2254" t="s">
        <v>765</v>
      </c>
      <c r="D2254" t="s">
        <v>1111</v>
      </c>
      <c r="E2254">
        <v>5</v>
      </c>
      <c r="F2254" t="s">
        <v>13817</v>
      </c>
      <c r="G2254">
        <v>1</v>
      </c>
      <c r="H2254" t="s">
        <v>8278</v>
      </c>
      <c r="I2254">
        <v>2</v>
      </c>
      <c r="J2254" t="s">
        <v>13818</v>
      </c>
      <c r="K2254" t="s">
        <v>13819</v>
      </c>
      <c r="L2254">
        <v>270107</v>
      </c>
      <c r="M2254" t="s">
        <v>13588</v>
      </c>
      <c r="N2254">
        <v>270107007</v>
      </c>
      <c r="O2254" t="s">
        <v>13618</v>
      </c>
      <c r="P2254">
        <v>0</v>
      </c>
      <c r="Q2254">
        <v>44663.9345089649</v>
      </c>
      <c r="R2254">
        <v>22801.31916383305</v>
      </c>
    </row>
    <row r="2255" spans="1:18" x14ac:dyDescent="0.25">
      <c r="A2255">
        <v>3</v>
      </c>
      <c r="B2255">
        <v>3102</v>
      </c>
      <c r="C2255" t="s">
        <v>765</v>
      </c>
      <c r="D2255" t="s">
        <v>1111</v>
      </c>
      <c r="E2255">
        <v>5</v>
      </c>
      <c r="F2255" t="s">
        <v>13817</v>
      </c>
      <c r="G2255">
        <v>1</v>
      </c>
      <c r="H2255" t="s">
        <v>8278</v>
      </c>
      <c r="I2255">
        <v>2</v>
      </c>
      <c r="J2255" t="s">
        <v>13818</v>
      </c>
      <c r="K2255" t="s">
        <v>13820</v>
      </c>
      <c r="L2255">
        <v>270107</v>
      </c>
      <c r="M2255" t="s">
        <v>13588</v>
      </c>
      <c r="N2255">
        <v>270107007</v>
      </c>
      <c r="O2255" t="s">
        <v>13618</v>
      </c>
      <c r="P2255">
        <v>0</v>
      </c>
      <c r="Q2255">
        <v>11115.113478300829</v>
      </c>
      <c r="R2255">
        <v>6897.234422076418</v>
      </c>
    </row>
    <row r="2256" spans="1:18" x14ac:dyDescent="0.25">
      <c r="A2256">
        <v>3</v>
      </c>
      <c r="B2256">
        <v>3102</v>
      </c>
      <c r="C2256" t="s">
        <v>765</v>
      </c>
      <c r="D2256" t="s">
        <v>1111</v>
      </c>
      <c r="E2256">
        <v>6</v>
      </c>
      <c r="F2256" t="s">
        <v>13821</v>
      </c>
      <c r="G2256">
        <v>3</v>
      </c>
      <c r="H2256" t="s">
        <v>13770</v>
      </c>
      <c r="I2256">
        <v>2</v>
      </c>
      <c r="J2256" t="s">
        <v>13818</v>
      </c>
      <c r="K2256" t="s">
        <v>13822</v>
      </c>
      <c r="L2256">
        <v>270107</v>
      </c>
      <c r="M2256" t="s">
        <v>13588</v>
      </c>
      <c r="N2256">
        <v>270107007</v>
      </c>
      <c r="O2256" t="s">
        <v>13618</v>
      </c>
      <c r="P2256">
        <v>0</v>
      </c>
      <c r="Q2256">
        <v>32496.0345282489</v>
      </c>
      <c r="R2256">
        <v>17045.114611956531</v>
      </c>
    </row>
    <row r="2257" spans="1:18" x14ac:dyDescent="0.25">
      <c r="A2257">
        <v>3</v>
      </c>
      <c r="B2257">
        <v>3102</v>
      </c>
      <c r="C2257" t="s">
        <v>765</v>
      </c>
      <c r="D2257" t="s">
        <v>1111</v>
      </c>
      <c r="E2257">
        <v>6</v>
      </c>
      <c r="F2257" t="s">
        <v>13821</v>
      </c>
      <c r="G2257">
        <v>3</v>
      </c>
      <c r="H2257" t="s">
        <v>13770</v>
      </c>
      <c r="I2257">
        <v>2</v>
      </c>
      <c r="J2257" t="s">
        <v>13818</v>
      </c>
      <c r="K2257" t="s">
        <v>13823</v>
      </c>
      <c r="L2257">
        <v>270107</v>
      </c>
      <c r="M2257" t="s">
        <v>13588</v>
      </c>
      <c r="N2257">
        <v>270107007</v>
      </c>
      <c r="O2257" t="s">
        <v>13618</v>
      </c>
      <c r="P2257">
        <v>0</v>
      </c>
      <c r="Q2257">
        <v>23283.013459016824</v>
      </c>
      <c r="R2257">
        <v>12653.438973952934</v>
      </c>
    </row>
    <row r="2258" spans="1:18" x14ac:dyDescent="0.25">
      <c r="A2258">
        <v>3</v>
      </c>
      <c r="B2258">
        <v>3103</v>
      </c>
      <c r="C2258" t="s">
        <v>765</v>
      </c>
      <c r="D2258" t="s">
        <v>1114</v>
      </c>
      <c r="E2258">
        <v>5</v>
      </c>
      <c r="F2258" t="s">
        <v>13817</v>
      </c>
      <c r="G2258">
        <v>1</v>
      </c>
      <c r="H2258" t="s">
        <v>8278</v>
      </c>
      <c r="I2258">
        <v>2</v>
      </c>
      <c r="J2258" t="s">
        <v>13818</v>
      </c>
      <c r="K2258" t="s">
        <v>13819</v>
      </c>
      <c r="L2258">
        <v>270107</v>
      </c>
      <c r="M2258" t="s">
        <v>13588</v>
      </c>
      <c r="N2258">
        <v>270107007</v>
      </c>
      <c r="O2258" t="s">
        <v>13618</v>
      </c>
      <c r="P2258">
        <v>0</v>
      </c>
      <c r="Q2258">
        <v>6572.3166678621837</v>
      </c>
      <c r="R2258">
        <v>42308.656323498508</v>
      </c>
    </row>
    <row r="2259" spans="1:18" x14ac:dyDescent="0.25">
      <c r="A2259">
        <v>3</v>
      </c>
      <c r="B2259">
        <v>3103</v>
      </c>
      <c r="C2259" t="s">
        <v>765</v>
      </c>
      <c r="D2259" t="s">
        <v>1114</v>
      </c>
      <c r="E2259">
        <v>5</v>
      </c>
      <c r="F2259" t="s">
        <v>13817</v>
      </c>
      <c r="G2259">
        <v>1</v>
      </c>
      <c r="H2259" t="s">
        <v>8278</v>
      </c>
      <c r="I2259">
        <v>2</v>
      </c>
      <c r="J2259" t="s">
        <v>13818</v>
      </c>
      <c r="K2259" t="s">
        <v>13820</v>
      </c>
      <c r="L2259">
        <v>270107</v>
      </c>
      <c r="M2259" t="s">
        <v>13588</v>
      </c>
      <c r="N2259">
        <v>270107007</v>
      </c>
      <c r="O2259" t="s">
        <v>13618</v>
      </c>
      <c r="P2259">
        <v>0</v>
      </c>
      <c r="Q2259">
        <v>1020.7967746253138</v>
      </c>
      <c r="R2259">
        <v>14645.830414658749</v>
      </c>
    </row>
    <row r="2260" spans="1:18" x14ac:dyDescent="0.25">
      <c r="A2260">
        <v>3</v>
      </c>
      <c r="B2260">
        <v>3103</v>
      </c>
      <c r="C2260" t="s">
        <v>765</v>
      </c>
      <c r="D2260" t="s">
        <v>1114</v>
      </c>
      <c r="E2260">
        <v>6</v>
      </c>
      <c r="F2260" t="s">
        <v>13821</v>
      </c>
      <c r="G2260">
        <v>3</v>
      </c>
      <c r="H2260" t="s">
        <v>13770</v>
      </c>
      <c r="I2260">
        <v>2</v>
      </c>
      <c r="J2260" t="s">
        <v>13818</v>
      </c>
      <c r="K2260" t="s">
        <v>13822</v>
      </c>
      <c r="L2260">
        <v>270107</v>
      </c>
      <c r="M2260" t="s">
        <v>13588</v>
      </c>
      <c r="N2260">
        <v>270107007</v>
      </c>
      <c r="O2260" t="s">
        <v>13618</v>
      </c>
      <c r="P2260">
        <v>0</v>
      </c>
      <c r="Q2260">
        <v>6572.3166678621837</v>
      </c>
      <c r="R2260">
        <v>26020.807225439567</v>
      </c>
    </row>
    <row r="2261" spans="1:18" x14ac:dyDescent="0.25">
      <c r="A2261">
        <v>3</v>
      </c>
      <c r="B2261">
        <v>3103</v>
      </c>
      <c r="C2261" t="s">
        <v>765</v>
      </c>
      <c r="D2261" t="s">
        <v>1114</v>
      </c>
      <c r="E2261">
        <v>6</v>
      </c>
      <c r="F2261" t="s">
        <v>13821</v>
      </c>
      <c r="G2261">
        <v>3</v>
      </c>
      <c r="H2261" t="s">
        <v>13770</v>
      </c>
      <c r="I2261">
        <v>2</v>
      </c>
      <c r="J2261" t="s">
        <v>13818</v>
      </c>
      <c r="K2261" t="s">
        <v>13823</v>
      </c>
      <c r="L2261">
        <v>270107</v>
      </c>
      <c r="M2261" t="s">
        <v>13588</v>
      </c>
      <c r="N2261">
        <v>270107007</v>
      </c>
      <c r="O2261" t="s">
        <v>13618</v>
      </c>
      <c r="P2261">
        <v>0</v>
      </c>
      <c r="Q2261">
        <v>1020.7967746253138</v>
      </c>
      <c r="R2261">
        <v>30933.679512717714</v>
      </c>
    </row>
    <row r="2262" spans="1:18" x14ac:dyDescent="0.25">
      <c r="A2262">
        <v>3</v>
      </c>
      <c r="B2262">
        <v>3201</v>
      </c>
      <c r="C2262" t="s">
        <v>765</v>
      </c>
      <c r="D2262" t="s">
        <v>1117</v>
      </c>
      <c r="E2262">
        <v>5</v>
      </c>
      <c r="F2262" t="s">
        <v>13817</v>
      </c>
      <c r="G2262">
        <v>1</v>
      </c>
      <c r="H2262" t="s">
        <v>8278</v>
      </c>
      <c r="I2262">
        <v>2</v>
      </c>
      <c r="J2262" t="s">
        <v>13818</v>
      </c>
      <c r="K2262" t="s">
        <v>13819</v>
      </c>
      <c r="L2262">
        <v>270107</v>
      </c>
      <c r="M2262" t="s">
        <v>13588</v>
      </c>
      <c r="N2262">
        <v>270107007</v>
      </c>
      <c r="O2262" t="s">
        <v>13618</v>
      </c>
      <c r="P2262">
        <v>0</v>
      </c>
      <c r="Q2262">
        <v>29434.912595666432</v>
      </c>
      <c r="R2262">
        <v>48009.852615789197</v>
      </c>
    </row>
    <row r="2263" spans="1:18" x14ac:dyDescent="0.25">
      <c r="A2263">
        <v>3</v>
      </c>
      <c r="B2263">
        <v>3201</v>
      </c>
      <c r="C2263" t="s">
        <v>765</v>
      </c>
      <c r="D2263" t="s">
        <v>1117</v>
      </c>
      <c r="E2263">
        <v>5</v>
      </c>
      <c r="F2263" t="s">
        <v>13817</v>
      </c>
      <c r="G2263">
        <v>1</v>
      </c>
      <c r="H2263" t="s">
        <v>8278</v>
      </c>
      <c r="I2263">
        <v>2</v>
      </c>
      <c r="J2263" t="s">
        <v>13818</v>
      </c>
      <c r="K2263" t="s">
        <v>13820</v>
      </c>
      <c r="L2263">
        <v>270107</v>
      </c>
      <c r="M2263" t="s">
        <v>13588</v>
      </c>
      <c r="N2263">
        <v>270107007</v>
      </c>
      <c r="O2263" t="s">
        <v>13618</v>
      </c>
      <c r="P2263">
        <v>0</v>
      </c>
      <c r="Q2263">
        <v>3209.4603280178126</v>
      </c>
      <c r="R2263">
        <v>4159.8130609216569</v>
      </c>
    </row>
    <row r="2264" spans="1:18" x14ac:dyDescent="0.25">
      <c r="A2264">
        <v>3</v>
      </c>
      <c r="B2264">
        <v>3201</v>
      </c>
      <c r="C2264" t="s">
        <v>765</v>
      </c>
      <c r="D2264" t="s">
        <v>1117</v>
      </c>
      <c r="E2264">
        <v>6</v>
      </c>
      <c r="F2264" t="s">
        <v>13821</v>
      </c>
      <c r="G2264">
        <v>3</v>
      </c>
      <c r="H2264" t="s">
        <v>13770</v>
      </c>
      <c r="I2264">
        <v>2</v>
      </c>
      <c r="J2264" t="s">
        <v>13818</v>
      </c>
      <c r="K2264" t="s">
        <v>13822</v>
      </c>
      <c r="L2264">
        <v>270107</v>
      </c>
      <c r="M2264" t="s">
        <v>13588</v>
      </c>
      <c r="N2264">
        <v>270107007</v>
      </c>
      <c r="O2264" t="s">
        <v>13618</v>
      </c>
      <c r="P2264">
        <v>0</v>
      </c>
      <c r="Q2264">
        <v>27637.802267387469</v>
      </c>
      <c r="R2264">
        <v>32298.555614794521</v>
      </c>
    </row>
    <row r="2265" spans="1:18" x14ac:dyDescent="0.25">
      <c r="A2265">
        <v>3</v>
      </c>
      <c r="B2265">
        <v>3201</v>
      </c>
      <c r="C2265" t="s">
        <v>765</v>
      </c>
      <c r="D2265" t="s">
        <v>1117</v>
      </c>
      <c r="E2265">
        <v>6</v>
      </c>
      <c r="F2265" t="s">
        <v>13821</v>
      </c>
      <c r="G2265">
        <v>3</v>
      </c>
      <c r="H2265" t="s">
        <v>13770</v>
      </c>
      <c r="I2265">
        <v>2</v>
      </c>
      <c r="J2265" t="s">
        <v>13818</v>
      </c>
      <c r="K2265" t="s">
        <v>13823</v>
      </c>
      <c r="L2265">
        <v>270107</v>
      </c>
      <c r="M2265" t="s">
        <v>13588</v>
      </c>
      <c r="N2265">
        <v>270107007</v>
      </c>
      <c r="O2265" t="s">
        <v>13618</v>
      </c>
      <c r="P2265">
        <v>0</v>
      </c>
      <c r="Q2265">
        <v>5006.5706562967753</v>
      </c>
      <c r="R2265">
        <v>19871.11006191637</v>
      </c>
    </row>
    <row r="2266" spans="1:18" x14ac:dyDescent="0.25">
      <c r="A2266">
        <v>3</v>
      </c>
      <c r="B2266">
        <v>3301</v>
      </c>
      <c r="C2266" t="s">
        <v>765</v>
      </c>
      <c r="D2266" t="s">
        <v>1123</v>
      </c>
      <c r="E2266">
        <v>5</v>
      </c>
      <c r="F2266" t="s">
        <v>13817</v>
      </c>
      <c r="G2266">
        <v>1</v>
      </c>
      <c r="H2266" t="s">
        <v>8278</v>
      </c>
      <c r="I2266">
        <v>2</v>
      </c>
      <c r="J2266" t="s">
        <v>13818</v>
      </c>
      <c r="K2266" t="s">
        <v>13819</v>
      </c>
      <c r="L2266">
        <v>270107</v>
      </c>
      <c r="M2266" t="s">
        <v>13588</v>
      </c>
      <c r="N2266">
        <v>270107007</v>
      </c>
      <c r="O2266" t="s">
        <v>13618</v>
      </c>
      <c r="P2266">
        <v>21195.571682464455</v>
      </c>
      <c r="Q2266">
        <v>28136.068344053016</v>
      </c>
      <c r="R2266">
        <v>22978.331031106067</v>
      </c>
    </row>
    <row r="2267" spans="1:18" x14ac:dyDescent="0.25">
      <c r="A2267">
        <v>3</v>
      </c>
      <c r="B2267">
        <v>3301</v>
      </c>
      <c r="C2267" t="s">
        <v>765</v>
      </c>
      <c r="D2267" t="s">
        <v>1123</v>
      </c>
      <c r="E2267">
        <v>5</v>
      </c>
      <c r="F2267" t="s">
        <v>13817</v>
      </c>
      <c r="G2267">
        <v>1</v>
      </c>
      <c r="H2267" t="s">
        <v>8278</v>
      </c>
      <c r="I2267">
        <v>2</v>
      </c>
      <c r="J2267" t="s">
        <v>13818</v>
      </c>
      <c r="K2267" t="s">
        <v>13820</v>
      </c>
      <c r="L2267">
        <v>270107</v>
      </c>
      <c r="M2267" t="s">
        <v>13588</v>
      </c>
      <c r="N2267">
        <v>270107007</v>
      </c>
      <c r="O2267" t="s">
        <v>13618</v>
      </c>
      <c r="P2267">
        <v>6014.884478672986</v>
      </c>
      <c r="Q2267">
        <v>5559.0798501868412</v>
      </c>
      <c r="R2267">
        <v>6533.8290531522016</v>
      </c>
    </row>
    <row r="2268" spans="1:18" x14ac:dyDescent="0.25">
      <c r="A2268">
        <v>3</v>
      </c>
      <c r="B2268">
        <v>3301</v>
      </c>
      <c r="C2268" t="s">
        <v>765</v>
      </c>
      <c r="D2268" t="s">
        <v>1123</v>
      </c>
      <c r="E2268">
        <v>6</v>
      </c>
      <c r="F2268" t="s">
        <v>13821</v>
      </c>
      <c r="G2268">
        <v>3</v>
      </c>
      <c r="H2268" t="s">
        <v>13770</v>
      </c>
      <c r="I2268">
        <v>2</v>
      </c>
      <c r="J2268" t="s">
        <v>13818</v>
      </c>
      <c r="K2268" t="s">
        <v>13822</v>
      </c>
      <c r="L2268">
        <v>270107</v>
      </c>
      <c r="M2268" t="s">
        <v>13588</v>
      </c>
      <c r="N2268">
        <v>270107007</v>
      </c>
      <c r="O2268" t="s">
        <v>13618</v>
      </c>
      <c r="P2268">
        <v>18011.329976303317</v>
      </c>
      <c r="Q2268">
        <v>27106.574038235016</v>
      </c>
      <c r="R2268">
        <v>19264.952593301521</v>
      </c>
    </row>
    <row r="2269" spans="1:18" x14ac:dyDescent="0.25">
      <c r="A2269">
        <v>3</v>
      </c>
      <c r="B2269">
        <v>3301</v>
      </c>
      <c r="C2269" t="s">
        <v>765</v>
      </c>
      <c r="D2269" t="s">
        <v>1123</v>
      </c>
      <c r="E2269">
        <v>6</v>
      </c>
      <c r="F2269" t="s">
        <v>13821</v>
      </c>
      <c r="G2269">
        <v>3</v>
      </c>
      <c r="H2269" t="s">
        <v>13770</v>
      </c>
      <c r="I2269">
        <v>2</v>
      </c>
      <c r="J2269" t="s">
        <v>13818</v>
      </c>
      <c r="K2269" t="s">
        <v>13823</v>
      </c>
      <c r="L2269">
        <v>270107</v>
      </c>
      <c r="M2269" t="s">
        <v>13588</v>
      </c>
      <c r="N2269">
        <v>270107007</v>
      </c>
      <c r="O2269" t="s">
        <v>13618</v>
      </c>
      <c r="P2269">
        <v>9199.1261848341237</v>
      </c>
      <c r="Q2269">
        <v>6588.5741560048355</v>
      </c>
      <c r="R2269">
        <v>10247.207490956736</v>
      </c>
    </row>
    <row r="2270" spans="1:18" x14ac:dyDescent="0.25">
      <c r="A2270">
        <v>3</v>
      </c>
      <c r="B2270">
        <v>3303</v>
      </c>
      <c r="C2270" t="s">
        <v>765</v>
      </c>
      <c r="D2270" t="s">
        <v>1129</v>
      </c>
      <c r="E2270">
        <v>5</v>
      </c>
      <c r="F2270" t="s">
        <v>13817</v>
      </c>
      <c r="G2270">
        <v>1</v>
      </c>
      <c r="H2270" t="s">
        <v>8278</v>
      </c>
      <c r="I2270">
        <v>2</v>
      </c>
      <c r="J2270" t="s">
        <v>13818</v>
      </c>
      <c r="K2270" t="s">
        <v>13819</v>
      </c>
      <c r="L2270">
        <v>270107</v>
      </c>
      <c r="M2270" t="s">
        <v>13588</v>
      </c>
      <c r="N2270">
        <v>270107007</v>
      </c>
      <c r="O2270" t="s">
        <v>13618</v>
      </c>
      <c r="P2270">
        <v>0</v>
      </c>
      <c r="Q2270">
        <v>32674.768851571622</v>
      </c>
      <c r="R2270">
        <v>0</v>
      </c>
    </row>
    <row r="2271" spans="1:18" x14ac:dyDescent="0.25">
      <c r="A2271">
        <v>3</v>
      </c>
      <c r="B2271">
        <v>3303</v>
      </c>
      <c r="C2271" t="s">
        <v>765</v>
      </c>
      <c r="D2271" t="s">
        <v>1129</v>
      </c>
      <c r="E2271">
        <v>5</v>
      </c>
      <c r="F2271" t="s">
        <v>13817</v>
      </c>
      <c r="G2271">
        <v>1</v>
      </c>
      <c r="H2271" t="s">
        <v>8278</v>
      </c>
      <c r="I2271">
        <v>2</v>
      </c>
      <c r="J2271" t="s">
        <v>13818</v>
      </c>
      <c r="K2271" t="s">
        <v>13820</v>
      </c>
      <c r="L2271">
        <v>270107</v>
      </c>
      <c r="M2271" t="s">
        <v>13588</v>
      </c>
      <c r="N2271">
        <v>270107007</v>
      </c>
      <c r="O2271" t="s">
        <v>13618</v>
      </c>
      <c r="P2271">
        <v>0</v>
      </c>
      <c r="Q2271">
        <v>2906.2235211769148</v>
      </c>
      <c r="R2271">
        <v>0</v>
      </c>
    </row>
    <row r="2272" spans="1:18" x14ac:dyDescent="0.25">
      <c r="A2272">
        <v>3</v>
      </c>
      <c r="B2272">
        <v>3303</v>
      </c>
      <c r="C2272" t="s">
        <v>765</v>
      </c>
      <c r="D2272" t="s">
        <v>1129</v>
      </c>
      <c r="E2272">
        <v>6</v>
      </c>
      <c r="F2272" t="s">
        <v>13821</v>
      </c>
      <c r="G2272">
        <v>3</v>
      </c>
      <c r="H2272" t="s">
        <v>13770</v>
      </c>
      <c r="I2272">
        <v>2</v>
      </c>
      <c r="J2272" t="s">
        <v>13818</v>
      </c>
      <c r="K2272" t="s">
        <v>13822</v>
      </c>
      <c r="L2272">
        <v>270107</v>
      </c>
      <c r="M2272" t="s">
        <v>13588</v>
      </c>
      <c r="N2272">
        <v>270107007</v>
      </c>
      <c r="O2272" t="s">
        <v>13618</v>
      </c>
      <c r="P2272">
        <v>0</v>
      </c>
      <c r="Q2272">
        <v>32674.768851571622</v>
      </c>
      <c r="R2272">
        <v>0</v>
      </c>
    </row>
    <row r="2273" spans="1:18" x14ac:dyDescent="0.25">
      <c r="A2273">
        <v>3</v>
      </c>
      <c r="B2273">
        <v>3303</v>
      </c>
      <c r="C2273" t="s">
        <v>765</v>
      </c>
      <c r="D2273" t="s">
        <v>1129</v>
      </c>
      <c r="E2273">
        <v>6</v>
      </c>
      <c r="F2273" t="s">
        <v>13821</v>
      </c>
      <c r="G2273">
        <v>3</v>
      </c>
      <c r="H2273" t="s">
        <v>13770</v>
      </c>
      <c r="I2273">
        <v>2</v>
      </c>
      <c r="J2273" t="s">
        <v>13818</v>
      </c>
      <c r="K2273" t="s">
        <v>13823</v>
      </c>
      <c r="L2273">
        <v>270107</v>
      </c>
      <c r="M2273" t="s">
        <v>13588</v>
      </c>
      <c r="N2273">
        <v>270107007</v>
      </c>
      <c r="O2273" t="s">
        <v>13618</v>
      </c>
      <c r="P2273">
        <v>0</v>
      </c>
      <c r="Q2273">
        <v>2906.2235211769148</v>
      </c>
      <c r="R2273">
        <v>0</v>
      </c>
    </row>
    <row r="2274" spans="1:18" x14ac:dyDescent="0.25">
      <c r="A2274">
        <v>3</v>
      </c>
      <c r="B2274">
        <v>3304</v>
      </c>
      <c r="C2274" t="s">
        <v>765</v>
      </c>
      <c r="D2274" t="s">
        <v>1132</v>
      </c>
      <c r="E2274">
        <v>5</v>
      </c>
      <c r="F2274" t="s">
        <v>13817</v>
      </c>
      <c r="G2274">
        <v>1</v>
      </c>
      <c r="H2274" t="s">
        <v>8278</v>
      </c>
      <c r="I2274">
        <v>2</v>
      </c>
      <c r="J2274" t="s">
        <v>13818</v>
      </c>
      <c r="K2274" t="s">
        <v>13819</v>
      </c>
      <c r="L2274">
        <v>270107</v>
      </c>
      <c r="M2274" t="s">
        <v>13588</v>
      </c>
      <c r="N2274">
        <v>270107007</v>
      </c>
      <c r="O2274" t="s">
        <v>13618</v>
      </c>
      <c r="P2274">
        <v>0</v>
      </c>
      <c r="Q2274">
        <v>8063.3419039714172</v>
      </c>
      <c r="R2274">
        <v>0</v>
      </c>
    </row>
    <row r="2275" spans="1:18" x14ac:dyDescent="0.25">
      <c r="A2275">
        <v>3</v>
      </c>
      <c r="B2275">
        <v>3304</v>
      </c>
      <c r="C2275" t="s">
        <v>765</v>
      </c>
      <c r="D2275" t="s">
        <v>1132</v>
      </c>
      <c r="E2275">
        <v>6</v>
      </c>
      <c r="F2275" t="s">
        <v>13821</v>
      </c>
      <c r="G2275">
        <v>3</v>
      </c>
      <c r="H2275" t="s">
        <v>13770</v>
      </c>
      <c r="I2275">
        <v>2</v>
      </c>
      <c r="J2275" t="s">
        <v>13818</v>
      </c>
      <c r="K2275" t="s">
        <v>13822</v>
      </c>
      <c r="L2275">
        <v>270107</v>
      </c>
      <c r="M2275" t="s">
        <v>13588</v>
      </c>
      <c r="N2275">
        <v>270107007</v>
      </c>
      <c r="O2275" t="s">
        <v>13618</v>
      </c>
      <c r="P2275">
        <v>0</v>
      </c>
      <c r="Q2275">
        <v>8063.3419039714172</v>
      </c>
      <c r="R2275">
        <v>0</v>
      </c>
    </row>
    <row r="2276" spans="1:18" x14ac:dyDescent="0.25">
      <c r="A2276">
        <v>4</v>
      </c>
      <c r="B2276">
        <v>4101</v>
      </c>
      <c r="C2276" t="s">
        <v>771</v>
      </c>
      <c r="D2276" t="s">
        <v>1135</v>
      </c>
      <c r="E2276">
        <v>5</v>
      </c>
      <c r="F2276" t="s">
        <v>13817</v>
      </c>
      <c r="G2276">
        <v>1</v>
      </c>
      <c r="H2276" t="s">
        <v>8278</v>
      </c>
      <c r="I2276">
        <v>2</v>
      </c>
      <c r="J2276" t="s">
        <v>13818</v>
      </c>
      <c r="K2276" t="s">
        <v>13819</v>
      </c>
      <c r="L2276">
        <v>270107</v>
      </c>
      <c r="M2276" t="s">
        <v>13588</v>
      </c>
      <c r="N2276">
        <v>270107007</v>
      </c>
      <c r="O2276" t="s">
        <v>13618</v>
      </c>
      <c r="P2276">
        <v>22078.313397071975</v>
      </c>
      <c r="Q2276">
        <v>24323.960580654133</v>
      </c>
      <c r="R2276">
        <v>23372.488989878042</v>
      </c>
    </row>
    <row r="2277" spans="1:18" x14ac:dyDescent="0.25">
      <c r="A2277">
        <v>4</v>
      </c>
      <c r="B2277">
        <v>4101</v>
      </c>
      <c r="C2277" t="s">
        <v>771</v>
      </c>
      <c r="D2277" t="s">
        <v>1135</v>
      </c>
      <c r="E2277">
        <v>5</v>
      </c>
      <c r="F2277" t="s">
        <v>13817</v>
      </c>
      <c r="G2277">
        <v>1</v>
      </c>
      <c r="H2277" t="s">
        <v>8278</v>
      </c>
      <c r="I2277">
        <v>2</v>
      </c>
      <c r="J2277" t="s">
        <v>13818</v>
      </c>
      <c r="K2277" t="s">
        <v>13820</v>
      </c>
      <c r="L2277">
        <v>270107</v>
      </c>
      <c r="M2277" t="s">
        <v>13588</v>
      </c>
      <c r="N2277">
        <v>270107007</v>
      </c>
      <c r="O2277" t="s">
        <v>13618</v>
      </c>
      <c r="P2277">
        <v>2515.7473347904897</v>
      </c>
      <c r="Q2277">
        <v>7458.8263513887987</v>
      </c>
      <c r="R2277">
        <v>6986.8262741316739</v>
      </c>
    </row>
    <row r="2278" spans="1:18" x14ac:dyDescent="0.25">
      <c r="A2278">
        <v>4</v>
      </c>
      <c r="B2278">
        <v>4101</v>
      </c>
      <c r="C2278" t="s">
        <v>771</v>
      </c>
      <c r="D2278" t="s">
        <v>1135</v>
      </c>
      <c r="E2278">
        <v>6</v>
      </c>
      <c r="F2278" t="s">
        <v>13821</v>
      </c>
      <c r="G2278">
        <v>3</v>
      </c>
      <c r="H2278" t="s">
        <v>13770</v>
      </c>
      <c r="I2278">
        <v>2</v>
      </c>
      <c r="J2278" t="s">
        <v>13818</v>
      </c>
      <c r="K2278" t="s">
        <v>13822</v>
      </c>
      <c r="L2278">
        <v>270107</v>
      </c>
      <c r="M2278" t="s">
        <v>13588</v>
      </c>
      <c r="N2278">
        <v>270107007</v>
      </c>
      <c r="O2278" t="s">
        <v>13618</v>
      </c>
      <c r="P2278">
        <v>19248.815063874154</v>
      </c>
      <c r="Q2278">
        <v>21251.923637365904</v>
      </c>
      <c r="R2278">
        <v>17192.552042314874</v>
      </c>
    </row>
    <row r="2279" spans="1:18" x14ac:dyDescent="0.25">
      <c r="A2279">
        <v>4</v>
      </c>
      <c r="B2279">
        <v>4101</v>
      </c>
      <c r="C2279" t="s">
        <v>771</v>
      </c>
      <c r="D2279" t="s">
        <v>1135</v>
      </c>
      <c r="E2279">
        <v>6</v>
      </c>
      <c r="F2279" t="s">
        <v>13821</v>
      </c>
      <c r="G2279">
        <v>3</v>
      </c>
      <c r="H2279" t="s">
        <v>13770</v>
      </c>
      <c r="I2279">
        <v>2</v>
      </c>
      <c r="J2279" t="s">
        <v>13818</v>
      </c>
      <c r="K2279" t="s">
        <v>13823</v>
      </c>
      <c r="L2279">
        <v>270107</v>
      </c>
      <c r="M2279" t="s">
        <v>13588</v>
      </c>
      <c r="N2279">
        <v>270107007</v>
      </c>
      <c r="O2279" t="s">
        <v>13618</v>
      </c>
      <c r="P2279">
        <v>5345.2456679883107</v>
      </c>
      <c r="Q2279">
        <v>10530.86329467703</v>
      </c>
      <c r="R2279">
        <v>13166.763221694886</v>
      </c>
    </row>
    <row r="2280" spans="1:18" x14ac:dyDescent="0.25">
      <c r="A2280">
        <v>4</v>
      </c>
      <c r="B2280">
        <v>4102</v>
      </c>
      <c r="C2280" t="s">
        <v>771</v>
      </c>
      <c r="D2280" t="s">
        <v>771</v>
      </c>
      <c r="E2280">
        <v>5</v>
      </c>
      <c r="F2280" t="s">
        <v>13817</v>
      </c>
      <c r="G2280">
        <v>1</v>
      </c>
      <c r="H2280" t="s">
        <v>8278</v>
      </c>
      <c r="I2280">
        <v>2</v>
      </c>
      <c r="J2280" t="s">
        <v>13818</v>
      </c>
      <c r="K2280" t="s">
        <v>13819</v>
      </c>
      <c r="L2280">
        <v>270107</v>
      </c>
      <c r="M2280" t="s">
        <v>13588</v>
      </c>
      <c r="N2280">
        <v>270107007</v>
      </c>
      <c r="O2280" t="s">
        <v>13618</v>
      </c>
      <c r="P2280">
        <v>21468.981981098139</v>
      </c>
      <c r="Q2280">
        <v>22494.9603427322</v>
      </c>
      <c r="R2280">
        <v>19042.490389041468</v>
      </c>
    </row>
    <row r="2281" spans="1:18" x14ac:dyDescent="0.25">
      <c r="A2281">
        <v>4</v>
      </c>
      <c r="B2281">
        <v>4102</v>
      </c>
      <c r="C2281" t="s">
        <v>771</v>
      </c>
      <c r="D2281" t="s">
        <v>771</v>
      </c>
      <c r="E2281">
        <v>5</v>
      </c>
      <c r="F2281" t="s">
        <v>13817</v>
      </c>
      <c r="G2281">
        <v>1</v>
      </c>
      <c r="H2281" t="s">
        <v>8278</v>
      </c>
      <c r="I2281">
        <v>2</v>
      </c>
      <c r="J2281" t="s">
        <v>13818</v>
      </c>
      <c r="K2281" t="s">
        <v>13820</v>
      </c>
      <c r="L2281">
        <v>270107</v>
      </c>
      <c r="M2281" t="s">
        <v>13588</v>
      </c>
      <c r="N2281">
        <v>270107007</v>
      </c>
      <c r="O2281" t="s">
        <v>13618</v>
      </c>
      <c r="P2281">
        <v>3244.05637856045</v>
      </c>
      <c r="Q2281">
        <v>7928.1826904788568</v>
      </c>
      <c r="R2281">
        <v>8985.9656497667766</v>
      </c>
    </row>
    <row r="2282" spans="1:18" x14ac:dyDescent="0.25">
      <c r="A2282">
        <v>4</v>
      </c>
      <c r="B2282">
        <v>4102</v>
      </c>
      <c r="C2282" t="s">
        <v>771</v>
      </c>
      <c r="D2282" t="s">
        <v>771</v>
      </c>
      <c r="E2282">
        <v>6</v>
      </c>
      <c r="F2282" t="s">
        <v>13821</v>
      </c>
      <c r="G2282">
        <v>3</v>
      </c>
      <c r="H2282" t="s">
        <v>13770</v>
      </c>
      <c r="I2282">
        <v>2</v>
      </c>
      <c r="J2282" t="s">
        <v>13818</v>
      </c>
      <c r="K2282" t="s">
        <v>13822</v>
      </c>
      <c r="L2282">
        <v>270107</v>
      </c>
      <c r="M2282" t="s">
        <v>13588</v>
      </c>
      <c r="N2282">
        <v>270107007</v>
      </c>
      <c r="O2282" t="s">
        <v>13618</v>
      </c>
      <c r="P2282">
        <v>14772.509612105414</v>
      </c>
      <c r="Q2282">
        <v>21864.566038250196</v>
      </c>
      <c r="R2282">
        <v>14781.058502536875</v>
      </c>
    </row>
    <row r="2283" spans="1:18" x14ac:dyDescent="0.25">
      <c r="A2283">
        <v>4</v>
      </c>
      <c r="B2283">
        <v>4102</v>
      </c>
      <c r="C2283" t="s">
        <v>771</v>
      </c>
      <c r="D2283" t="s">
        <v>771</v>
      </c>
      <c r="E2283">
        <v>6</v>
      </c>
      <c r="F2283" t="s">
        <v>13821</v>
      </c>
      <c r="G2283">
        <v>3</v>
      </c>
      <c r="H2283" t="s">
        <v>13770</v>
      </c>
      <c r="I2283">
        <v>2</v>
      </c>
      <c r="J2283" t="s">
        <v>13818</v>
      </c>
      <c r="K2283" t="s">
        <v>13823</v>
      </c>
      <c r="L2283">
        <v>270107</v>
      </c>
      <c r="M2283" t="s">
        <v>13588</v>
      </c>
      <c r="N2283">
        <v>270107007</v>
      </c>
      <c r="O2283" t="s">
        <v>13618</v>
      </c>
      <c r="P2283">
        <v>9940.5287475531768</v>
      </c>
      <c r="Q2283">
        <v>8558.5769949608621</v>
      </c>
      <c r="R2283">
        <v>13247.39753627139</v>
      </c>
    </row>
    <row r="2284" spans="1:18" x14ac:dyDescent="0.25">
      <c r="A2284">
        <v>4</v>
      </c>
      <c r="B2284">
        <v>4103</v>
      </c>
      <c r="C2284" t="s">
        <v>771</v>
      </c>
      <c r="D2284" t="s">
        <v>1140</v>
      </c>
      <c r="E2284">
        <v>5</v>
      </c>
      <c r="F2284" t="s">
        <v>13817</v>
      </c>
      <c r="G2284">
        <v>1</v>
      </c>
      <c r="H2284" t="s">
        <v>8278</v>
      </c>
      <c r="I2284">
        <v>2</v>
      </c>
      <c r="J2284" t="s">
        <v>13818</v>
      </c>
      <c r="K2284" t="s">
        <v>13819</v>
      </c>
      <c r="L2284">
        <v>270107</v>
      </c>
      <c r="M2284" t="s">
        <v>13588</v>
      </c>
      <c r="N2284">
        <v>270107007</v>
      </c>
      <c r="O2284" t="s">
        <v>13618</v>
      </c>
      <c r="P2284">
        <v>0</v>
      </c>
      <c r="Q2284">
        <v>36449.743403747765</v>
      </c>
      <c r="R2284">
        <v>36266.630177384919</v>
      </c>
    </row>
    <row r="2285" spans="1:18" x14ac:dyDescent="0.25">
      <c r="A2285">
        <v>4</v>
      </c>
      <c r="B2285">
        <v>4103</v>
      </c>
      <c r="C2285" t="s">
        <v>771</v>
      </c>
      <c r="D2285" t="s">
        <v>1140</v>
      </c>
      <c r="E2285">
        <v>5</v>
      </c>
      <c r="F2285" t="s">
        <v>13817</v>
      </c>
      <c r="G2285">
        <v>1</v>
      </c>
      <c r="H2285" t="s">
        <v>8278</v>
      </c>
      <c r="I2285">
        <v>2</v>
      </c>
      <c r="J2285" t="s">
        <v>13818</v>
      </c>
      <c r="K2285" t="s">
        <v>13820</v>
      </c>
      <c r="L2285">
        <v>270107</v>
      </c>
      <c r="M2285" t="s">
        <v>13588</v>
      </c>
      <c r="N2285">
        <v>270107007</v>
      </c>
      <c r="O2285" t="s">
        <v>13618</v>
      </c>
      <c r="P2285">
        <v>0</v>
      </c>
      <c r="Q2285">
        <v>0</v>
      </c>
      <c r="R2285">
        <v>7326.2750001807972</v>
      </c>
    </row>
    <row r="2286" spans="1:18" x14ac:dyDescent="0.25">
      <c r="A2286">
        <v>4</v>
      </c>
      <c r="B2286">
        <v>4103</v>
      </c>
      <c r="C2286" t="s">
        <v>771</v>
      </c>
      <c r="D2286" t="s">
        <v>1140</v>
      </c>
      <c r="E2286">
        <v>6</v>
      </c>
      <c r="F2286" t="s">
        <v>13821</v>
      </c>
      <c r="G2286">
        <v>3</v>
      </c>
      <c r="H2286" t="s">
        <v>13770</v>
      </c>
      <c r="I2286">
        <v>2</v>
      </c>
      <c r="J2286" t="s">
        <v>13818</v>
      </c>
      <c r="K2286" t="s">
        <v>13822</v>
      </c>
      <c r="L2286">
        <v>270107</v>
      </c>
      <c r="M2286" t="s">
        <v>13588</v>
      </c>
      <c r="N2286">
        <v>270107007</v>
      </c>
      <c r="O2286" t="s">
        <v>13618</v>
      </c>
      <c r="P2286">
        <v>0</v>
      </c>
      <c r="Q2286">
        <v>36449.743403747765</v>
      </c>
      <c r="R2286">
        <v>30803.461979927863</v>
      </c>
    </row>
    <row r="2287" spans="1:18" x14ac:dyDescent="0.25">
      <c r="A2287">
        <v>4</v>
      </c>
      <c r="B2287">
        <v>4103</v>
      </c>
      <c r="C2287" t="s">
        <v>771</v>
      </c>
      <c r="D2287" t="s">
        <v>1140</v>
      </c>
      <c r="E2287">
        <v>6</v>
      </c>
      <c r="F2287" t="s">
        <v>13821</v>
      </c>
      <c r="G2287">
        <v>3</v>
      </c>
      <c r="H2287" t="s">
        <v>13770</v>
      </c>
      <c r="I2287">
        <v>2</v>
      </c>
      <c r="J2287" t="s">
        <v>13818</v>
      </c>
      <c r="K2287" t="s">
        <v>13823</v>
      </c>
      <c r="L2287">
        <v>270107</v>
      </c>
      <c r="M2287" t="s">
        <v>13588</v>
      </c>
      <c r="N2287">
        <v>270107007</v>
      </c>
      <c r="O2287" t="s">
        <v>13618</v>
      </c>
      <c r="P2287">
        <v>0</v>
      </c>
      <c r="Q2287">
        <v>0</v>
      </c>
      <c r="R2287">
        <v>12789.44319763786</v>
      </c>
    </row>
    <row r="2288" spans="1:18" x14ac:dyDescent="0.25">
      <c r="A2288">
        <v>4</v>
      </c>
      <c r="B2288">
        <v>4106</v>
      </c>
      <c r="C2288" t="s">
        <v>771</v>
      </c>
      <c r="D2288" t="s">
        <v>1149</v>
      </c>
      <c r="E2288">
        <v>5</v>
      </c>
      <c r="F2288" t="s">
        <v>13817</v>
      </c>
      <c r="G2288">
        <v>1</v>
      </c>
      <c r="H2288" t="s">
        <v>8278</v>
      </c>
      <c r="I2288">
        <v>2</v>
      </c>
      <c r="J2288" t="s">
        <v>13818</v>
      </c>
      <c r="K2288" t="s">
        <v>13819</v>
      </c>
      <c r="L2288">
        <v>270107</v>
      </c>
      <c r="M2288" t="s">
        <v>13588</v>
      </c>
      <c r="N2288">
        <v>270107007</v>
      </c>
      <c r="O2288" t="s">
        <v>13618</v>
      </c>
      <c r="P2288">
        <v>0</v>
      </c>
      <c r="Q2288">
        <v>7210.7627600648775</v>
      </c>
      <c r="R2288">
        <v>38123.959650393866</v>
      </c>
    </row>
    <row r="2289" spans="1:18" x14ac:dyDescent="0.25">
      <c r="A2289">
        <v>4</v>
      </c>
      <c r="B2289">
        <v>4106</v>
      </c>
      <c r="C2289" t="s">
        <v>771</v>
      </c>
      <c r="D2289" t="s">
        <v>1149</v>
      </c>
      <c r="E2289">
        <v>5</v>
      </c>
      <c r="F2289" t="s">
        <v>13817</v>
      </c>
      <c r="G2289">
        <v>1</v>
      </c>
      <c r="H2289" t="s">
        <v>8278</v>
      </c>
      <c r="I2289">
        <v>2</v>
      </c>
      <c r="J2289" t="s">
        <v>13818</v>
      </c>
      <c r="K2289" t="s">
        <v>13820</v>
      </c>
      <c r="L2289">
        <v>270107</v>
      </c>
      <c r="M2289" t="s">
        <v>13588</v>
      </c>
      <c r="N2289">
        <v>270107007</v>
      </c>
      <c r="O2289" t="s">
        <v>13618</v>
      </c>
      <c r="P2289">
        <v>0</v>
      </c>
      <c r="Q2289">
        <v>0</v>
      </c>
      <c r="R2289">
        <v>14517.02089594772</v>
      </c>
    </row>
    <row r="2290" spans="1:18" x14ac:dyDescent="0.25">
      <c r="A2290">
        <v>4</v>
      </c>
      <c r="B2290">
        <v>4106</v>
      </c>
      <c r="C2290" t="s">
        <v>771</v>
      </c>
      <c r="D2290" t="s">
        <v>1149</v>
      </c>
      <c r="E2290">
        <v>6</v>
      </c>
      <c r="F2290" t="s">
        <v>13821</v>
      </c>
      <c r="G2290">
        <v>3</v>
      </c>
      <c r="H2290" t="s">
        <v>13770</v>
      </c>
      <c r="I2290">
        <v>2</v>
      </c>
      <c r="J2290" t="s">
        <v>13818</v>
      </c>
      <c r="K2290" t="s">
        <v>13822</v>
      </c>
      <c r="L2290">
        <v>270107</v>
      </c>
      <c r="M2290" t="s">
        <v>13588</v>
      </c>
      <c r="N2290">
        <v>270107007</v>
      </c>
      <c r="O2290" t="s">
        <v>13618</v>
      </c>
      <c r="P2290">
        <v>0</v>
      </c>
      <c r="Q2290">
        <v>7210.7627600648775</v>
      </c>
      <c r="R2290">
        <v>23313.691091297835</v>
      </c>
    </row>
    <row r="2291" spans="1:18" x14ac:dyDescent="0.25">
      <c r="A2291">
        <v>4</v>
      </c>
      <c r="B2291">
        <v>4106</v>
      </c>
      <c r="C2291" t="s">
        <v>771</v>
      </c>
      <c r="D2291" t="s">
        <v>1149</v>
      </c>
      <c r="E2291">
        <v>6</v>
      </c>
      <c r="F2291" t="s">
        <v>13821</v>
      </c>
      <c r="G2291">
        <v>3</v>
      </c>
      <c r="H2291" t="s">
        <v>13770</v>
      </c>
      <c r="I2291">
        <v>2</v>
      </c>
      <c r="J2291" t="s">
        <v>13818</v>
      </c>
      <c r="K2291" t="s">
        <v>13823</v>
      </c>
      <c r="L2291">
        <v>270107</v>
      </c>
      <c r="M2291" t="s">
        <v>13588</v>
      </c>
      <c r="N2291">
        <v>270107007</v>
      </c>
      <c r="O2291" t="s">
        <v>13618</v>
      </c>
      <c r="P2291">
        <v>0</v>
      </c>
      <c r="Q2291">
        <v>0</v>
      </c>
      <c r="R2291">
        <v>29327.289455043749</v>
      </c>
    </row>
    <row r="2292" spans="1:18" x14ac:dyDescent="0.25">
      <c r="A2292">
        <v>4</v>
      </c>
      <c r="B2292">
        <v>4201</v>
      </c>
      <c r="C2292" t="s">
        <v>771</v>
      </c>
      <c r="D2292" t="s">
        <v>1152</v>
      </c>
      <c r="E2292">
        <v>5</v>
      </c>
      <c r="F2292" t="s">
        <v>13817</v>
      </c>
      <c r="G2292">
        <v>1</v>
      </c>
      <c r="H2292" t="s">
        <v>8278</v>
      </c>
      <c r="I2292">
        <v>2</v>
      </c>
      <c r="J2292" t="s">
        <v>13818</v>
      </c>
      <c r="K2292" t="s">
        <v>13819</v>
      </c>
      <c r="L2292">
        <v>270107</v>
      </c>
      <c r="M2292" t="s">
        <v>13588</v>
      </c>
      <c r="N2292">
        <v>270107007</v>
      </c>
      <c r="O2292" t="s">
        <v>13618</v>
      </c>
      <c r="P2292">
        <v>0</v>
      </c>
      <c r="Q2292">
        <v>30678.391887911112</v>
      </c>
      <c r="R2292">
        <v>0</v>
      </c>
    </row>
    <row r="2293" spans="1:18" x14ac:dyDescent="0.25">
      <c r="A2293">
        <v>4</v>
      </c>
      <c r="B2293">
        <v>4201</v>
      </c>
      <c r="C2293" t="s">
        <v>771</v>
      </c>
      <c r="D2293" t="s">
        <v>1152</v>
      </c>
      <c r="E2293">
        <v>5</v>
      </c>
      <c r="F2293" t="s">
        <v>13817</v>
      </c>
      <c r="G2293">
        <v>1</v>
      </c>
      <c r="H2293" t="s">
        <v>8278</v>
      </c>
      <c r="I2293">
        <v>2</v>
      </c>
      <c r="J2293" t="s">
        <v>13818</v>
      </c>
      <c r="K2293" t="s">
        <v>13820</v>
      </c>
      <c r="L2293">
        <v>270107</v>
      </c>
      <c r="M2293" t="s">
        <v>13588</v>
      </c>
      <c r="N2293">
        <v>270107007</v>
      </c>
      <c r="O2293" t="s">
        <v>13618</v>
      </c>
      <c r="P2293">
        <v>0</v>
      </c>
      <c r="Q2293">
        <v>3196.5191444697248</v>
      </c>
      <c r="R2293">
        <v>0</v>
      </c>
    </row>
    <row r="2294" spans="1:18" x14ac:dyDescent="0.25">
      <c r="A2294">
        <v>4</v>
      </c>
      <c r="B2294">
        <v>4201</v>
      </c>
      <c r="C2294" t="s">
        <v>771</v>
      </c>
      <c r="D2294" t="s">
        <v>1152</v>
      </c>
      <c r="E2294">
        <v>6</v>
      </c>
      <c r="F2294" t="s">
        <v>13821</v>
      </c>
      <c r="G2294">
        <v>3</v>
      </c>
      <c r="H2294" t="s">
        <v>13770</v>
      </c>
      <c r="I2294">
        <v>2</v>
      </c>
      <c r="J2294" t="s">
        <v>13818</v>
      </c>
      <c r="K2294" t="s">
        <v>13822</v>
      </c>
      <c r="L2294">
        <v>270107</v>
      </c>
      <c r="M2294" t="s">
        <v>13588</v>
      </c>
      <c r="N2294">
        <v>270107007</v>
      </c>
      <c r="O2294" t="s">
        <v>13618</v>
      </c>
      <c r="P2294">
        <v>0</v>
      </c>
      <c r="Q2294">
        <v>30678.391887911112</v>
      </c>
      <c r="R2294">
        <v>0</v>
      </c>
    </row>
    <row r="2295" spans="1:18" x14ac:dyDescent="0.25">
      <c r="A2295">
        <v>4</v>
      </c>
      <c r="B2295">
        <v>4201</v>
      </c>
      <c r="C2295" t="s">
        <v>771</v>
      </c>
      <c r="D2295" t="s">
        <v>1152</v>
      </c>
      <c r="E2295">
        <v>6</v>
      </c>
      <c r="F2295" t="s">
        <v>13821</v>
      </c>
      <c r="G2295">
        <v>3</v>
      </c>
      <c r="H2295" t="s">
        <v>13770</v>
      </c>
      <c r="I2295">
        <v>2</v>
      </c>
      <c r="J2295" t="s">
        <v>13818</v>
      </c>
      <c r="K2295" t="s">
        <v>13823</v>
      </c>
      <c r="L2295">
        <v>270107</v>
      </c>
      <c r="M2295" t="s">
        <v>13588</v>
      </c>
      <c r="N2295">
        <v>270107007</v>
      </c>
      <c r="O2295" t="s">
        <v>13618</v>
      </c>
      <c r="P2295">
        <v>0</v>
      </c>
      <c r="Q2295">
        <v>3196.5191444697248</v>
      </c>
      <c r="R2295">
        <v>0</v>
      </c>
    </row>
    <row r="2296" spans="1:18" x14ac:dyDescent="0.25">
      <c r="A2296">
        <v>4</v>
      </c>
      <c r="B2296">
        <v>4202</v>
      </c>
      <c r="C2296" t="s">
        <v>771</v>
      </c>
      <c r="D2296" t="s">
        <v>1155</v>
      </c>
      <c r="E2296">
        <v>5</v>
      </c>
      <c r="F2296" t="s">
        <v>13817</v>
      </c>
      <c r="G2296">
        <v>1</v>
      </c>
      <c r="H2296" t="s">
        <v>8278</v>
      </c>
      <c r="I2296">
        <v>2</v>
      </c>
      <c r="J2296" t="s">
        <v>13818</v>
      </c>
      <c r="K2296" t="s">
        <v>13819</v>
      </c>
      <c r="L2296">
        <v>270107</v>
      </c>
      <c r="M2296" t="s">
        <v>13588</v>
      </c>
      <c r="N2296">
        <v>270107007</v>
      </c>
      <c r="O2296" t="s">
        <v>13618</v>
      </c>
      <c r="P2296">
        <v>0</v>
      </c>
      <c r="Q2296">
        <v>18996.028616956621</v>
      </c>
      <c r="R2296">
        <v>0</v>
      </c>
    </row>
    <row r="2297" spans="1:18" x14ac:dyDescent="0.25">
      <c r="A2297">
        <v>4</v>
      </c>
      <c r="B2297">
        <v>4202</v>
      </c>
      <c r="C2297" t="s">
        <v>771</v>
      </c>
      <c r="D2297" t="s">
        <v>1155</v>
      </c>
      <c r="E2297">
        <v>6</v>
      </c>
      <c r="F2297" t="s">
        <v>13821</v>
      </c>
      <c r="G2297">
        <v>3</v>
      </c>
      <c r="H2297" t="s">
        <v>13770</v>
      </c>
      <c r="I2297">
        <v>2</v>
      </c>
      <c r="J2297" t="s">
        <v>13818</v>
      </c>
      <c r="K2297" t="s">
        <v>13822</v>
      </c>
      <c r="L2297">
        <v>270107</v>
      </c>
      <c r="M2297" t="s">
        <v>13588</v>
      </c>
      <c r="N2297">
        <v>270107007</v>
      </c>
      <c r="O2297" t="s">
        <v>13618</v>
      </c>
      <c r="P2297">
        <v>0</v>
      </c>
      <c r="Q2297">
        <v>18996.028616956621</v>
      </c>
      <c r="R2297">
        <v>0</v>
      </c>
    </row>
    <row r="2298" spans="1:18" x14ac:dyDescent="0.25">
      <c r="A2298">
        <v>4</v>
      </c>
      <c r="B2298">
        <v>4203</v>
      </c>
      <c r="C2298" t="s">
        <v>771</v>
      </c>
      <c r="D2298" t="s">
        <v>1158</v>
      </c>
      <c r="E2298">
        <v>5</v>
      </c>
      <c r="F2298" t="s">
        <v>13817</v>
      </c>
      <c r="G2298">
        <v>1</v>
      </c>
      <c r="H2298" t="s">
        <v>8278</v>
      </c>
      <c r="I2298">
        <v>2</v>
      </c>
      <c r="J2298" t="s">
        <v>13818</v>
      </c>
      <c r="K2298" t="s">
        <v>13819</v>
      </c>
      <c r="L2298">
        <v>270107</v>
      </c>
      <c r="M2298" t="s">
        <v>13588</v>
      </c>
      <c r="N2298">
        <v>270107007</v>
      </c>
      <c r="O2298" t="s">
        <v>13618</v>
      </c>
      <c r="P2298">
        <v>0</v>
      </c>
      <c r="Q2298">
        <v>61567.014120877662</v>
      </c>
      <c r="R2298">
        <v>0</v>
      </c>
    </row>
    <row r="2299" spans="1:18" x14ac:dyDescent="0.25">
      <c r="A2299">
        <v>4</v>
      </c>
      <c r="B2299">
        <v>4203</v>
      </c>
      <c r="C2299" t="s">
        <v>771</v>
      </c>
      <c r="D2299" t="s">
        <v>1158</v>
      </c>
      <c r="E2299">
        <v>5</v>
      </c>
      <c r="F2299" t="s">
        <v>13817</v>
      </c>
      <c r="G2299">
        <v>1</v>
      </c>
      <c r="H2299" t="s">
        <v>8278</v>
      </c>
      <c r="I2299">
        <v>2</v>
      </c>
      <c r="J2299" t="s">
        <v>13818</v>
      </c>
      <c r="K2299" t="s">
        <v>13820</v>
      </c>
      <c r="L2299">
        <v>270107</v>
      </c>
      <c r="M2299" t="s">
        <v>13588</v>
      </c>
      <c r="N2299">
        <v>270107007</v>
      </c>
      <c r="O2299" t="s">
        <v>13618</v>
      </c>
      <c r="P2299">
        <v>0</v>
      </c>
      <c r="Q2299">
        <v>19793.322347117417</v>
      </c>
      <c r="R2299">
        <v>0</v>
      </c>
    </row>
    <row r="2300" spans="1:18" x14ac:dyDescent="0.25">
      <c r="A2300">
        <v>4</v>
      </c>
      <c r="B2300">
        <v>4203</v>
      </c>
      <c r="C2300" t="s">
        <v>771</v>
      </c>
      <c r="D2300" t="s">
        <v>1158</v>
      </c>
      <c r="E2300">
        <v>6</v>
      </c>
      <c r="F2300" t="s">
        <v>13821</v>
      </c>
      <c r="G2300">
        <v>3</v>
      </c>
      <c r="H2300" t="s">
        <v>13770</v>
      </c>
      <c r="I2300">
        <v>2</v>
      </c>
      <c r="J2300" t="s">
        <v>13818</v>
      </c>
      <c r="K2300" t="s">
        <v>13822</v>
      </c>
      <c r="L2300">
        <v>270107</v>
      </c>
      <c r="M2300" t="s">
        <v>13588</v>
      </c>
      <c r="N2300">
        <v>270107007</v>
      </c>
      <c r="O2300" t="s">
        <v>13618</v>
      </c>
      <c r="P2300">
        <v>0</v>
      </c>
      <c r="Q2300">
        <v>61567.014120877662</v>
      </c>
      <c r="R2300">
        <v>0</v>
      </c>
    </row>
    <row r="2301" spans="1:18" x14ac:dyDescent="0.25">
      <c r="A2301">
        <v>4</v>
      </c>
      <c r="B2301">
        <v>4203</v>
      </c>
      <c r="C2301" t="s">
        <v>771</v>
      </c>
      <c r="D2301" t="s">
        <v>1158</v>
      </c>
      <c r="E2301">
        <v>6</v>
      </c>
      <c r="F2301" t="s">
        <v>13821</v>
      </c>
      <c r="G2301">
        <v>3</v>
      </c>
      <c r="H2301" t="s">
        <v>13770</v>
      </c>
      <c r="I2301">
        <v>2</v>
      </c>
      <c r="J2301" t="s">
        <v>13818</v>
      </c>
      <c r="K2301" t="s">
        <v>13823</v>
      </c>
      <c r="L2301">
        <v>270107</v>
      </c>
      <c r="M2301" t="s">
        <v>13588</v>
      </c>
      <c r="N2301">
        <v>270107007</v>
      </c>
      <c r="O2301" t="s">
        <v>13618</v>
      </c>
      <c r="P2301">
        <v>0</v>
      </c>
      <c r="Q2301">
        <v>19793.322347117417</v>
      </c>
      <c r="R2301">
        <v>0</v>
      </c>
    </row>
    <row r="2302" spans="1:18" x14ac:dyDescent="0.25">
      <c r="A2302">
        <v>4</v>
      </c>
      <c r="B2302">
        <v>4301</v>
      </c>
      <c r="C2302" t="s">
        <v>771</v>
      </c>
      <c r="D2302" t="s">
        <v>1164</v>
      </c>
      <c r="E2302">
        <v>5</v>
      </c>
      <c r="F2302" t="s">
        <v>13817</v>
      </c>
      <c r="G2302">
        <v>1</v>
      </c>
      <c r="H2302" t="s">
        <v>8278</v>
      </c>
      <c r="I2302">
        <v>2</v>
      </c>
      <c r="J2302" t="s">
        <v>13818</v>
      </c>
      <c r="K2302" t="s">
        <v>13819</v>
      </c>
      <c r="L2302">
        <v>270107</v>
      </c>
      <c r="M2302" t="s">
        <v>13588</v>
      </c>
      <c r="N2302">
        <v>270107007</v>
      </c>
      <c r="O2302" t="s">
        <v>13618</v>
      </c>
      <c r="P2302">
        <v>19099.108791937884</v>
      </c>
      <c r="Q2302">
        <v>17721.672183142378</v>
      </c>
      <c r="R2302">
        <v>18234.352987925478</v>
      </c>
    </row>
    <row r="2303" spans="1:18" x14ac:dyDescent="0.25">
      <c r="A2303">
        <v>4</v>
      </c>
      <c r="B2303">
        <v>4301</v>
      </c>
      <c r="C2303" t="s">
        <v>771</v>
      </c>
      <c r="D2303" t="s">
        <v>1164</v>
      </c>
      <c r="E2303">
        <v>5</v>
      </c>
      <c r="F2303" t="s">
        <v>13817</v>
      </c>
      <c r="G2303">
        <v>1</v>
      </c>
      <c r="H2303" t="s">
        <v>8278</v>
      </c>
      <c r="I2303">
        <v>2</v>
      </c>
      <c r="J2303" t="s">
        <v>13818</v>
      </c>
      <c r="K2303" t="s">
        <v>13820</v>
      </c>
      <c r="L2303">
        <v>270107</v>
      </c>
      <c r="M2303" t="s">
        <v>13588</v>
      </c>
      <c r="N2303">
        <v>270107007</v>
      </c>
      <c r="O2303" t="s">
        <v>13618</v>
      </c>
      <c r="P2303">
        <v>3420.4816468520808</v>
      </c>
      <c r="Q2303">
        <v>6639.700788750426</v>
      </c>
      <c r="R2303">
        <v>13053.728429833911</v>
      </c>
    </row>
    <row r="2304" spans="1:18" x14ac:dyDescent="0.25">
      <c r="A2304">
        <v>4</v>
      </c>
      <c r="B2304">
        <v>4301</v>
      </c>
      <c r="C2304" t="s">
        <v>771</v>
      </c>
      <c r="D2304" t="s">
        <v>1164</v>
      </c>
      <c r="E2304">
        <v>6</v>
      </c>
      <c r="F2304" t="s">
        <v>13821</v>
      </c>
      <c r="G2304">
        <v>3</v>
      </c>
      <c r="H2304" t="s">
        <v>13770</v>
      </c>
      <c r="I2304">
        <v>2</v>
      </c>
      <c r="J2304" t="s">
        <v>13818</v>
      </c>
      <c r="K2304" t="s">
        <v>13822</v>
      </c>
      <c r="L2304">
        <v>270107</v>
      </c>
      <c r="M2304" t="s">
        <v>13588</v>
      </c>
      <c r="N2304">
        <v>270107007</v>
      </c>
      <c r="O2304" t="s">
        <v>13618</v>
      </c>
      <c r="P2304">
        <v>15621.245539476751</v>
      </c>
      <c r="Q2304">
        <v>11731.701253636233</v>
      </c>
      <c r="R2304">
        <v>13936.156721923111</v>
      </c>
    </row>
    <row r="2305" spans="1:18" x14ac:dyDescent="0.25">
      <c r="A2305">
        <v>4</v>
      </c>
      <c r="B2305">
        <v>4301</v>
      </c>
      <c r="C2305" t="s">
        <v>771</v>
      </c>
      <c r="D2305" t="s">
        <v>1164</v>
      </c>
      <c r="E2305">
        <v>6</v>
      </c>
      <c r="F2305" t="s">
        <v>13821</v>
      </c>
      <c r="G2305">
        <v>3</v>
      </c>
      <c r="H2305" t="s">
        <v>13770</v>
      </c>
      <c r="I2305">
        <v>2</v>
      </c>
      <c r="J2305" t="s">
        <v>13818</v>
      </c>
      <c r="K2305" t="s">
        <v>13823</v>
      </c>
      <c r="L2305">
        <v>270107</v>
      </c>
      <c r="M2305" t="s">
        <v>13588</v>
      </c>
      <c r="N2305">
        <v>270107007</v>
      </c>
      <c r="O2305" t="s">
        <v>13618</v>
      </c>
      <c r="P2305">
        <v>6898.3448993132142</v>
      </c>
      <c r="Q2305">
        <v>12629.671718256564</v>
      </c>
      <c r="R2305">
        <v>17351.924695836282</v>
      </c>
    </row>
    <row r="2306" spans="1:18" x14ac:dyDescent="0.25">
      <c r="A2306">
        <v>4</v>
      </c>
      <c r="B2306">
        <v>4302</v>
      </c>
      <c r="C2306" t="s">
        <v>771</v>
      </c>
      <c r="D2306" t="s">
        <v>1167</v>
      </c>
      <c r="E2306">
        <v>5</v>
      </c>
      <c r="F2306" t="s">
        <v>13817</v>
      </c>
      <c r="G2306">
        <v>1</v>
      </c>
      <c r="H2306" t="s">
        <v>8278</v>
      </c>
      <c r="I2306">
        <v>2</v>
      </c>
      <c r="J2306" t="s">
        <v>13818</v>
      </c>
      <c r="K2306" t="s">
        <v>13819</v>
      </c>
      <c r="L2306">
        <v>270107</v>
      </c>
      <c r="M2306" t="s">
        <v>13588</v>
      </c>
      <c r="N2306">
        <v>270107007</v>
      </c>
      <c r="O2306" t="s">
        <v>13618</v>
      </c>
      <c r="P2306">
        <v>0</v>
      </c>
      <c r="Q2306">
        <v>11060.750009392879</v>
      </c>
      <c r="R2306">
        <v>0</v>
      </c>
    </row>
    <row r="2307" spans="1:18" x14ac:dyDescent="0.25">
      <c r="A2307">
        <v>4</v>
      </c>
      <c r="B2307">
        <v>4302</v>
      </c>
      <c r="C2307" t="s">
        <v>771</v>
      </c>
      <c r="D2307" t="s">
        <v>1167</v>
      </c>
      <c r="E2307">
        <v>5</v>
      </c>
      <c r="F2307" t="s">
        <v>13817</v>
      </c>
      <c r="G2307">
        <v>1</v>
      </c>
      <c r="H2307" t="s">
        <v>8278</v>
      </c>
      <c r="I2307">
        <v>2</v>
      </c>
      <c r="J2307" t="s">
        <v>13818</v>
      </c>
      <c r="K2307" t="s">
        <v>13820</v>
      </c>
      <c r="L2307">
        <v>270107</v>
      </c>
      <c r="M2307" t="s">
        <v>13588</v>
      </c>
      <c r="N2307">
        <v>270107007</v>
      </c>
      <c r="O2307" t="s">
        <v>13618</v>
      </c>
      <c r="P2307">
        <v>0</v>
      </c>
      <c r="Q2307">
        <v>3047.1881270270728</v>
      </c>
      <c r="R2307">
        <v>0</v>
      </c>
    </row>
    <row r="2308" spans="1:18" x14ac:dyDescent="0.25">
      <c r="A2308">
        <v>4</v>
      </c>
      <c r="B2308">
        <v>4302</v>
      </c>
      <c r="C2308" t="s">
        <v>771</v>
      </c>
      <c r="D2308" t="s">
        <v>1167</v>
      </c>
      <c r="E2308">
        <v>6</v>
      </c>
      <c r="F2308" t="s">
        <v>13821</v>
      </c>
      <c r="G2308">
        <v>3</v>
      </c>
      <c r="H2308" t="s">
        <v>13770</v>
      </c>
      <c r="I2308">
        <v>2</v>
      </c>
      <c r="J2308" t="s">
        <v>13818</v>
      </c>
      <c r="K2308" t="s">
        <v>13822</v>
      </c>
      <c r="L2308">
        <v>270107</v>
      </c>
      <c r="M2308" t="s">
        <v>13588</v>
      </c>
      <c r="N2308">
        <v>270107007</v>
      </c>
      <c r="O2308" t="s">
        <v>13618</v>
      </c>
      <c r="P2308">
        <v>0</v>
      </c>
      <c r="Q2308">
        <v>11060.750009392879</v>
      </c>
      <c r="R2308">
        <v>0</v>
      </c>
    </row>
    <row r="2309" spans="1:18" x14ac:dyDescent="0.25">
      <c r="A2309">
        <v>4</v>
      </c>
      <c r="B2309">
        <v>4302</v>
      </c>
      <c r="C2309" t="s">
        <v>771</v>
      </c>
      <c r="D2309" t="s">
        <v>1167</v>
      </c>
      <c r="E2309">
        <v>6</v>
      </c>
      <c r="F2309" t="s">
        <v>13821</v>
      </c>
      <c r="G2309">
        <v>3</v>
      </c>
      <c r="H2309" t="s">
        <v>13770</v>
      </c>
      <c r="I2309">
        <v>2</v>
      </c>
      <c r="J2309" t="s">
        <v>13818</v>
      </c>
      <c r="K2309" t="s">
        <v>13823</v>
      </c>
      <c r="L2309">
        <v>270107</v>
      </c>
      <c r="M2309" t="s">
        <v>13588</v>
      </c>
      <c r="N2309">
        <v>270107007</v>
      </c>
      <c r="O2309" t="s">
        <v>13618</v>
      </c>
      <c r="P2309">
        <v>0</v>
      </c>
      <c r="Q2309">
        <v>3047.1881270270728</v>
      </c>
      <c r="R2309">
        <v>0</v>
      </c>
    </row>
    <row r="2310" spans="1:18" x14ac:dyDescent="0.25">
      <c r="A2310">
        <v>4</v>
      </c>
      <c r="B2310">
        <v>4303</v>
      </c>
      <c r="C2310" t="s">
        <v>771</v>
      </c>
      <c r="D2310" t="s">
        <v>1170</v>
      </c>
      <c r="E2310">
        <v>5</v>
      </c>
      <c r="F2310" t="s">
        <v>13817</v>
      </c>
      <c r="G2310">
        <v>1</v>
      </c>
      <c r="H2310" t="s">
        <v>8278</v>
      </c>
      <c r="I2310">
        <v>2</v>
      </c>
      <c r="J2310" t="s">
        <v>13818</v>
      </c>
      <c r="K2310" t="s">
        <v>13819</v>
      </c>
      <c r="L2310">
        <v>270107</v>
      </c>
      <c r="M2310" t="s">
        <v>13588</v>
      </c>
      <c r="N2310">
        <v>270107007</v>
      </c>
      <c r="O2310" t="s">
        <v>13618</v>
      </c>
      <c r="P2310">
        <v>0</v>
      </c>
      <c r="Q2310">
        <v>18954.709777892636</v>
      </c>
      <c r="R2310">
        <v>26115.910685615927</v>
      </c>
    </row>
    <row r="2311" spans="1:18" x14ac:dyDescent="0.25">
      <c r="A2311">
        <v>4</v>
      </c>
      <c r="B2311">
        <v>4303</v>
      </c>
      <c r="C2311" t="s">
        <v>771</v>
      </c>
      <c r="D2311" t="s">
        <v>1170</v>
      </c>
      <c r="E2311">
        <v>5</v>
      </c>
      <c r="F2311" t="s">
        <v>13817</v>
      </c>
      <c r="G2311">
        <v>1</v>
      </c>
      <c r="H2311" t="s">
        <v>8278</v>
      </c>
      <c r="I2311">
        <v>2</v>
      </c>
      <c r="J2311" t="s">
        <v>13818</v>
      </c>
      <c r="K2311" t="s">
        <v>13820</v>
      </c>
      <c r="L2311">
        <v>270107</v>
      </c>
      <c r="M2311" t="s">
        <v>13588</v>
      </c>
      <c r="N2311">
        <v>270107007</v>
      </c>
      <c r="O2311" t="s">
        <v>13618</v>
      </c>
      <c r="P2311">
        <v>0</v>
      </c>
      <c r="Q2311">
        <v>0</v>
      </c>
      <c r="R2311">
        <v>8094.2972799898826</v>
      </c>
    </row>
    <row r="2312" spans="1:18" x14ac:dyDescent="0.25">
      <c r="A2312">
        <v>4</v>
      </c>
      <c r="B2312">
        <v>4303</v>
      </c>
      <c r="C2312" t="s">
        <v>771</v>
      </c>
      <c r="D2312" t="s">
        <v>1170</v>
      </c>
      <c r="E2312">
        <v>6</v>
      </c>
      <c r="F2312" t="s">
        <v>13821</v>
      </c>
      <c r="G2312">
        <v>3</v>
      </c>
      <c r="H2312" t="s">
        <v>13770</v>
      </c>
      <c r="I2312">
        <v>2</v>
      </c>
      <c r="J2312" t="s">
        <v>13818</v>
      </c>
      <c r="K2312" t="s">
        <v>13822</v>
      </c>
      <c r="L2312">
        <v>270107</v>
      </c>
      <c r="M2312" t="s">
        <v>13588</v>
      </c>
      <c r="N2312">
        <v>270107007</v>
      </c>
      <c r="O2312" t="s">
        <v>13618</v>
      </c>
      <c r="P2312">
        <v>0</v>
      </c>
      <c r="Q2312">
        <v>18954.709777892636</v>
      </c>
      <c r="R2312">
        <v>24638.163993124563</v>
      </c>
    </row>
    <row r="2313" spans="1:18" x14ac:dyDescent="0.25">
      <c r="A2313">
        <v>4</v>
      </c>
      <c r="B2313">
        <v>4303</v>
      </c>
      <c r="C2313" t="s">
        <v>771</v>
      </c>
      <c r="D2313" t="s">
        <v>1170</v>
      </c>
      <c r="E2313">
        <v>6</v>
      </c>
      <c r="F2313" t="s">
        <v>13821</v>
      </c>
      <c r="G2313">
        <v>3</v>
      </c>
      <c r="H2313" t="s">
        <v>13770</v>
      </c>
      <c r="I2313">
        <v>2</v>
      </c>
      <c r="J2313" t="s">
        <v>13818</v>
      </c>
      <c r="K2313" t="s">
        <v>13823</v>
      </c>
      <c r="L2313">
        <v>270107</v>
      </c>
      <c r="M2313" t="s">
        <v>13588</v>
      </c>
      <c r="N2313">
        <v>270107007</v>
      </c>
      <c r="O2313" t="s">
        <v>13618</v>
      </c>
      <c r="P2313">
        <v>0</v>
      </c>
      <c r="Q2313">
        <v>0</v>
      </c>
      <c r="R2313">
        <v>9572.0439724812477</v>
      </c>
    </row>
    <row r="2314" spans="1:18" x14ac:dyDescent="0.25">
      <c r="A2314">
        <v>5</v>
      </c>
      <c r="B2314">
        <v>5101</v>
      </c>
      <c r="C2314" t="s">
        <v>798</v>
      </c>
      <c r="D2314" t="s">
        <v>798</v>
      </c>
      <c r="E2314">
        <v>5</v>
      </c>
      <c r="F2314" t="s">
        <v>13817</v>
      </c>
      <c r="G2314">
        <v>1</v>
      </c>
      <c r="H2314" t="s">
        <v>8278</v>
      </c>
      <c r="I2314">
        <v>2</v>
      </c>
      <c r="J2314" t="s">
        <v>13818</v>
      </c>
      <c r="K2314" t="s">
        <v>13819</v>
      </c>
      <c r="L2314">
        <v>270107</v>
      </c>
      <c r="M2314" t="s">
        <v>13588</v>
      </c>
      <c r="N2314">
        <v>270107007</v>
      </c>
      <c r="O2314" t="s">
        <v>13618</v>
      </c>
      <c r="P2314">
        <v>20292.403905838066</v>
      </c>
      <c r="Q2314">
        <v>12825.865463265773</v>
      </c>
      <c r="R2314">
        <v>26423.638706621725</v>
      </c>
    </row>
    <row r="2315" spans="1:18" x14ac:dyDescent="0.25">
      <c r="A2315">
        <v>5</v>
      </c>
      <c r="B2315">
        <v>5101</v>
      </c>
      <c r="C2315" t="s">
        <v>798</v>
      </c>
      <c r="D2315" t="s">
        <v>798</v>
      </c>
      <c r="E2315">
        <v>5</v>
      </c>
      <c r="F2315" t="s">
        <v>13817</v>
      </c>
      <c r="G2315">
        <v>1</v>
      </c>
      <c r="H2315" t="s">
        <v>8278</v>
      </c>
      <c r="I2315">
        <v>2</v>
      </c>
      <c r="J2315" t="s">
        <v>13818</v>
      </c>
      <c r="K2315" t="s">
        <v>13820</v>
      </c>
      <c r="L2315">
        <v>270107</v>
      </c>
      <c r="M2315" t="s">
        <v>13588</v>
      </c>
      <c r="N2315">
        <v>270107007</v>
      </c>
      <c r="O2315" t="s">
        <v>13618</v>
      </c>
      <c r="P2315">
        <v>11227.949568502339</v>
      </c>
      <c r="Q2315">
        <v>14575.302519983441</v>
      </c>
      <c r="R2315">
        <v>15477.184772712812</v>
      </c>
    </row>
    <row r="2316" spans="1:18" x14ac:dyDescent="0.25">
      <c r="A2316">
        <v>5</v>
      </c>
      <c r="B2316">
        <v>5101</v>
      </c>
      <c r="C2316" t="s">
        <v>798</v>
      </c>
      <c r="D2316" t="s">
        <v>798</v>
      </c>
      <c r="E2316">
        <v>6</v>
      </c>
      <c r="F2316" t="s">
        <v>13821</v>
      </c>
      <c r="G2316">
        <v>3</v>
      </c>
      <c r="H2316" t="s">
        <v>13770</v>
      </c>
      <c r="I2316">
        <v>2</v>
      </c>
      <c r="J2316" t="s">
        <v>13818</v>
      </c>
      <c r="K2316" t="s">
        <v>13822</v>
      </c>
      <c r="L2316">
        <v>270107</v>
      </c>
      <c r="M2316" t="s">
        <v>13588</v>
      </c>
      <c r="N2316">
        <v>270107007</v>
      </c>
      <c r="O2316" t="s">
        <v>13618</v>
      </c>
      <c r="P2316">
        <v>19594.932822521976</v>
      </c>
      <c r="Q2316">
        <v>12444.012579942502</v>
      </c>
      <c r="R2316">
        <v>24738.449867011608</v>
      </c>
    </row>
    <row r="2317" spans="1:18" x14ac:dyDescent="0.25">
      <c r="A2317">
        <v>5</v>
      </c>
      <c r="B2317">
        <v>5101</v>
      </c>
      <c r="C2317" t="s">
        <v>798</v>
      </c>
      <c r="D2317" t="s">
        <v>798</v>
      </c>
      <c r="E2317">
        <v>6</v>
      </c>
      <c r="F2317" t="s">
        <v>13821</v>
      </c>
      <c r="G2317">
        <v>3</v>
      </c>
      <c r="H2317" t="s">
        <v>13770</v>
      </c>
      <c r="I2317">
        <v>2</v>
      </c>
      <c r="J2317" t="s">
        <v>13818</v>
      </c>
      <c r="K2317" t="s">
        <v>13823</v>
      </c>
      <c r="L2317">
        <v>270107</v>
      </c>
      <c r="M2317" t="s">
        <v>13588</v>
      </c>
      <c r="N2317">
        <v>270107007</v>
      </c>
      <c r="O2317" t="s">
        <v>13618</v>
      </c>
      <c r="P2317">
        <v>11925.420651818431</v>
      </c>
      <c r="Q2317">
        <v>14957.155403306711</v>
      </c>
      <c r="R2317">
        <v>17162.373612322928</v>
      </c>
    </row>
    <row r="2318" spans="1:18" x14ac:dyDescent="0.25">
      <c r="A2318">
        <v>5</v>
      </c>
      <c r="B2318">
        <v>5102</v>
      </c>
      <c r="C2318" t="s">
        <v>798</v>
      </c>
      <c r="D2318" t="s">
        <v>1181</v>
      </c>
      <c r="E2318">
        <v>5</v>
      </c>
      <c r="F2318" t="s">
        <v>13817</v>
      </c>
      <c r="G2318">
        <v>1</v>
      </c>
      <c r="H2318" t="s">
        <v>8278</v>
      </c>
      <c r="I2318">
        <v>2</v>
      </c>
      <c r="J2318" t="s">
        <v>13818</v>
      </c>
      <c r="K2318" t="s">
        <v>13819</v>
      </c>
      <c r="L2318">
        <v>270107</v>
      </c>
      <c r="M2318" t="s">
        <v>13588</v>
      </c>
      <c r="N2318">
        <v>270107007</v>
      </c>
      <c r="O2318" t="s">
        <v>13618</v>
      </c>
      <c r="P2318">
        <v>0</v>
      </c>
      <c r="Q2318">
        <v>100895.8977228413</v>
      </c>
      <c r="R2318">
        <v>0</v>
      </c>
    </row>
    <row r="2319" spans="1:18" x14ac:dyDescent="0.25">
      <c r="A2319">
        <v>5</v>
      </c>
      <c r="B2319">
        <v>5102</v>
      </c>
      <c r="C2319" t="s">
        <v>798</v>
      </c>
      <c r="D2319" t="s">
        <v>1181</v>
      </c>
      <c r="E2319">
        <v>5</v>
      </c>
      <c r="F2319" t="s">
        <v>13817</v>
      </c>
      <c r="G2319">
        <v>1</v>
      </c>
      <c r="H2319" t="s">
        <v>8278</v>
      </c>
      <c r="I2319">
        <v>2</v>
      </c>
      <c r="J2319" t="s">
        <v>13818</v>
      </c>
      <c r="K2319" t="s">
        <v>13820</v>
      </c>
      <c r="L2319">
        <v>270107</v>
      </c>
      <c r="M2319" t="s">
        <v>13588</v>
      </c>
      <c r="N2319">
        <v>270107007</v>
      </c>
      <c r="O2319" t="s">
        <v>13618</v>
      </c>
      <c r="P2319">
        <v>0</v>
      </c>
      <c r="Q2319">
        <v>12083.816182618919</v>
      </c>
      <c r="R2319">
        <v>0</v>
      </c>
    </row>
    <row r="2320" spans="1:18" x14ac:dyDescent="0.25">
      <c r="A2320">
        <v>5</v>
      </c>
      <c r="B2320">
        <v>5102</v>
      </c>
      <c r="C2320" t="s">
        <v>798</v>
      </c>
      <c r="D2320" t="s">
        <v>1181</v>
      </c>
      <c r="E2320">
        <v>6</v>
      </c>
      <c r="F2320" t="s">
        <v>13821</v>
      </c>
      <c r="G2320">
        <v>3</v>
      </c>
      <c r="H2320" t="s">
        <v>13770</v>
      </c>
      <c r="I2320">
        <v>2</v>
      </c>
      <c r="J2320" t="s">
        <v>13818</v>
      </c>
      <c r="K2320" t="s">
        <v>13822</v>
      </c>
      <c r="L2320">
        <v>270107</v>
      </c>
      <c r="M2320" t="s">
        <v>13588</v>
      </c>
      <c r="N2320">
        <v>270107007</v>
      </c>
      <c r="O2320" t="s">
        <v>13618</v>
      </c>
      <c r="P2320">
        <v>0</v>
      </c>
      <c r="Q2320">
        <v>94929.512330288286</v>
      </c>
      <c r="R2320">
        <v>0</v>
      </c>
    </row>
    <row r="2321" spans="1:18" x14ac:dyDescent="0.25">
      <c r="A2321">
        <v>5</v>
      </c>
      <c r="B2321">
        <v>5102</v>
      </c>
      <c r="C2321" t="s">
        <v>798</v>
      </c>
      <c r="D2321" t="s">
        <v>1181</v>
      </c>
      <c r="E2321">
        <v>6</v>
      </c>
      <c r="F2321" t="s">
        <v>13821</v>
      </c>
      <c r="G2321">
        <v>3</v>
      </c>
      <c r="H2321" t="s">
        <v>13770</v>
      </c>
      <c r="I2321">
        <v>2</v>
      </c>
      <c r="J2321" t="s">
        <v>13818</v>
      </c>
      <c r="K2321" t="s">
        <v>13823</v>
      </c>
      <c r="L2321">
        <v>270107</v>
      </c>
      <c r="M2321" t="s">
        <v>13588</v>
      </c>
      <c r="N2321">
        <v>270107007</v>
      </c>
      <c r="O2321" t="s">
        <v>13618</v>
      </c>
      <c r="P2321">
        <v>0</v>
      </c>
      <c r="Q2321">
        <v>18050.201575171934</v>
      </c>
      <c r="R2321">
        <v>0</v>
      </c>
    </row>
    <row r="2322" spans="1:18" x14ac:dyDescent="0.25">
      <c r="A2322">
        <v>5</v>
      </c>
      <c r="B2322">
        <v>5103</v>
      </c>
      <c r="C2322" t="s">
        <v>798</v>
      </c>
      <c r="D2322" t="s">
        <v>1184</v>
      </c>
      <c r="E2322">
        <v>5</v>
      </c>
      <c r="F2322" t="s">
        <v>13817</v>
      </c>
      <c r="G2322">
        <v>1</v>
      </c>
      <c r="H2322" t="s">
        <v>8278</v>
      </c>
      <c r="I2322">
        <v>2</v>
      </c>
      <c r="J2322" t="s">
        <v>13818</v>
      </c>
      <c r="K2322" t="s">
        <v>13819</v>
      </c>
      <c r="L2322">
        <v>270107</v>
      </c>
      <c r="M2322" t="s">
        <v>13588</v>
      </c>
      <c r="N2322">
        <v>270107007</v>
      </c>
      <c r="O2322" t="s">
        <v>13618</v>
      </c>
      <c r="P2322">
        <v>0</v>
      </c>
      <c r="Q2322">
        <v>33012.65313316766</v>
      </c>
      <c r="R2322">
        <v>77564.899862552324</v>
      </c>
    </row>
    <row r="2323" spans="1:18" x14ac:dyDescent="0.25">
      <c r="A2323">
        <v>5</v>
      </c>
      <c r="B2323">
        <v>5103</v>
      </c>
      <c r="C2323" t="s">
        <v>798</v>
      </c>
      <c r="D2323" t="s">
        <v>1184</v>
      </c>
      <c r="E2323">
        <v>5</v>
      </c>
      <c r="F2323" t="s">
        <v>13817</v>
      </c>
      <c r="G2323">
        <v>1</v>
      </c>
      <c r="H2323" t="s">
        <v>8278</v>
      </c>
      <c r="I2323">
        <v>2</v>
      </c>
      <c r="J2323" t="s">
        <v>13818</v>
      </c>
      <c r="K2323" t="s">
        <v>13820</v>
      </c>
      <c r="L2323">
        <v>270107</v>
      </c>
      <c r="M2323" t="s">
        <v>13588</v>
      </c>
      <c r="N2323">
        <v>270107007</v>
      </c>
      <c r="O2323" t="s">
        <v>13618</v>
      </c>
      <c r="P2323">
        <v>0</v>
      </c>
      <c r="Q2323">
        <v>7712.3130819950429</v>
      </c>
      <c r="R2323">
        <v>1955.9648876042784</v>
      </c>
    </row>
    <row r="2324" spans="1:18" x14ac:dyDescent="0.25">
      <c r="A2324">
        <v>5</v>
      </c>
      <c r="B2324">
        <v>5103</v>
      </c>
      <c r="C2324" t="s">
        <v>798</v>
      </c>
      <c r="D2324" t="s">
        <v>1184</v>
      </c>
      <c r="E2324">
        <v>6</v>
      </c>
      <c r="F2324" t="s">
        <v>13821</v>
      </c>
      <c r="G2324">
        <v>3</v>
      </c>
      <c r="H2324" t="s">
        <v>13770</v>
      </c>
      <c r="I2324">
        <v>2</v>
      </c>
      <c r="J2324" t="s">
        <v>13818</v>
      </c>
      <c r="K2324" t="s">
        <v>13822</v>
      </c>
      <c r="L2324">
        <v>270107</v>
      </c>
      <c r="M2324" t="s">
        <v>13588</v>
      </c>
      <c r="N2324">
        <v>270107007</v>
      </c>
      <c r="O2324" t="s">
        <v>13618</v>
      </c>
      <c r="P2324">
        <v>0</v>
      </c>
      <c r="Q2324">
        <v>25348.541272442817</v>
      </c>
      <c r="R2324">
        <v>64014.259939366973</v>
      </c>
    </row>
    <row r="2325" spans="1:18" x14ac:dyDescent="0.25">
      <c r="A2325">
        <v>5</v>
      </c>
      <c r="B2325">
        <v>5103</v>
      </c>
      <c r="C2325" t="s">
        <v>798</v>
      </c>
      <c r="D2325" t="s">
        <v>1184</v>
      </c>
      <c r="E2325">
        <v>6</v>
      </c>
      <c r="F2325" t="s">
        <v>13821</v>
      </c>
      <c r="G2325">
        <v>3</v>
      </c>
      <c r="H2325" t="s">
        <v>13770</v>
      </c>
      <c r="I2325">
        <v>2</v>
      </c>
      <c r="J2325" t="s">
        <v>13818</v>
      </c>
      <c r="K2325" t="s">
        <v>13823</v>
      </c>
      <c r="L2325">
        <v>270107</v>
      </c>
      <c r="M2325" t="s">
        <v>13588</v>
      </c>
      <c r="N2325">
        <v>270107007</v>
      </c>
      <c r="O2325" t="s">
        <v>13618</v>
      </c>
      <c r="P2325">
        <v>0</v>
      </c>
      <c r="Q2325">
        <v>15376.424942719881</v>
      </c>
      <c r="R2325">
        <v>15506.604810789626</v>
      </c>
    </row>
    <row r="2326" spans="1:18" x14ac:dyDescent="0.25">
      <c r="A2326">
        <v>5</v>
      </c>
      <c r="B2326">
        <v>5105</v>
      </c>
      <c r="C2326" t="s">
        <v>798</v>
      </c>
      <c r="D2326" t="s">
        <v>1190</v>
      </c>
      <c r="E2326">
        <v>5</v>
      </c>
      <c r="F2326" t="s">
        <v>13817</v>
      </c>
      <c r="G2326">
        <v>1</v>
      </c>
      <c r="H2326" t="s">
        <v>8278</v>
      </c>
      <c r="I2326">
        <v>2</v>
      </c>
      <c r="J2326" t="s">
        <v>13818</v>
      </c>
      <c r="K2326" t="s">
        <v>13819</v>
      </c>
      <c r="L2326">
        <v>270107</v>
      </c>
      <c r="M2326" t="s">
        <v>13588</v>
      </c>
      <c r="N2326">
        <v>270107007</v>
      </c>
      <c r="O2326" t="s">
        <v>13618</v>
      </c>
      <c r="P2326">
        <v>0</v>
      </c>
      <c r="Q2326">
        <v>83419.299783219933</v>
      </c>
      <c r="R2326">
        <v>0</v>
      </c>
    </row>
    <row r="2327" spans="1:18" x14ac:dyDescent="0.25">
      <c r="A2327">
        <v>5</v>
      </c>
      <c r="B2327">
        <v>5105</v>
      </c>
      <c r="C2327" t="s">
        <v>798</v>
      </c>
      <c r="D2327" t="s">
        <v>1190</v>
      </c>
      <c r="E2327">
        <v>6</v>
      </c>
      <c r="F2327" t="s">
        <v>13821</v>
      </c>
      <c r="G2327">
        <v>3</v>
      </c>
      <c r="H2327" t="s">
        <v>13770</v>
      </c>
      <c r="I2327">
        <v>2</v>
      </c>
      <c r="J2327" t="s">
        <v>13818</v>
      </c>
      <c r="K2327" t="s">
        <v>13822</v>
      </c>
      <c r="L2327">
        <v>270107</v>
      </c>
      <c r="M2327" t="s">
        <v>13588</v>
      </c>
      <c r="N2327">
        <v>270107007</v>
      </c>
      <c r="O2327" t="s">
        <v>13618</v>
      </c>
      <c r="P2327">
        <v>0</v>
      </c>
      <c r="Q2327">
        <v>77203.07785455414</v>
      </c>
      <c r="R2327">
        <v>0</v>
      </c>
    </row>
    <row r="2328" spans="1:18" x14ac:dyDescent="0.25">
      <c r="A2328">
        <v>5</v>
      </c>
      <c r="B2328">
        <v>5105</v>
      </c>
      <c r="C2328" t="s">
        <v>798</v>
      </c>
      <c r="D2328" t="s">
        <v>1190</v>
      </c>
      <c r="E2328">
        <v>6</v>
      </c>
      <c r="F2328" t="s">
        <v>13821</v>
      </c>
      <c r="G2328">
        <v>3</v>
      </c>
      <c r="H2328" t="s">
        <v>13770</v>
      </c>
      <c r="I2328">
        <v>2</v>
      </c>
      <c r="J2328" t="s">
        <v>13818</v>
      </c>
      <c r="K2328" t="s">
        <v>13823</v>
      </c>
      <c r="L2328">
        <v>270107</v>
      </c>
      <c r="M2328" t="s">
        <v>13588</v>
      </c>
      <c r="N2328">
        <v>270107007</v>
      </c>
      <c r="O2328" t="s">
        <v>13618</v>
      </c>
      <c r="P2328">
        <v>0</v>
      </c>
      <c r="Q2328">
        <v>6216.2219286657864</v>
      </c>
      <c r="R2328">
        <v>0</v>
      </c>
    </row>
    <row r="2329" spans="1:18" x14ac:dyDescent="0.25">
      <c r="A2329">
        <v>5</v>
      </c>
      <c r="B2329">
        <v>5107</v>
      </c>
      <c r="C2329" t="s">
        <v>798</v>
      </c>
      <c r="D2329" t="s">
        <v>1193</v>
      </c>
      <c r="E2329">
        <v>5</v>
      </c>
      <c r="F2329" t="s">
        <v>13817</v>
      </c>
      <c r="G2329">
        <v>1</v>
      </c>
      <c r="H2329" t="s">
        <v>8278</v>
      </c>
      <c r="I2329">
        <v>2</v>
      </c>
      <c r="J2329" t="s">
        <v>13818</v>
      </c>
      <c r="K2329" t="s">
        <v>13819</v>
      </c>
      <c r="L2329">
        <v>270107</v>
      </c>
      <c r="M2329" t="s">
        <v>13588</v>
      </c>
      <c r="N2329">
        <v>270107007</v>
      </c>
      <c r="O2329" t="s">
        <v>13618</v>
      </c>
      <c r="P2329">
        <v>0</v>
      </c>
      <c r="Q2329">
        <v>43080.92418650027</v>
      </c>
      <c r="R2329">
        <v>0</v>
      </c>
    </row>
    <row r="2330" spans="1:18" x14ac:dyDescent="0.25">
      <c r="A2330">
        <v>5</v>
      </c>
      <c r="B2330">
        <v>5107</v>
      </c>
      <c r="C2330" t="s">
        <v>798</v>
      </c>
      <c r="D2330" t="s">
        <v>1193</v>
      </c>
      <c r="E2330">
        <v>6</v>
      </c>
      <c r="F2330" t="s">
        <v>13821</v>
      </c>
      <c r="G2330">
        <v>3</v>
      </c>
      <c r="H2330" t="s">
        <v>13770</v>
      </c>
      <c r="I2330">
        <v>2</v>
      </c>
      <c r="J2330" t="s">
        <v>13818</v>
      </c>
      <c r="K2330" t="s">
        <v>13822</v>
      </c>
      <c r="L2330">
        <v>270107</v>
      </c>
      <c r="M2330" t="s">
        <v>13588</v>
      </c>
      <c r="N2330">
        <v>270107007</v>
      </c>
      <c r="O2330" t="s">
        <v>13618</v>
      </c>
      <c r="P2330">
        <v>0</v>
      </c>
      <c r="Q2330">
        <v>43080.92418650027</v>
      </c>
      <c r="R2330">
        <v>0</v>
      </c>
    </row>
    <row r="2331" spans="1:18" x14ac:dyDescent="0.25">
      <c r="A2331">
        <v>5</v>
      </c>
      <c r="B2331">
        <v>5109</v>
      </c>
      <c r="C2331" t="s">
        <v>798</v>
      </c>
      <c r="D2331" t="s">
        <v>1196</v>
      </c>
      <c r="E2331">
        <v>5</v>
      </c>
      <c r="F2331" t="s">
        <v>13817</v>
      </c>
      <c r="G2331">
        <v>1</v>
      </c>
      <c r="H2331" t="s">
        <v>8278</v>
      </c>
      <c r="I2331">
        <v>2</v>
      </c>
      <c r="J2331" t="s">
        <v>13818</v>
      </c>
      <c r="K2331" t="s">
        <v>13819</v>
      </c>
      <c r="L2331">
        <v>270107</v>
      </c>
      <c r="M2331" t="s">
        <v>13588</v>
      </c>
      <c r="N2331">
        <v>270107007</v>
      </c>
      <c r="O2331" t="s">
        <v>13618</v>
      </c>
      <c r="P2331">
        <v>26889.022556390977</v>
      </c>
      <c r="Q2331">
        <v>25060.503274993636</v>
      </c>
      <c r="R2331">
        <v>19722.972815629168</v>
      </c>
    </row>
    <row r="2332" spans="1:18" x14ac:dyDescent="0.25">
      <c r="A2332">
        <v>5</v>
      </c>
      <c r="B2332">
        <v>5109</v>
      </c>
      <c r="C2332" t="s">
        <v>798</v>
      </c>
      <c r="D2332" t="s">
        <v>1196</v>
      </c>
      <c r="E2332">
        <v>5</v>
      </c>
      <c r="F2332" t="s">
        <v>13817</v>
      </c>
      <c r="G2332">
        <v>1</v>
      </c>
      <c r="H2332" t="s">
        <v>8278</v>
      </c>
      <c r="I2332">
        <v>2</v>
      </c>
      <c r="J2332" t="s">
        <v>13818</v>
      </c>
      <c r="K2332" t="s">
        <v>13820</v>
      </c>
      <c r="L2332">
        <v>270107</v>
      </c>
      <c r="M2332" t="s">
        <v>13588</v>
      </c>
      <c r="N2332">
        <v>270107007</v>
      </c>
      <c r="O2332" t="s">
        <v>13618</v>
      </c>
      <c r="P2332">
        <v>3711.5789473684213</v>
      </c>
      <c r="Q2332">
        <v>4366.366252214475</v>
      </c>
      <c r="R2332">
        <v>8897.9211971412406</v>
      </c>
    </row>
    <row r="2333" spans="1:18" x14ac:dyDescent="0.25">
      <c r="A2333">
        <v>5</v>
      </c>
      <c r="B2333">
        <v>5109</v>
      </c>
      <c r="C2333" t="s">
        <v>798</v>
      </c>
      <c r="D2333" t="s">
        <v>1196</v>
      </c>
      <c r="E2333">
        <v>6</v>
      </c>
      <c r="F2333" t="s">
        <v>13821</v>
      </c>
      <c r="G2333">
        <v>3</v>
      </c>
      <c r="H2333" t="s">
        <v>13770</v>
      </c>
      <c r="I2333">
        <v>2</v>
      </c>
      <c r="J2333" t="s">
        <v>13818</v>
      </c>
      <c r="K2333" t="s">
        <v>13822</v>
      </c>
      <c r="L2333">
        <v>270107</v>
      </c>
      <c r="M2333" t="s">
        <v>13588</v>
      </c>
      <c r="N2333">
        <v>270107007</v>
      </c>
      <c r="O2333" t="s">
        <v>13618</v>
      </c>
      <c r="P2333">
        <v>22148.571428571428</v>
      </c>
      <c r="Q2333">
        <v>22317.46218860965</v>
      </c>
      <c r="R2333">
        <v>13848.030024548358</v>
      </c>
    </row>
    <row r="2334" spans="1:18" x14ac:dyDescent="0.25">
      <c r="A2334">
        <v>5</v>
      </c>
      <c r="B2334">
        <v>5109</v>
      </c>
      <c r="C2334" t="s">
        <v>798</v>
      </c>
      <c r="D2334" t="s">
        <v>1196</v>
      </c>
      <c r="E2334">
        <v>6</v>
      </c>
      <c r="F2334" t="s">
        <v>13821</v>
      </c>
      <c r="G2334">
        <v>3</v>
      </c>
      <c r="H2334" t="s">
        <v>13770</v>
      </c>
      <c r="I2334">
        <v>2</v>
      </c>
      <c r="J2334" t="s">
        <v>13818</v>
      </c>
      <c r="K2334" t="s">
        <v>13823</v>
      </c>
      <c r="L2334">
        <v>270107</v>
      </c>
      <c r="M2334" t="s">
        <v>13588</v>
      </c>
      <c r="N2334">
        <v>270107007</v>
      </c>
      <c r="O2334" t="s">
        <v>13618</v>
      </c>
      <c r="P2334">
        <v>8452.0300751879695</v>
      </c>
      <c r="Q2334">
        <v>7109.4073385984602</v>
      </c>
      <c r="R2334">
        <v>14772.863988222052</v>
      </c>
    </row>
    <row r="2335" spans="1:18" x14ac:dyDescent="0.25">
      <c r="A2335">
        <v>5</v>
      </c>
      <c r="B2335">
        <v>5301</v>
      </c>
      <c r="C2335" t="s">
        <v>798</v>
      </c>
      <c r="D2335" t="s">
        <v>1202</v>
      </c>
      <c r="E2335">
        <v>5</v>
      </c>
      <c r="F2335" t="s">
        <v>13817</v>
      </c>
      <c r="G2335">
        <v>1</v>
      </c>
      <c r="H2335" t="s">
        <v>8278</v>
      </c>
      <c r="I2335">
        <v>2</v>
      </c>
      <c r="J2335" t="s">
        <v>13818</v>
      </c>
      <c r="K2335" t="s">
        <v>13819</v>
      </c>
      <c r="L2335">
        <v>270107</v>
      </c>
      <c r="M2335" t="s">
        <v>13588</v>
      </c>
      <c r="N2335">
        <v>270107007</v>
      </c>
      <c r="O2335" t="s">
        <v>13618</v>
      </c>
      <c r="P2335">
        <v>24490.204842861327</v>
      </c>
      <c r="Q2335">
        <v>5404.3213839613809</v>
      </c>
      <c r="R2335">
        <v>40660.765689211694</v>
      </c>
    </row>
    <row r="2336" spans="1:18" x14ac:dyDescent="0.25">
      <c r="A2336">
        <v>5</v>
      </c>
      <c r="B2336">
        <v>5301</v>
      </c>
      <c r="C2336" t="s">
        <v>798</v>
      </c>
      <c r="D2336" t="s">
        <v>1202</v>
      </c>
      <c r="E2336">
        <v>5</v>
      </c>
      <c r="F2336" t="s">
        <v>13817</v>
      </c>
      <c r="G2336">
        <v>1</v>
      </c>
      <c r="H2336" t="s">
        <v>8278</v>
      </c>
      <c r="I2336">
        <v>2</v>
      </c>
      <c r="J2336" t="s">
        <v>13818</v>
      </c>
      <c r="K2336" t="s">
        <v>13820</v>
      </c>
      <c r="L2336">
        <v>270107</v>
      </c>
      <c r="M2336" t="s">
        <v>13588</v>
      </c>
      <c r="N2336">
        <v>270107007</v>
      </c>
      <c r="O2336" t="s">
        <v>13618</v>
      </c>
      <c r="P2336">
        <v>4186.254412059372</v>
      </c>
      <c r="Q2336">
        <v>1144.4962784654208</v>
      </c>
      <c r="R2336">
        <v>0</v>
      </c>
    </row>
    <row r="2337" spans="1:18" x14ac:dyDescent="0.25">
      <c r="A2337">
        <v>5</v>
      </c>
      <c r="B2337">
        <v>5301</v>
      </c>
      <c r="C2337" t="s">
        <v>798</v>
      </c>
      <c r="D2337" t="s">
        <v>1202</v>
      </c>
      <c r="E2337">
        <v>6</v>
      </c>
      <c r="F2337" t="s">
        <v>13821</v>
      </c>
      <c r="G2337">
        <v>3</v>
      </c>
      <c r="H2337" t="s">
        <v>13770</v>
      </c>
      <c r="I2337">
        <v>2</v>
      </c>
      <c r="J2337" t="s">
        <v>13818</v>
      </c>
      <c r="K2337" t="s">
        <v>13822</v>
      </c>
      <c r="L2337">
        <v>270107</v>
      </c>
      <c r="M2337" t="s">
        <v>13588</v>
      </c>
      <c r="N2337">
        <v>270107007</v>
      </c>
      <c r="O2337" t="s">
        <v>13618</v>
      </c>
      <c r="P2337">
        <v>20721.65107353689</v>
      </c>
      <c r="Q2337">
        <v>0</v>
      </c>
      <c r="R2337">
        <v>23593.792995824042</v>
      </c>
    </row>
    <row r="2338" spans="1:18" x14ac:dyDescent="0.25">
      <c r="A2338">
        <v>5</v>
      </c>
      <c r="B2338">
        <v>5301</v>
      </c>
      <c r="C2338" t="s">
        <v>798</v>
      </c>
      <c r="D2338" t="s">
        <v>1202</v>
      </c>
      <c r="E2338">
        <v>6</v>
      </c>
      <c r="F2338" t="s">
        <v>13821</v>
      </c>
      <c r="G2338">
        <v>3</v>
      </c>
      <c r="H2338" t="s">
        <v>13770</v>
      </c>
      <c r="I2338">
        <v>2</v>
      </c>
      <c r="J2338" t="s">
        <v>13818</v>
      </c>
      <c r="K2338" t="s">
        <v>13823</v>
      </c>
      <c r="L2338">
        <v>270107</v>
      </c>
      <c r="M2338" t="s">
        <v>13588</v>
      </c>
      <c r="N2338">
        <v>270107007</v>
      </c>
      <c r="O2338" t="s">
        <v>13618</v>
      </c>
      <c r="P2338">
        <v>7954.8081813838071</v>
      </c>
      <c r="Q2338">
        <v>6548.8176624268017</v>
      </c>
      <c r="R2338">
        <v>17066.972693387652</v>
      </c>
    </row>
    <row r="2339" spans="1:18" x14ac:dyDescent="0.25">
      <c r="A2339">
        <v>5</v>
      </c>
      <c r="B2339">
        <v>5302</v>
      </c>
      <c r="C2339" t="s">
        <v>798</v>
      </c>
      <c r="D2339" t="s">
        <v>1205</v>
      </c>
      <c r="E2339">
        <v>5</v>
      </c>
      <c r="F2339" t="s">
        <v>13817</v>
      </c>
      <c r="G2339">
        <v>1</v>
      </c>
      <c r="H2339" t="s">
        <v>8278</v>
      </c>
      <c r="I2339">
        <v>2</v>
      </c>
      <c r="J2339" t="s">
        <v>13818</v>
      </c>
      <c r="K2339" t="s">
        <v>13819</v>
      </c>
      <c r="L2339">
        <v>270107</v>
      </c>
      <c r="M2339" t="s">
        <v>13588</v>
      </c>
      <c r="N2339">
        <v>270107007</v>
      </c>
      <c r="O2339" t="s">
        <v>13618</v>
      </c>
      <c r="P2339">
        <v>0</v>
      </c>
      <c r="Q2339">
        <v>32193.095629215204</v>
      </c>
      <c r="R2339">
        <v>0</v>
      </c>
    </row>
    <row r="2340" spans="1:18" x14ac:dyDescent="0.25">
      <c r="A2340">
        <v>5</v>
      </c>
      <c r="B2340">
        <v>5302</v>
      </c>
      <c r="C2340" t="s">
        <v>798</v>
      </c>
      <c r="D2340" t="s">
        <v>1205</v>
      </c>
      <c r="E2340">
        <v>5</v>
      </c>
      <c r="F2340" t="s">
        <v>13817</v>
      </c>
      <c r="G2340">
        <v>1</v>
      </c>
      <c r="H2340" t="s">
        <v>8278</v>
      </c>
      <c r="I2340">
        <v>2</v>
      </c>
      <c r="J2340" t="s">
        <v>13818</v>
      </c>
      <c r="K2340" t="s">
        <v>13820</v>
      </c>
      <c r="L2340">
        <v>270107</v>
      </c>
      <c r="M2340" t="s">
        <v>13588</v>
      </c>
      <c r="N2340">
        <v>270107007</v>
      </c>
      <c r="O2340" t="s">
        <v>13618</v>
      </c>
      <c r="P2340">
        <v>0</v>
      </c>
      <c r="Q2340">
        <v>10795.854331083012</v>
      </c>
      <c r="R2340">
        <v>0</v>
      </c>
    </row>
    <row r="2341" spans="1:18" x14ac:dyDescent="0.25">
      <c r="A2341">
        <v>5</v>
      </c>
      <c r="B2341">
        <v>5302</v>
      </c>
      <c r="C2341" t="s">
        <v>798</v>
      </c>
      <c r="D2341" t="s">
        <v>1205</v>
      </c>
      <c r="E2341">
        <v>6</v>
      </c>
      <c r="F2341" t="s">
        <v>13821</v>
      </c>
      <c r="G2341">
        <v>3</v>
      </c>
      <c r="H2341" t="s">
        <v>13770</v>
      </c>
      <c r="I2341">
        <v>2</v>
      </c>
      <c r="J2341" t="s">
        <v>13818</v>
      </c>
      <c r="K2341" t="s">
        <v>13822</v>
      </c>
      <c r="L2341">
        <v>270107</v>
      </c>
      <c r="M2341" t="s">
        <v>13588</v>
      </c>
      <c r="N2341">
        <v>270107007</v>
      </c>
      <c r="O2341" t="s">
        <v>13618</v>
      </c>
      <c r="P2341">
        <v>0</v>
      </c>
      <c r="Q2341">
        <v>32193.095629215204</v>
      </c>
      <c r="R2341">
        <v>0</v>
      </c>
    </row>
    <row r="2342" spans="1:18" x14ac:dyDescent="0.25">
      <c r="A2342">
        <v>5</v>
      </c>
      <c r="B2342">
        <v>5302</v>
      </c>
      <c r="C2342" t="s">
        <v>798</v>
      </c>
      <c r="D2342" t="s">
        <v>1205</v>
      </c>
      <c r="E2342">
        <v>6</v>
      </c>
      <c r="F2342" t="s">
        <v>13821</v>
      </c>
      <c r="G2342">
        <v>3</v>
      </c>
      <c r="H2342" t="s">
        <v>13770</v>
      </c>
      <c r="I2342">
        <v>2</v>
      </c>
      <c r="J2342" t="s">
        <v>13818</v>
      </c>
      <c r="K2342" t="s">
        <v>13823</v>
      </c>
      <c r="L2342">
        <v>270107</v>
      </c>
      <c r="M2342" t="s">
        <v>13588</v>
      </c>
      <c r="N2342">
        <v>270107007</v>
      </c>
      <c r="O2342" t="s">
        <v>13618</v>
      </c>
      <c r="P2342">
        <v>0</v>
      </c>
      <c r="Q2342">
        <v>10795.854331083012</v>
      </c>
      <c r="R2342">
        <v>0</v>
      </c>
    </row>
    <row r="2343" spans="1:18" x14ac:dyDescent="0.25">
      <c r="A2343">
        <v>5</v>
      </c>
      <c r="B2343">
        <v>5402</v>
      </c>
      <c r="C2343" t="s">
        <v>798</v>
      </c>
      <c r="D2343" t="s">
        <v>1217</v>
      </c>
      <c r="E2343">
        <v>5</v>
      </c>
      <c r="F2343" t="s">
        <v>13817</v>
      </c>
      <c r="G2343">
        <v>1</v>
      </c>
      <c r="H2343" t="s">
        <v>8278</v>
      </c>
      <c r="I2343">
        <v>2</v>
      </c>
      <c r="J2343" t="s">
        <v>13818</v>
      </c>
      <c r="K2343" t="s">
        <v>13819</v>
      </c>
      <c r="L2343">
        <v>270107</v>
      </c>
      <c r="M2343" t="s">
        <v>13588</v>
      </c>
      <c r="N2343">
        <v>270107007</v>
      </c>
      <c r="O2343" t="s">
        <v>13618</v>
      </c>
      <c r="P2343">
        <v>0</v>
      </c>
      <c r="Q2343">
        <v>80981.482501408871</v>
      </c>
      <c r="R2343">
        <v>0</v>
      </c>
    </row>
    <row r="2344" spans="1:18" x14ac:dyDescent="0.25">
      <c r="A2344">
        <v>5</v>
      </c>
      <c r="B2344">
        <v>5402</v>
      </c>
      <c r="C2344" t="s">
        <v>798</v>
      </c>
      <c r="D2344" t="s">
        <v>1217</v>
      </c>
      <c r="E2344">
        <v>5</v>
      </c>
      <c r="F2344" t="s">
        <v>13817</v>
      </c>
      <c r="G2344">
        <v>1</v>
      </c>
      <c r="H2344" t="s">
        <v>8278</v>
      </c>
      <c r="I2344">
        <v>2</v>
      </c>
      <c r="J2344" t="s">
        <v>13818</v>
      </c>
      <c r="K2344" t="s">
        <v>13820</v>
      </c>
      <c r="L2344">
        <v>270107</v>
      </c>
      <c r="M2344" t="s">
        <v>13588</v>
      </c>
      <c r="N2344">
        <v>270107007</v>
      </c>
      <c r="O2344" t="s">
        <v>13618</v>
      </c>
      <c r="P2344">
        <v>0</v>
      </c>
      <c r="Q2344">
        <v>8158.8611496669937</v>
      </c>
      <c r="R2344">
        <v>0</v>
      </c>
    </row>
    <row r="2345" spans="1:18" x14ac:dyDescent="0.25">
      <c r="A2345">
        <v>5</v>
      </c>
      <c r="B2345">
        <v>5402</v>
      </c>
      <c r="C2345" t="s">
        <v>798</v>
      </c>
      <c r="D2345" t="s">
        <v>1217</v>
      </c>
      <c r="E2345">
        <v>6</v>
      </c>
      <c r="F2345" t="s">
        <v>13821</v>
      </c>
      <c r="G2345">
        <v>3</v>
      </c>
      <c r="H2345" t="s">
        <v>13770</v>
      </c>
      <c r="I2345">
        <v>2</v>
      </c>
      <c r="J2345" t="s">
        <v>13818</v>
      </c>
      <c r="K2345" t="s">
        <v>13822</v>
      </c>
      <c r="L2345">
        <v>270107</v>
      </c>
      <c r="M2345" t="s">
        <v>13588</v>
      </c>
      <c r="N2345">
        <v>270107007</v>
      </c>
      <c r="O2345" t="s">
        <v>13618</v>
      </c>
      <c r="P2345">
        <v>0</v>
      </c>
      <c r="Q2345">
        <v>80981.482501408871</v>
      </c>
      <c r="R2345">
        <v>0</v>
      </c>
    </row>
    <row r="2346" spans="1:18" x14ac:dyDescent="0.25">
      <c r="A2346">
        <v>5</v>
      </c>
      <c r="B2346">
        <v>5402</v>
      </c>
      <c r="C2346" t="s">
        <v>798</v>
      </c>
      <c r="D2346" t="s">
        <v>1217</v>
      </c>
      <c r="E2346">
        <v>6</v>
      </c>
      <c r="F2346" t="s">
        <v>13821</v>
      </c>
      <c r="G2346">
        <v>3</v>
      </c>
      <c r="H2346" t="s">
        <v>13770</v>
      </c>
      <c r="I2346">
        <v>2</v>
      </c>
      <c r="J2346" t="s">
        <v>13818</v>
      </c>
      <c r="K2346" t="s">
        <v>13823</v>
      </c>
      <c r="L2346">
        <v>270107</v>
      </c>
      <c r="M2346" t="s">
        <v>13588</v>
      </c>
      <c r="N2346">
        <v>270107007</v>
      </c>
      <c r="O2346" t="s">
        <v>13618</v>
      </c>
      <c r="P2346">
        <v>0</v>
      </c>
      <c r="Q2346">
        <v>8158.8611496669937</v>
      </c>
      <c r="R2346">
        <v>0</v>
      </c>
    </row>
    <row r="2347" spans="1:18" x14ac:dyDescent="0.25">
      <c r="A2347">
        <v>5</v>
      </c>
      <c r="B2347">
        <v>5403</v>
      </c>
      <c r="C2347" t="s">
        <v>798</v>
      </c>
      <c r="D2347" t="s">
        <v>1220</v>
      </c>
      <c r="E2347">
        <v>5</v>
      </c>
      <c r="F2347" t="s">
        <v>13817</v>
      </c>
      <c r="G2347">
        <v>1</v>
      </c>
      <c r="H2347" t="s">
        <v>8278</v>
      </c>
      <c r="I2347">
        <v>2</v>
      </c>
      <c r="J2347" t="s">
        <v>13818</v>
      </c>
      <c r="K2347" t="s">
        <v>13819</v>
      </c>
      <c r="L2347">
        <v>270107</v>
      </c>
      <c r="M2347" t="s">
        <v>13588</v>
      </c>
      <c r="N2347">
        <v>270107007</v>
      </c>
      <c r="O2347" t="s">
        <v>13618</v>
      </c>
      <c r="P2347">
        <v>0</v>
      </c>
      <c r="Q2347">
        <v>45443.421827667451</v>
      </c>
      <c r="R2347">
        <v>0</v>
      </c>
    </row>
    <row r="2348" spans="1:18" x14ac:dyDescent="0.25">
      <c r="A2348">
        <v>5</v>
      </c>
      <c r="B2348">
        <v>5403</v>
      </c>
      <c r="C2348" t="s">
        <v>798</v>
      </c>
      <c r="D2348" t="s">
        <v>1220</v>
      </c>
      <c r="E2348">
        <v>5</v>
      </c>
      <c r="F2348" t="s">
        <v>13817</v>
      </c>
      <c r="G2348">
        <v>1</v>
      </c>
      <c r="H2348" t="s">
        <v>8278</v>
      </c>
      <c r="I2348">
        <v>2</v>
      </c>
      <c r="J2348" t="s">
        <v>13818</v>
      </c>
      <c r="K2348" t="s">
        <v>13820</v>
      </c>
      <c r="L2348">
        <v>270107</v>
      </c>
      <c r="M2348" t="s">
        <v>13588</v>
      </c>
      <c r="N2348">
        <v>270107007</v>
      </c>
      <c r="O2348" t="s">
        <v>13618</v>
      </c>
      <c r="P2348">
        <v>0</v>
      </c>
      <c r="Q2348">
        <v>19798.384382362841</v>
      </c>
      <c r="R2348">
        <v>0</v>
      </c>
    </row>
    <row r="2349" spans="1:18" x14ac:dyDescent="0.25">
      <c r="A2349">
        <v>5</v>
      </c>
      <c r="B2349">
        <v>5403</v>
      </c>
      <c r="C2349" t="s">
        <v>798</v>
      </c>
      <c r="D2349" t="s">
        <v>1220</v>
      </c>
      <c r="E2349">
        <v>6</v>
      </c>
      <c r="F2349" t="s">
        <v>13821</v>
      </c>
      <c r="G2349">
        <v>3</v>
      </c>
      <c r="H2349" t="s">
        <v>13770</v>
      </c>
      <c r="I2349">
        <v>2</v>
      </c>
      <c r="J2349" t="s">
        <v>13818</v>
      </c>
      <c r="K2349" t="s">
        <v>13822</v>
      </c>
      <c r="L2349">
        <v>270107</v>
      </c>
      <c r="M2349" t="s">
        <v>13588</v>
      </c>
      <c r="N2349">
        <v>270107007</v>
      </c>
      <c r="O2349" t="s">
        <v>13618</v>
      </c>
      <c r="P2349">
        <v>0</v>
      </c>
      <c r="Q2349">
        <v>45443.421827667451</v>
      </c>
      <c r="R2349">
        <v>0</v>
      </c>
    </row>
    <row r="2350" spans="1:18" x14ac:dyDescent="0.25">
      <c r="A2350">
        <v>5</v>
      </c>
      <c r="B2350">
        <v>5403</v>
      </c>
      <c r="C2350" t="s">
        <v>798</v>
      </c>
      <c r="D2350" t="s">
        <v>1220</v>
      </c>
      <c r="E2350">
        <v>6</v>
      </c>
      <c r="F2350" t="s">
        <v>13821</v>
      </c>
      <c r="G2350">
        <v>3</v>
      </c>
      <c r="H2350" t="s">
        <v>13770</v>
      </c>
      <c r="I2350">
        <v>2</v>
      </c>
      <c r="J2350" t="s">
        <v>13818</v>
      </c>
      <c r="K2350" t="s">
        <v>13823</v>
      </c>
      <c r="L2350">
        <v>270107</v>
      </c>
      <c r="M2350" t="s">
        <v>13588</v>
      </c>
      <c r="N2350">
        <v>270107007</v>
      </c>
      <c r="O2350" t="s">
        <v>13618</v>
      </c>
      <c r="P2350">
        <v>0</v>
      </c>
      <c r="Q2350">
        <v>19798.384382362841</v>
      </c>
      <c r="R2350">
        <v>0</v>
      </c>
    </row>
    <row r="2351" spans="1:18" x14ac:dyDescent="0.25">
      <c r="A2351">
        <v>5</v>
      </c>
      <c r="B2351">
        <v>5404</v>
      </c>
      <c r="C2351" t="s">
        <v>798</v>
      </c>
      <c r="D2351" t="s">
        <v>1223</v>
      </c>
      <c r="E2351">
        <v>5</v>
      </c>
      <c r="F2351" t="s">
        <v>13817</v>
      </c>
      <c r="G2351">
        <v>1</v>
      </c>
      <c r="H2351" t="s">
        <v>8278</v>
      </c>
      <c r="I2351">
        <v>2</v>
      </c>
      <c r="J2351" t="s">
        <v>13818</v>
      </c>
      <c r="K2351" t="s">
        <v>13819</v>
      </c>
      <c r="L2351">
        <v>270107</v>
      </c>
      <c r="M2351" t="s">
        <v>13588</v>
      </c>
      <c r="N2351">
        <v>270107007</v>
      </c>
      <c r="O2351" t="s">
        <v>13618</v>
      </c>
      <c r="P2351">
        <v>0</v>
      </c>
      <c r="Q2351">
        <v>39565.744469631238</v>
      </c>
      <c r="R2351">
        <v>0</v>
      </c>
    </row>
    <row r="2352" spans="1:18" x14ac:dyDescent="0.25">
      <c r="A2352">
        <v>5</v>
      </c>
      <c r="B2352">
        <v>5404</v>
      </c>
      <c r="C2352" t="s">
        <v>798</v>
      </c>
      <c r="D2352" t="s">
        <v>1223</v>
      </c>
      <c r="E2352">
        <v>5</v>
      </c>
      <c r="F2352" t="s">
        <v>13817</v>
      </c>
      <c r="G2352">
        <v>1</v>
      </c>
      <c r="H2352" t="s">
        <v>8278</v>
      </c>
      <c r="I2352">
        <v>2</v>
      </c>
      <c r="J2352" t="s">
        <v>13818</v>
      </c>
      <c r="K2352" t="s">
        <v>13820</v>
      </c>
      <c r="L2352">
        <v>270107</v>
      </c>
      <c r="M2352" t="s">
        <v>13588</v>
      </c>
      <c r="N2352">
        <v>270107007</v>
      </c>
      <c r="O2352" t="s">
        <v>13618</v>
      </c>
      <c r="P2352">
        <v>0</v>
      </c>
      <c r="Q2352">
        <v>16006.856074378025</v>
      </c>
      <c r="R2352">
        <v>0</v>
      </c>
    </row>
    <row r="2353" spans="1:18" x14ac:dyDescent="0.25">
      <c r="A2353">
        <v>5</v>
      </c>
      <c r="B2353">
        <v>5404</v>
      </c>
      <c r="C2353" t="s">
        <v>798</v>
      </c>
      <c r="D2353" t="s">
        <v>1223</v>
      </c>
      <c r="E2353">
        <v>6</v>
      </c>
      <c r="F2353" t="s">
        <v>13821</v>
      </c>
      <c r="G2353">
        <v>3</v>
      </c>
      <c r="H2353" t="s">
        <v>13770</v>
      </c>
      <c r="I2353">
        <v>2</v>
      </c>
      <c r="J2353" t="s">
        <v>13818</v>
      </c>
      <c r="K2353" t="s">
        <v>13822</v>
      </c>
      <c r="L2353">
        <v>270107</v>
      </c>
      <c r="M2353" t="s">
        <v>13588</v>
      </c>
      <c r="N2353">
        <v>270107007</v>
      </c>
      <c r="O2353" t="s">
        <v>13618</v>
      </c>
      <c r="P2353">
        <v>0</v>
      </c>
      <c r="Q2353">
        <v>39565.744469631238</v>
      </c>
      <c r="R2353">
        <v>0</v>
      </c>
    </row>
    <row r="2354" spans="1:18" x14ac:dyDescent="0.25">
      <c r="A2354">
        <v>5</v>
      </c>
      <c r="B2354">
        <v>5404</v>
      </c>
      <c r="C2354" t="s">
        <v>798</v>
      </c>
      <c r="D2354" t="s">
        <v>1223</v>
      </c>
      <c r="E2354">
        <v>6</v>
      </c>
      <c r="F2354" t="s">
        <v>13821</v>
      </c>
      <c r="G2354">
        <v>3</v>
      </c>
      <c r="H2354" t="s">
        <v>13770</v>
      </c>
      <c r="I2354">
        <v>2</v>
      </c>
      <c r="J2354" t="s">
        <v>13818</v>
      </c>
      <c r="K2354" t="s">
        <v>13823</v>
      </c>
      <c r="L2354">
        <v>270107</v>
      </c>
      <c r="M2354" t="s">
        <v>13588</v>
      </c>
      <c r="N2354">
        <v>270107007</v>
      </c>
      <c r="O2354" t="s">
        <v>13618</v>
      </c>
      <c r="P2354">
        <v>0</v>
      </c>
      <c r="Q2354">
        <v>16006.856074378025</v>
      </c>
      <c r="R2354">
        <v>0</v>
      </c>
    </row>
    <row r="2355" spans="1:18" x14ac:dyDescent="0.25">
      <c r="A2355">
        <v>5</v>
      </c>
      <c r="B2355">
        <v>5405</v>
      </c>
      <c r="C2355" t="s">
        <v>798</v>
      </c>
      <c r="D2355" t="s">
        <v>1226</v>
      </c>
      <c r="E2355">
        <v>5</v>
      </c>
      <c r="F2355" t="s">
        <v>13817</v>
      </c>
      <c r="G2355">
        <v>1</v>
      </c>
      <c r="H2355" t="s">
        <v>8278</v>
      </c>
      <c r="I2355">
        <v>2</v>
      </c>
      <c r="J2355" t="s">
        <v>13818</v>
      </c>
      <c r="K2355" t="s">
        <v>13819</v>
      </c>
      <c r="L2355">
        <v>270107</v>
      </c>
      <c r="M2355" t="s">
        <v>13588</v>
      </c>
      <c r="N2355">
        <v>270107007</v>
      </c>
      <c r="O2355" t="s">
        <v>13618</v>
      </c>
      <c r="P2355">
        <v>0</v>
      </c>
      <c r="Q2355">
        <v>139212.18774543016</v>
      </c>
      <c r="R2355">
        <v>0</v>
      </c>
    </row>
    <row r="2356" spans="1:18" x14ac:dyDescent="0.25">
      <c r="A2356">
        <v>5</v>
      </c>
      <c r="B2356">
        <v>5405</v>
      </c>
      <c r="C2356" t="s">
        <v>798</v>
      </c>
      <c r="D2356" t="s">
        <v>1226</v>
      </c>
      <c r="E2356">
        <v>6</v>
      </c>
      <c r="F2356" t="s">
        <v>13821</v>
      </c>
      <c r="G2356">
        <v>3</v>
      </c>
      <c r="H2356" t="s">
        <v>13770</v>
      </c>
      <c r="I2356">
        <v>2</v>
      </c>
      <c r="J2356" t="s">
        <v>13818</v>
      </c>
      <c r="K2356" t="s">
        <v>13822</v>
      </c>
      <c r="L2356">
        <v>270107</v>
      </c>
      <c r="M2356" t="s">
        <v>13588</v>
      </c>
      <c r="N2356">
        <v>270107007</v>
      </c>
      <c r="O2356" t="s">
        <v>13618</v>
      </c>
      <c r="P2356">
        <v>0</v>
      </c>
      <c r="Q2356">
        <v>139212.18774543016</v>
      </c>
      <c r="R2356">
        <v>0</v>
      </c>
    </row>
    <row r="2357" spans="1:18" x14ac:dyDescent="0.25">
      <c r="A2357">
        <v>5</v>
      </c>
      <c r="B2357">
        <v>5501</v>
      </c>
      <c r="C2357" t="s">
        <v>798</v>
      </c>
      <c r="D2357" t="s">
        <v>1229</v>
      </c>
      <c r="E2357">
        <v>5</v>
      </c>
      <c r="F2357" t="s">
        <v>13817</v>
      </c>
      <c r="G2357">
        <v>1</v>
      </c>
      <c r="H2357" t="s">
        <v>8278</v>
      </c>
      <c r="I2357">
        <v>2</v>
      </c>
      <c r="J2357" t="s">
        <v>13818</v>
      </c>
      <c r="K2357" t="s">
        <v>13819</v>
      </c>
      <c r="L2357">
        <v>270107</v>
      </c>
      <c r="M2357" t="s">
        <v>13588</v>
      </c>
      <c r="N2357">
        <v>270107007</v>
      </c>
      <c r="O2357" t="s">
        <v>13618</v>
      </c>
      <c r="P2357">
        <v>24189.458737617904</v>
      </c>
      <c r="Q2357">
        <v>8457.8418862654744</v>
      </c>
      <c r="R2357">
        <v>23933.995171685765</v>
      </c>
    </row>
    <row r="2358" spans="1:18" x14ac:dyDescent="0.25">
      <c r="A2358">
        <v>5</v>
      </c>
      <c r="B2358">
        <v>5501</v>
      </c>
      <c r="C2358" t="s">
        <v>798</v>
      </c>
      <c r="D2358" t="s">
        <v>1229</v>
      </c>
      <c r="E2358">
        <v>5</v>
      </c>
      <c r="F2358" t="s">
        <v>13817</v>
      </c>
      <c r="G2358">
        <v>1</v>
      </c>
      <c r="H2358" t="s">
        <v>8278</v>
      </c>
      <c r="I2358">
        <v>2</v>
      </c>
      <c r="J2358" t="s">
        <v>13818</v>
      </c>
      <c r="K2358" t="s">
        <v>13820</v>
      </c>
      <c r="L2358">
        <v>270107</v>
      </c>
      <c r="M2358" t="s">
        <v>13588</v>
      </c>
      <c r="N2358">
        <v>270107007</v>
      </c>
      <c r="O2358" t="s">
        <v>13618</v>
      </c>
      <c r="P2358">
        <v>1361.3261660863</v>
      </c>
      <c r="Q2358">
        <v>0</v>
      </c>
      <c r="R2358">
        <v>13946.547850787527</v>
      </c>
    </row>
    <row r="2359" spans="1:18" x14ac:dyDescent="0.25">
      <c r="A2359">
        <v>5</v>
      </c>
      <c r="B2359">
        <v>5501</v>
      </c>
      <c r="C2359" t="s">
        <v>798</v>
      </c>
      <c r="D2359" t="s">
        <v>1229</v>
      </c>
      <c r="E2359">
        <v>6</v>
      </c>
      <c r="F2359" t="s">
        <v>13821</v>
      </c>
      <c r="G2359">
        <v>3</v>
      </c>
      <c r="H2359" t="s">
        <v>13770</v>
      </c>
      <c r="I2359">
        <v>2</v>
      </c>
      <c r="J2359" t="s">
        <v>13818</v>
      </c>
      <c r="K2359" t="s">
        <v>13822</v>
      </c>
      <c r="L2359">
        <v>270107</v>
      </c>
      <c r="M2359" t="s">
        <v>13588</v>
      </c>
      <c r="N2359">
        <v>270107007</v>
      </c>
      <c r="O2359" t="s">
        <v>13618</v>
      </c>
      <c r="P2359">
        <v>21920.957436018798</v>
      </c>
      <c r="Q2359">
        <v>5853.696365099534</v>
      </c>
      <c r="R2359">
        <v>17561.005836271386</v>
      </c>
    </row>
    <row r="2360" spans="1:18" x14ac:dyDescent="0.25">
      <c r="A2360">
        <v>5</v>
      </c>
      <c r="B2360">
        <v>5501</v>
      </c>
      <c r="C2360" t="s">
        <v>798</v>
      </c>
      <c r="D2360" t="s">
        <v>1229</v>
      </c>
      <c r="E2360">
        <v>6</v>
      </c>
      <c r="F2360" t="s">
        <v>13821</v>
      </c>
      <c r="G2360">
        <v>3</v>
      </c>
      <c r="H2360" t="s">
        <v>13770</v>
      </c>
      <c r="I2360">
        <v>2</v>
      </c>
      <c r="J2360" t="s">
        <v>13818</v>
      </c>
      <c r="K2360" t="s">
        <v>13823</v>
      </c>
      <c r="L2360">
        <v>270107</v>
      </c>
      <c r="M2360" t="s">
        <v>13588</v>
      </c>
      <c r="N2360">
        <v>270107007</v>
      </c>
      <c r="O2360" t="s">
        <v>13618</v>
      </c>
      <c r="P2360">
        <v>3629.8274676854076</v>
      </c>
      <c r="Q2360">
        <v>2604.14552116594</v>
      </c>
      <c r="R2360">
        <v>20319.537186201913</v>
      </c>
    </row>
    <row r="2361" spans="1:18" x14ac:dyDescent="0.25">
      <c r="A2361">
        <v>5</v>
      </c>
      <c r="B2361">
        <v>5502</v>
      </c>
      <c r="C2361" t="s">
        <v>798</v>
      </c>
      <c r="D2361" t="s">
        <v>1232</v>
      </c>
      <c r="E2361">
        <v>5</v>
      </c>
      <c r="F2361" t="s">
        <v>13817</v>
      </c>
      <c r="G2361">
        <v>1</v>
      </c>
      <c r="H2361" t="s">
        <v>8278</v>
      </c>
      <c r="I2361">
        <v>2</v>
      </c>
      <c r="J2361" t="s">
        <v>13818</v>
      </c>
      <c r="K2361" t="s">
        <v>13819</v>
      </c>
      <c r="L2361">
        <v>270107</v>
      </c>
      <c r="M2361" t="s">
        <v>13588</v>
      </c>
      <c r="N2361">
        <v>270107007</v>
      </c>
      <c r="O2361" t="s">
        <v>13618</v>
      </c>
      <c r="P2361">
        <v>27874.242861263341</v>
      </c>
      <c r="Q2361">
        <v>15624.294829234126</v>
      </c>
      <c r="R2361">
        <v>33994.290254664891</v>
      </c>
    </row>
    <row r="2362" spans="1:18" x14ac:dyDescent="0.25">
      <c r="A2362">
        <v>5</v>
      </c>
      <c r="B2362">
        <v>5502</v>
      </c>
      <c r="C2362" t="s">
        <v>798</v>
      </c>
      <c r="D2362" t="s">
        <v>1232</v>
      </c>
      <c r="E2362">
        <v>5</v>
      </c>
      <c r="F2362" t="s">
        <v>13817</v>
      </c>
      <c r="G2362">
        <v>1</v>
      </c>
      <c r="H2362" t="s">
        <v>8278</v>
      </c>
      <c r="I2362">
        <v>2</v>
      </c>
      <c r="J2362" t="s">
        <v>13818</v>
      </c>
      <c r="K2362" t="s">
        <v>13820</v>
      </c>
      <c r="L2362">
        <v>270107</v>
      </c>
      <c r="M2362" t="s">
        <v>13588</v>
      </c>
      <c r="N2362">
        <v>270107007</v>
      </c>
      <c r="O2362" t="s">
        <v>13618</v>
      </c>
      <c r="P2362">
        <v>3405.4417844438035</v>
      </c>
      <c r="Q2362">
        <v>0</v>
      </c>
      <c r="R2362">
        <v>8792.2187736055748</v>
      </c>
    </row>
    <row r="2363" spans="1:18" x14ac:dyDescent="0.25">
      <c r="A2363">
        <v>5</v>
      </c>
      <c r="B2363">
        <v>5502</v>
      </c>
      <c r="C2363" t="s">
        <v>798</v>
      </c>
      <c r="D2363" t="s">
        <v>1232</v>
      </c>
      <c r="E2363">
        <v>6</v>
      </c>
      <c r="F2363" t="s">
        <v>13821</v>
      </c>
      <c r="G2363">
        <v>3</v>
      </c>
      <c r="H2363" t="s">
        <v>13770</v>
      </c>
      <c r="I2363">
        <v>2</v>
      </c>
      <c r="J2363" t="s">
        <v>13818</v>
      </c>
      <c r="K2363" t="s">
        <v>13822</v>
      </c>
      <c r="L2363">
        <v>270107</v>
      </c>
      <c r="M2363" t="s">
        <v>13588</v>
      </c>
      <c r="N2363">
        <v>270107007</v>
      </c>
      <c r="O2363" t="s">
        <v>13618</v>
      </c>
      <c r="P2363">
        <v>27874.242861263341</v>
      </c>
      <c r="Q2363">
        <v>15624.294829234126</v>
      </c>
      <c r="R2363">
        <v>25410.557132483144</v>
      </c>
    </row>
    <row r="2364" spans="1:18" x14ac:dyDescent="0.25">
      <c r="A2364">
        <v>5</v>
      </c>
      <c r="B2364">
        <v>5502</v>
      </c>
      <c r="C2364" t="s">
        <v>798</v>
      </c>
      <c r="D2364" t="s">
        <v>1232</v>
      </c>
      <c r="E2364">
        <v>6</v>
      </c>
      <c r="F2364" t="s">
        <v>13821</v>
      </c>
      <c r="G2364">
        <v>3</v>
      </c>
      <c r="H2364" t="s">
        <v>13770</v>
      </c>
      <c r="I2364">
        <v>2</v>
      </c>
      <c r="J2364" t="s">
        <v>13818</v>
      </c>
      <c r="K2364" t="s">
        <v>13823</v>
      </c>
      <c r="L2364">
        <v>270107</v>
      </c>
      <c r="M2364" t="s">
        <v>13588</v>
      </c>
      <c r="N2364">
        <v>270107007</v>
      </c>
      <c r="O2364" t="s">
        <v>13618</v>
      </c>
      <c r="P2364">
        <v>3405.4417844438035</v>
      </c>
      <c r="Q2364">
        <v>0</v>
      </c>
      <c r="R2364">
        <v>17375.951895787315</v>
      </c>
    </row>
    <row r="2365" spans="1:18" x14ac:dyDescent="0.25">
      <c r="A2365">
        <v>5</v>
      </c>
      <c r="B2365">
        <v>5504</v>
      </c>
      <c r="C2365" t="s">
        <v>798</v>
      </c>
      <c r="D2365" t="s">
        <v>1238</v>
      </c>
      <c r="E2365">
        <v>5</v>
      </c>
      <c r="F2365" t="s">
        <v>13817</v>
      </c>
      <c r="G2365">
        <v>1</v>
      </c>
      <c r="H2365" t="s">
        <v>8278</v>
      </c>
      <c r="I2365">
        <v>2</v>
      </c>
      <c r="J2365" t="s">
        <v>13818</v>
      </c>
      <c r="K2365" t="s">
        <v>13819</v>
      </c>
      <c r="L2365">
        <v>270107</v>
      </c>
      <c r="M2365" t="s">
        <v>13588</v>
      </c>
      <c r="N2365">
        <v>270107007</v>
      </c>
      <c r="O2365" t="s">
        <v>13618</v>
      </c>
      <c r="P2365">
        <v>0</v>
      </c>
      <c r="Q2365">
        <v>28753.520545686519</v>
      </c>
      <c r="R2365">
        <v>99802.957283486219</v>
      </c>
    </row>
    <row r="2366" spans="1:18" x14ac:dyDescent="0.25">
      <c r="A2366">
        <v>5</v>
      </c>
      <c r="B2366">
        <v>5504</v>
      </c>
      <c r="C2366" t="s">
        <v>798</v>
      </c>
      <c r="D2366" t="s">
        <v>1238</v>
      </c>
      <c r="E2366">
        <v>5</v>
      </c>
      <c r="F2366" t="s">
        <v>13817</v>
      </c>
      <c r="G2366">
        <v>1</v>
      </c>
      <c r="H2366" t="s">
        <v>8278</v>
      </c>
      <c r="I2366">
        <v>2</v>
      </c>
      <c r="J2366" t="s">
        <v>13818</v>
      </c>
      <c r="K2366" t="s">
        <v>13820</v>
      </c>
      <c r="L2366">
        <v>270107</v>
      </c>
      <c r="M2366" t="s">
        <v>13588</v>
      </c>
      <c r="N2366">
        <v>270107007</v>
      </c>
      <c r="O2366" t="s">
        <v>13618</v>
      </c>
      <c r="P2366">
        <v>0</v>
      </c>
      <c r="Q2366">
        <v>0</v>
      </c>
      <c r="R2366">
        <v>24551.060169804958</v>
      </c>
    </row>
    <row r="2367" spans="1:18" x14ac:dyDescent="0.25">
      <c r="A2367">
        <v>5</v>
      </c>
      <c r="B2367">
        <v>5504</v>
      </c>
      <c r="C2367" t="s">
        <v>798</v>
      </c>
      <c r="D2367" t="s">
        <v>1238</v>
      </c>
      <c r="E2367">
        <v>6</v>
      </c>
      <c r="F2367" t="s">
        <v>13821</v>
      </c>
      <c r="G2367">
        <v>3</v>
      </c>
      <c r="H2367" t="s">
        <v>13770</v>
      </c>
      <c r="I2367">
        <v>2</v>
      </c>
      <c r="J2367" t="s">
        <v>13818</v>
      </c>
      <c r="K2367" t="s">
        <v>13822</v>
      </c>
      <c r="L2367">
        <v>270107</v>
      </c>
      <c r="M2367" t="s">
        <v>13588</v>
      </c>
      <c r="N2367">
        <v>270107007</v>
      </c>
      <c r="O2367" t="s">
        <v>13618</v>
      </c>
      <c r="P2367">
        <v>0</v>
      </c>
      <c r="Q2367">
        <v>28753.520545686519</v>
      </c>
      <c r="R2367">
        <v>59530.145548558605</v>
      </c>
    </row>
    <row r="2368" spans="1:18" x14ac:dyDescent="0.25">
      <c r="A2368">
        <v>5</v>
      </c>
      <c r="B2368">
        <v>5504</v>
      </c>
      <c r="C2368" t="s">
        <v>798</v>
      </c>
      <c r="D2368" t="s">
        <v>1238</v>
      </c>
      <c r="E2368">
        <v>6</v>
      </c>
      <c r="F2368" t="s">
        <v>13821</v>
      </c>
      <c r="G2368">
        <v>3</v>
      </c>
      <c r="H2368" t="s">
        <v>13770</v>
      </c>
      <c r="I2368">
        <v>2</v>
      </c>
      <c r="J2368" t="s">
        <v>13818</v>
      </c>
      <c r="K2368" t="s">
        <v>13823</v>
      </c>
      <c r="L2368">
        <v>270107</v>
      </c>
      <c r="M2368" t="s">
        <v>13588</v>
      </c>
      <c r="N2368">
        <v>270107007</v>
      </c>
      <c r="O2368" t="s">
        <v>13618</v>
      </c>
      <c r="P2368">
        <v>0</v>
      </c>
      <c r="Q2368">
        <v>0</v>
      </c>
      <c r="R2368">
        <v>64823.871904732601</v>
      </c>
    </row>
    <row r="2369" spans="1:18" x14ac:dyDescent="0.25">
      <c r="A2369">
        <v>5</v>
      </c>
      <c r="B2369">
        <v>5506</v>
      </c>
      <c r="C2369" t="s">
        <v>798</v>
      </c>
      <c r="D2369" t="s">
        <v>1241</v>
      </c>
      <c r="E2369">
        <v>5</v>
      </c>
      <c r="F2369" t="s">
        <v>13817</v>
      </c>
      <c r="G2369">
        <v>1</v>
      </c>
      <c r="H2369" t="s">
        <v>8278</v>
      </c>
      <c r="I2369">
        <v>2</v>
      </c>
      <c r="J2369" t="s">
        <v>13818</v>
      </c>
      <c r="K2369" t="s">
        <v>13819</v>
      </c>
      <c r="L2369">
        <v>270107</v>
      </c>
      <c r="M2369" t="s">
        <v>13588</v>
      </c>
      <c r="N2369">
        <v>270107007</v>
      </c>
      <c r="O2369" t="s">
        <v>13618</v>
      </c>
      <c r="P2369">
        <v>0</v>
      </c>
      <c r="Q2369">
        <v>18971.391548377724</v>
      </c>
      <c r="R2369">
        <v>0</v>
      </c>
    </row>
    <row r="2370" spans="1:18" x14ac:dyDescent="0.25">
      <c r="A2370">
        <v>5</v>
      </c>
      <c r="B2370">
        <v>5506</v>
      </c>
      <c r="C2370" t="s">
        <v>798</v>
      </c>
      <c r="D2370" t="s">
        <v>1241</v>
      </c>
      <c r="E2370">
        <v>6</v>
      </c>
      <c r="F2370" t="s">
        <v>13821</v>
      </c>
      <c r="G2370">
        <v>3</v>
      </c>
      <c r="H2370" t="s">
        <v>13770</v>
      </c>
      <c r="I2370">
        <v>2</v>
      </c>
      <c r="J2370" t="s">
        <v>13818</v>
      </c>
      <c r="K2370" t="s">
        <v>13822</v>
      </c>
      <c r="L2370">
        <v>270107</v>
      </c>
      <c r="M2370" t="s">
        <v>13588</v>
      </c>
      <c r="N2370">
        <v>270107007</v>
      </c>
      <c r="O2370" t="s">
        <v>13618</v>
      </c>
      <c r="P2370">
        <v>0</v>
      </c>
      <c r="Q2370">
        <v>18971.391548377724</v>
      </c>
      <c r="R2370">
        <v>0</v>
      </c>
    </row>
    <row r="2371" spans="1:18" x14ac:dyDescent="0.25">
      <c r="A2371">
        <v>5</v>
      </c>
      <c r="B2371">
        <v>5601</v>
      </c>
      <c r="C2371" t="s">
        <v>798</v>
      </c>
      <c r="D2371" t="s">
        <v>1244</v>
      </c>
      <c r="E2371">
        <v>5</v>
      </c>
      <c r="F2371" t="s">
        <v>13817</v>
      </c>
      <c r="G2371">
        <v>1</v>
      </c>
      <c r="H2371" t="s">
        <v>8278</v>
      </c>
      <c r="I2371">
        <v>2</v>
      </c>
      <c r="J2371" t="s">
        <v>13818</v>
      </c>
      <c r="K2371" t="s">
        <v>13819</v>
      </c>
      <c r="L2371">
        <v>270107</v>
      </c>
      <c r="M2371" t="s">
        <v>13588</v>
      </c>
      <c r="N2371">
        <v>270107007</v>
      </c>
      <c r="O2371" t="s">
        <v>13618</v>
      </c>
      <c r="P2371">
        <v>28390.728404855308</v>
      </c>
      <c r="Q2371">
        <v>31733.296643711376</v>
      </c>
      <c r="R2371">
        <v>35995.391524496335</v>
      </c>
    </row>
    <row r="2372" spans="1:18" x14ac:dyDescent="0.25">
      <c r="A2372">
        <v>5</v>
      </c>
      <c r="B2372">
        <v>5601</v>
      </c>
      <c r="C2372" t="s">
        <v>798</v>
      </c>
      <c r="D2372" t="s">
        <v>1244</v>
      </c>
      <c r="E2372">
        <v>5</v>
      </c>
      <c r="F2372" t="s">
        <v>13817</v>
      </c>
      <c r="G2372">
        <v>1</v>
      </c>
      <c r="H2372" t="s">
        <v>8278</v>
      </c>
      <c r="I2372">
        <v>2</v>
      </c>
      <c r="J2372" t="s">
        <v>13818</v>
      </c>
      <c r="K2372" t="s">
        <v>13820</v>
      </c>
      <c r="L2372">
        <v>270107</v>
      </c>
      <c r="M2372" t="s">
        <v>13588</v>
      </c>
      <c r="N2372">
        <v>270107007</v>
      </c>
      <c r="O2372" t="s">
        <v>13618</v>
      </c>
      <c r="P2372">
        <v>2358.1061256425023</v>
      </c>
      <c r="Q2372">
        <v>9117.9235256763495</v>
      </c>
      <c r="R2372">
        <v>11580.716362030496</v>
      </c>
    </row>
    <row r="2373" spans="1:18" x14ac:dyDescent="0.25">
      <c r="A2373">
        <v>5</v>
      </c>
      <c r="B2373">
        <v>5601</v>
      </c>
      <c r="C2373" t="s">
        <v>798</v>
      </c>
      <c r="D2373" t="s">
        <v>1244</v>
      </c>
      <c r="E2373">
        <v>6</v>
      </c>
      <c r="F2373" t="s">
        <v>13821</v>
      </c>
      <c r="G2373">
        <v>3</v>
      </c>
      <c r="H2373" t="s">
        <v>13770</v>
      </c>
      <c r="I2373">
        <v>2</v>
      </c>
      <c r="J2373" t="s">
        <v>13818</v>
      </c>
      <c r="K2373" t="s">
        <v>13822</v>
      </c>
      <c r="L2373">
        <v>270107</v>
      </c>
      <c r="M2373" t="s">
        <v>13588</v>
      </c>
      <c r="N2373">
        <v>270107007</v>
      </c>
      <c r="O2373" t="s">
        <v>13618</v>
      </c>
      <c r="P2373">
        <v>23305.043304391293</v>
      </c>
      <c r="Q2373">
        <v>31733.296643711376</v>
      </c>
      <c r="R2373">
        <v>27853.127307031358</v>
      </c>
    </row>
    <row r="2374" spans="1:18" x14ac:dyDescent="0.25">
      <c r="A2374">
        <v>5</v>
      </c>
      <c r="B2374">
        <v>5601</v>
      </c>
      <c r="C2374" t="s">
        <v>798</v>
      </c>
      <c r="D2374" t="s">
        <v>1244</v>
      </c>
      <c r="E2374">
        <v>6</v>
      </c>
      <c r="F2374" t="s">
        <v>13821</v>
      </c>
      <c r="G2374">
        <v>3</v>
      </c>
      <c r="H2374" t="s">
        <v>13770</v>
      </c>
      <c r="I2374">
        <v>2</v>
      </c>
      <c r="J2374" t="s">
        <v>13818</v>
      </c>
      <c r="K2374" t="s">
        <v>13823</v>
      </c>
      <c r="L2374">
        <v>270107</v>
      </c>
      <c r="M2374" t="s">
        <v>13588</v>
      </c>
      <c r="N2374">
        <v>270107007</v>
      </c>
      <c r="O2374" t="s">
        <v>13618</v>
      </c>
      <c r="P2374">
        <v>7443.7912261065167</v>
      </c>
      <c r="Q2374">
        <v>9117.9235256763495</v>
      </c>
      <c r="R2374">
        <v>19722.980579495466</v>
      </c>
    </row>
    <row r="2375" spans="1:18" x14ac:dyDescent="0.25">
      <c r="A2375">
        <v>5</v>
      </c>
      <c r="B2375">
        <v>5602</v>
      </c>
      <c r="C2375" t="s">
        <v>798</v>
      </c>
      <c r="D2375" t="s">
        <v>1247</v>
      </c>
      <c r="E2375">
        <v>5</v>
      </c>
      <c r="F2375" t="s">
        <v>13817</v>
      </c>
      <c r="G2375">
        <v>1</v>
      </c>
      <c r="H2375" t="s">
        <v>8278</v>
      </c>
      <c r="I2375">
        <v>2</v>
      </c>
      <c r="J2375" t="s">
        <v>13818</v>
      </c>
      <c r="K2375" t="s">
        <v>13819</v>
      </c>
      <c r="L2375">
        <v>270107</v>
      </c>
      <c r="M2375" t="s">
        <v>13588</v>
      </c>
      <c r="N2375">
        <v>270107007</v>
      </c>
      <c r="O2375" t="s">
        <v>13618</v>
      </c>
      <c r="P2375">
        <v>0</v>
      </c>
      <c r="Q2375">
        <v>40890.248136558614</v>
      </c>
      <c r="R2375">
        <v>0</v>
      </c>
    </row>
    <row r="2376" spans="1:18" x14ac:dyDescent="0.25">
      <c r="A2376">
        <v>5</v>
      </c>
      <c r="B2376">
        <v>5602</v>
      </c>
      <c r="C2376" t="s">
        <v>798</v>
      </c>
      <c r="D2376" t="s">
        <v>1247</v>
      </c>
      <c r="E2376">
        <v>5</v>
      </c>
      <c r="F2376" t="s">
        <v>13817</v>
      </c>
      <c r="G2376">
        <v>1</v>
      </c>
      <c r="H2376" t="s">
        <v>8278</v>
      </c>
      <c r="I2376">
        <v>2</v>
      </c>
      <c r="J2376" t="s">
        <v>13818</v>
      </c>
      <c r="K2376" t="s">
        <v>13820</v>
      </c>
      <c r="L2376">
        <v>270107</v>
      </c>
      <c r="M2376" t="s">
        <v>13588</v>
      </c>
      <c r="N2376">
        <v>270107007</v>
      </c>
      <c r="O2376" t="s">
        <v>13618</v>
      </c>
      <c r="P2376">
        <v>0</v>
      </c>
      <c r="Q2376">
        <v>17174.249067828565</v>
      </c>
      <c r="R2376">
        <v>0</v>
      </c>
    </row>
    <row r="2377" spans="1:18" x14ac:dyDescent="0.25">
      <c r="A2377">
        <v>5</v>
      </c>
      <c r="B2377">
        <v>5602</v>
      </c>
      <c r="C2377" t="s">
        <v>798</v>
      </c>
      <c r="D2377" t="s">
        <v>1247</v>
      </c>
      <c r="E2377">
        <v>6</v>
      </c>
      <c r="F2377" t="s">
        <v>13821</v>
      </c>
      <c r="G2377">
        <v>3</v>
      </c>
      <c r="H2377" t="s">
        <v>13770</v>
      </c>
      <c r="I2377">
        <v>2</v>
      </c>
      <c r="J2377" t="s">
        <v>13818</v>
      </c>
      <c r="K2377" t="s">
        <v>13822</v>
      </c>
      <c r="L2377">
        <v>270107</v>
      </c>
      <c r="M2377" t="s">
        <v>13588</v>
      </c>
      <c r="N2377">
        <v>270107007</v>
      </c>
      <c r="O2377" t="s">
        <v>13618</v>
      </c>
      <c r="P2377">
        <v>0</v>
      </c>
      <c r="Q2377">
        <v>40890.248136558614</v>
      </c>
      <c r="R2377">
        <v>0</v>
      </c>
    </row>
    <row r="2378" spans="1:18" x14ac:dyDescent="0.25">
      <c r="A2378">
        <v>5</v>
      </c>
      <c r="B2378">
        <v>5602</v>
      </c>
      <c r="C2378" t="s">
        <v>798</v>
      </c>
      <c r="D2378" t="s">
        <v>1247</v>
      </c>
      <c r="E2378">
        <v>6</v>
      </c>
      <c r="F2378" t="s">
        <v>13821</v>
      </c>
      <c r="G2378">
        <v>3</v>
      </c>
      <c r="H2378" t="s">
        <v>13770</v>
      </c>
      <c r="I2378">
        <v>2</v>
      </c>
      <c r="J2378" t="s">
        <v>13818</v>
      </c>
      <c r="K2378" t="s">
        <v>13823</v>
      </c>
      <c r="L2378">
        <v>270107</v>
      </c>
      <c r="M2378" t="s">
        <v>13588</v>
      </c>
      <c r="N2378">
        <v>270107007</v>
      </c>
      <c r="O2378" t="s">
        <v>13618</v>
      </c>
      <c r="P2378">
        <v>0</v>
      </c>
      <c r="Q2378">
        <v>17174.249067828565</v>
      </c>
      <c r="R2378">
        <v>0</v>
      </c>
    </row>
    <row r="2379" spans="1:18" x14ac:dyDescent="0.25">
      <c r="A2379">
        <v>5</v>
      </c>
      <c r="B2379">
        <v>5603</v>
      </c>
      <c r="C2379" t="s">
        <v>798</v>
      </c>
      <c r="D2379" t="s">
        <v>1250</v>
      </c>
      <c r="E2379">
        <v>5</v>
      </c>
      <c r="F2379" t="s">
        <v>13817</v>
      </c>
      <c r="G2379">
        <v>1</v>
      </c>
      <c r="H2379" t="s">
        <v>8278</v>
      </c>
      <c r="I2379">
        <v>2</v>
      </c>
      <c r="J2379" t="s">
        <v>13818</v>
      </c>
      <c r="K2379" t="s">
        <v>13819</v>
      </c>
      <c r="L2379">
        <v>270107</v>
      </c>
      <c r="M2379" t="s">
        <v>13588</v>
      </c>
      <c r="N2379">
        <v>270107007</v>
      </c>
      <c r="O2379" t="s">
        <v>13618</v>
      </c>
      <c r="P2379">
        <v>0</v>
      </c>
      <c r="Q2379">
        <v>54569.116949800926</v>
      </c>
      <c r="R2379">
        <v>0</v>
      </c>
    </row>
    <row r="2380" spans="1:18" x14ac:dyDescent="0.25">
      <c r="A2380">
        <v>5</v>
      </c>
      <c r="B2380">
        <v>5603</v>
      </c>
      <c r="C2380" t="s">
        <v>798</v>
      </c>
      <c r="D2380" t="s">
        <v>1250</v>
      </c>
      <c r="E2380">
        <v>5</v>
      </c>
      <c r="F2380" t="s">
        <v>13817</v>
      </c>
      <c r="G2380">
        <v>1</v>
      </c>
      <c r="H2380" t="s">
        <v>8278</v>
      </c>
      <c r="I2380">
        <v>2</v>
      </c>
      <c r="J2380" t="s">
        <v>13818</v>
      </c>
      <c r="K2380" t="s">
        <v>13820</v>
      </c>
      <c r="L2380">
        <v>270107</v>
      </c>
      <c r="M2380" t="s">
        <v>13588</v>
      </c>
      <c r="N2380">
        <v>270107007</v>
      </c>
      <c r="O2380" t="s">
        <v>13618</v>
      </c>
      <c r="P2380">
        <v>0</v>
      </c>
      <c r="Q2380">
        <v>14124.277347643623</v>
      </c>
      <c r="R2380">
        <v>0</v>
      </c>
    </row>
    <row r="2381" spans="1:18" x14ac:dyDescent="0.25">
      <c r="A2381">
        <v>5</v>
      </c>
      <c r="B2381">
        <v>5603</v>
      </c>
      <c r="C2381" t="s">
        <v>798</v>
      </c>
      <c r="D2381" t="s">
        <v>1250</v>
      </c>
      <c r="E2381">
        <v>6</v>
      </c>
      <c r="F2381" t="s">
        <v>13821</v>
      </c>
      <c r="G2381">
        <v>3</v>
      </c>
      <c r="H2381" t="s">
        <v>13770</v>
      </c>
      <c r="I2381">
        <v>2</v>
      </c>
      <c r="J2381" t="s">
        <v>13818</v>
      </c>
      <c r="K2381" t="s">
        <v>13822</v>
      </c>
      <c r="L2381">
        <v>270107</v>
      </c>
      <c r="M2381" t="s">
        <v>13588</v>
      </c>
      <c r="N2381">
        <v>270107007</v>
      </c>
      <c r="O2381" t="s">
        <v>13618</v>
      </c>
      <c r="P2381">
        <v>0</v>
      </c>
      <c r="Q2381">
        <v>54569.116949800926</v>
      </c>
      <c r="R2381">
        <v>0</v>
      </c>
    </row>
    <row r="2382" spans="1:18" x14ac:dyDescent="0.25">
      <c r="A2382">
        <v>5</v>
      </c>
      <c r="B2382">
        <v>5603</v>
      </c>
      <c r="C2382" t="s">
        <v>798</v>
      </c>
      <c r="D2382" t="s">
        <v>1250</v>
      </c>
      <c r="E2382">
        <v>6</v>
      </c>
      <c r="F2382" t="s">
        <v>13821</v>
      </c>
      <c r="G2382">
        <v>3</v>
      </c>
      <c r="H2382" t="s">
        <v>13770</v>
      </c>
      <c r="I2382">
        <v>2</v>
      </c>
      <c r="J2382" t="s">
        <v>13818</v>
      </c>
      <c r="K2382" t="s">
        <v>13823</v>
      </c>
      <c r="L2382">
        <v>270107</v>
      </c>
      <c r="M2382" t="s">
        <v>13588</v>
      </c>
      <c r="N2382">
        <v>270107007</v>
      </c>
      <c r="O2382" t="s">
        <v>13618</v>
      </c>
      <c r="P2382">
        <v>0</v>
      </c>
      <c r="Q2382">
        <v>14124.277347643623</v>
      </c>
      <c r="R2382">
        <v>0</v>
      </c>
    </row>
    <row r="2383" spans="1:18" x14ac:dyDescent="0.25">
      <c r="A2383">
        <v>5</v>
      </c>
      <c r="B2383">
        <v>5604</v>
      </c>
      <c r="C2383" t="s">
        <v>798</v>
      </c>
      <c r="D2383" t="s">
        <v>1253</v>
      </c>
      <c r="E2383">
        <v>5</v>
      </c>
      <c r="F2383" t="s">
        <v>13817</v>
      </c>
      <c r="G2383">
        <v>1</v>
      </c>
      <c r="H2383" t="s">
        <v>8278</v>
      </c>
      <c r="I2383">
        <v>2</v>
      </c>
      <c r="J2383" t="s">
        <v>13818</v>
      </c>
      <c r="K2383" t="s">
        <v>13819</v>
      </c>
      <c r="L2383">
        <v>270107</v>
      </c>
      <c r="M2383" t="s">
        <v>13588</v>
      </c>
      <c r="N2383">
        <v>270107007</v>
      </c>
      <c r="O2383" t="s">
        <v>13618</v>
      </c>
      <c r="P2383">
        <v>0</v>
      </c>
      <c r="Q2383">
        <v>23789.031335810243</v>
      </c>
      <c r="R2383">
        <v>0</v>
      </c>
    </row>
    <row r="2384" spans="1:18" x14ac:dyDescent="0.25">
      <c r="A2384">
        <v>5</v>
      </c>
      <c r="B2384">
        <v>5604</v>
      </c>
      <c r="C2384" t="s">
        <v>798</v>
      </c>
      <c r="D2384" t="s">
        <v>1253</v>
      </c>
      <c r="E2384">
        <v>6</v>
      </c>
      <c r="F2384" t="s">
        <v>13821</v>
      </c>
      <c r="G2384">
        <v>3</v>
      </c>
      <c r="H2384" t="s">
        <v>13770</v>
      </c>
      <c r="I2384">
        <v>2</v>
      </c>
      <c r="J2384" t="s">
        <v>13818</v>
      </c>
      <c r="K2384" t="s">
        <v>13822</v>
      </c>
      <c r="L2384">
        <v>270107</v>
      </c>
      <c r="M2384" t="s">
        <v>13588</v>
      </c>
      <c r="N2384">
        <v>270107007</v>
      </c>
      <c r="O2384" t="s">
        <v>13618</v>
      </c>
      <c r="P2384">
        <v>0</v>
      </c>
      <c r="Q2384">
        <v>23789.031335810243</v>
      </c>
      <c r="R2384">
        <v>0</v>
      </c>
    </row>
    <row r="2385" spans="1:18" x14ac:dyDescent="0.25">
      <c r="A2385">
        <v>5</v>
      </c>
      <c r="B2385">
        <v>5605</v>
      </c>
      <c r="C2385" t="s">
        <v>798</v>
      </c>
      <c r="D2385" t="s">
        <v>1256</v>
      </c>
      <c r="E2385">
        <v>5</v>
      </c>
      <c r="F2385" t="s">
        <v>13817</v>
      </c>
      <c r="G2385">
        <v>1</v>
      </c>
      <c r="H2385" t="s">
        <v>8278</v>
      </c>
      <c r="I2385">
        <v>2</v>
      </c>
      <c r="J2385" t="s">
        <v>13818</v>
      </c>
      <c r="K2385" t="s">
        <v>13819</v>
      </c>
      <c r="L2385">
        <v>270107</v>
      </c>
      <c r="M2385" t="s">
        <v>13588</v>
      </c>
      <c r="N2385">
        <v>270107007</v>
      </c>
      <c r="O2385" t="s">
        <v>13618</v>
      </c>
      <c r="P2385">
        <v>0</v>
      </c>
      <c r="Q2385">
        <v>64180.496462548348</v>
      </c>
      <c r="R2385">
        <v>0</v>
      </c>
    </row>
    <row r="2386" spans="1:18" x14ac:dyDescent="0.25">
      <c r="A2386">
        <v>5</v>
      </c>
      <c r="B2386">
        <v>5605</v>
      </c>
      <c r="C2386" t="s">
        <v>798</v>
      </c>
      <c r="D2386" t="s">
        <v>1256</v>
      </c>
      <c r="E2386">
        <v>5</v>
      </c>
      <c r="F2386" t="s">
        <v>13817</v>
      </c>
      <c r="G2386">
        <v>1</v>
      </c>
      <c r="H2386" t="s">
        <v>8278</v>
      </c>
      <c r="I2386">
        <v>2</v>
      </c>
      <c r="J2386" t="s">
        <v>13818</v>
      </c>
      <c r="K2386" t="s">
        <v>13820</v>
      </c>
      <c r="L2386">
        <v>270107</v>
      </c>
      <c r="M2386" t="s">
        <v>13588</v>
      </c>
      <c r="N2386">
        <v>270107007</v>
      </c>
      <c r="O2386" t="s">
        <v>13618</v>
      </c>
      <c r="P2386">
        <v>0</v>
      </c>
      <c r="Q2386">
        <v>17550.648963150827</v>
      </c>
      <c r="R2386">
        <v>0</v>
      </c>
    </row>
    <row r="2387" spans="1:18" x14ac:dyDescent="0.25">
      <c r="A2387">
        <v>5</v>
      </c>
      <c r="B2387">
        <v>5605</v>
      </c>
      <c r="C2387" t="s">
        <v>798</v>
      </c>
      <c r="D2387" t="s">
        <v>1256</v>
      </c>
      <c r="E2387">
        <v>6</v>
      </c>
      <c r="F2387" t="s">
        <v>13821</v>
      </c>
      <c r="G2387">
        <v>3</v>
      </c>
      <c r="H2387" t="s">
        <v>13770</v>
      </c>
      <c r="I2387">
        <v>2</v>
      </c>
      <c r="J2387" t="s">
        <v>13818</v>
      </c>
      <c r="K2387" t="s">
        <v>13822</v>
      </c>
      <c r="L2387">
        <v>270107</v>
      </c>
      <c r="M2387" t="s">
        <v>13588</v>
      </c>
      <c r="N2387">
        <v>270107007</v>
      </c>
      <c r="O2387" t="s">
        <v>13618</v>
      </c>
      <c r="P2387">
        <v>0</v>
      </c>
      <c r="Q2387">
        <v>64180.496462548348</v>
      </c>
      <c r="R2387">
        <v>0</v>
      </c>
    </row>
    <row r="2388" spans="1:18" x14ac:dyDescent="0.25">
      <c r="A2388">
        <v>5</v>
      </c>
      <c r="B2388">
        <v>5605</v>
      </c>
      <c r="C2388" t="s">
        <v>798</v>
      </c>
      <c r="D2388" t="s">
        <v>1256</v>
      </c>
      <c r="E2388">
        <v>6</v>
      </c>
      <c r="F2388" t="s">
        <v>13821</v>
      </c>
      <c r="G2388">
        <v>3</v>
      </c>
      <c r="H2388" t="s">
        <v>13770</v>
      </c>
      <c r="I2388">
        <v>2</v>
      </c>
      <c r="J2388" t="s">
        <v>13818</v>
      </c>
      <c r="K2388" t="s">
        <v>13823</v>
      </c>
      <c r="L2388">
        <v>270107</v>
      </c>
      <c r="M2388" t="s">
        <v>13588</v>
      </c>
      <c r="N2388">
        <v>270107007</v>
      </c>
      <c r="O2388" t="s">
        <v>13618</v>
      </c>
      <c r="P2388">
        <v>0</v>
      </c>
      <c r="Q2388">
        <v>17550.648963150827</v>
      </c>
      <c r="R2388">
        <v>0</v>
      </c>
    </row>
    <row r="2389" spans="1:18" x14ac:dyDescent="0.25">
      <c r="A2389">
        <v>5</v>
      </c>
      <c r="B2389">
        <v>5606</v>
      </c>
      <c r="C2389" t="s">
        <v>798</v>
      </c>
      <c r="D2389" t="s">
        <v>1259</v>
      </c>
      <c r="E2389">
        <v>5</v>
      </c>
      <c r="F2389" t="s">
        <v>13817</v>
      </c>
      <c r="G2389">
        <v>1</v>
      </c>
      <c r="H2389" t="s">
        <v>8278</v>
      </c>
      <c r="I2389">
        <v>2</v>
      </c>
      <c r="J2389" t="s">
        <v>13818</v>
      </c>
      <c r="K2389" t="s">
        <v>13819</v>
      </c>
      <c r="L2389">
        <v>270107</v>
      </c>
      <c r="M2389" t="s">
        <v>13588</v>
      </c>
      <c r="N2389">
        <v>270107007</v>
      </c>
      <c r="O2389" t="s">
        <v>13618</v>
      </c>
      <c r="P2389">
        <v>0</v>
      </c>
      <c r="Q2389">
        <v>37604.42821951145</v>
      </c>
      <c r="R2389">
        <v>0</v>
      </c>
    </row>
    <row r="2390" spans="1:18" x14ac:dyDescent="0.25">
      <c r="A2390">
        <v>5</v>
      </c>
      <c r="B2390">
        <v>5606</v>
      </c>
      <c r="C2390" t="s">
        <v>798</v>
      </c>
      <c r="D2390" t="s">
        <v>1259</v>
      </c>
      <c r="E2390">
        <v>5</v>
      </c>
      <c r="F2390" t="s">
        <v>13817</v>
      </c>
      <c r="G2390">
        <v>1</v>
      </c>
      <c r="H2390" t="s">
        <v>8278</v>
      </c>
      <c r="I2390">
        <v>2</v>
      </c>
      <c r="J2390" t="s">
        <v>13818</v>
      </c>
      <c r="K2390" t="s">
        <v>13820</v>
      </c>
      <c r="L2390">
        <v>270107</v>
      </c>
      <c r="M2390" t="s">
        <v>13588</v>
      </c>
      <c r="N2390">
        <v>270107007</v>
      </c>
      <c r="O2390" t="s">
        <v>13618</v>
      </c>
      <c r="P2390">
        <v>0</v>
      </c>
      <c r="Q2390">
        <v>25437.235307950315</v>
      </c>
      <c r="R2390">
        <v>0</v>
      </c>
    </row>
    <row r="2391" spans="1:18" x14ac:dyDescent="0.25">
      <c r="A2391">
        <v>5</v>
      </c>
      <c r="B2391">
        <v>5606</v>
      </c>
      <c r="C2391" t="s">
        <v>798</v>
      </c>
      <c r="D2391" t="s">
        <v>1259</v>
      </c>
      <c r="E2391">
        <v>6</v>
      </c>
      <c r="F2391" t="s">
        <v>13821</v>
      </c>
      <c r="G2391">
        <v>3</v>
      </c>
      <c r="H2391" t="s">
        <v>13770</v>
      </c>
      <c r="I2391">
        <v>2</v>
      </c>
      <c r="J2391" t="s">
        <v>13818</v>
      </c>
      <c r="K2391" t="s">
        <v>13822</v>
      </c>
      <c r="L2391">
        <v>270107</v>
      </c>
      <c r="M2391" t="s">
        <v>13588</v>
      </c>
      <c r="N2391">
        <v>270107007</v>
      </c>
      <c r="O2391" t="s">
        <v>13618</v>
      </c>
      <c r="P2391">
        <v>0</v>
      </c>
      <c r="Q2391">
        <v>37604.42821951145</v>
      </c>
      <c r="R2391">
        <v>0</v>
      </c>
    </row>
    <row r="2392" spans="1:18" x14ac:dyDescent="0.25">
      <c r="A2392">
        <v>5</v>
      </c>
      <c r="B2392">
        <v>5606</v>
      </c>
      <c r="C2392" t="s">
        <v>798</v>
      </c>
      <c r="D2392" t="s">
        <v>1259</v>
      </c>
      <c r="E2392">
        <v>6</v>
      </c>
      <c r="F2392" t="s">
        <v>13821</v>
      </c>
      <c r="G2392">
        <v>3</v>
      </c>
      <c r="H2392" t="s">
        <v>13770</v>
      </c>
      <c r="I2392">
        <v>2</v>
      </c>
      <c r="J2392" t="s">
        <v>13818</v>
      </c>
      <c r="K2392" t="s">
        <v>13823</v>
      </c>
      <c r="L2392">
        <v>270107</v>
      </c>
      <c r="M2392" t="s">
        <v>13588</v>
      </c>
      <c r="N2392">
        <v>270107007</v>
      </c>
      <c r="O2392" t="s">
        <v>13618</v>
      </c>
      <c r="P2392">
        <v>0</v>
      </c>
      <c r="Q2392">
        <v>25437.235307950315</v>
      </c>
      <c r="R2392">
        <v>0</v>
      </c>
    </row>
    <row r="2393" spans="1:18" x14ac:dyDescent="0.25">
      <c r="A2393">
        <v>5</v>
      </c>
      <c r="B2393">
        <v>5701</v>
      </c>
      <c r="C2393" t="s">
        <v>798</v>
      </c>
      <c r="D2393" t="s">
        <v>1262</v>
      </c>
      <c r="E2393">
        <v>5</v>
      </c>
      <c r="F2393" t="s">
        <v>13817</v>
      </c>
      <c r="G2393">
        <v>1</v>
      </c>
      <c r="H2393" t="s">
        <v>8278</v>
      </c>
      <c r="I2393">
        <v>2</v>
      </c>
      <c r="J2393" t="s">
        <v>13818</v>
      </c>
      <c r="K2393" t="s">
        <v>13819</v>
      </c>
      <c r="L2393">
        <v>270107</v>
      </c>
      <c r="M2393" t="s">
        <v>13588</v>
      </c>
      <c r="N2393">
        <v>270107007</v>
      </c>
      <c r="O2393" t="s">
        <v>13618</v>
      </c>
      <c r="P2393">
        <v>19675.596623014026</v>
      </c>
      <c r="Q2393">
        <v>33523.229553574049</v>
      </c>
      <c r="R2393">
        <v>50099.553594959194</v>
      </c>
    </row>
    <row r="2394" spans="1:18" x14ac:dyDescent="0.25">
      <c r="A2394">
        <v>5</v>
      </c>
      <c r="B2394">
        <v>5701</v>
      </c>
      <c r="C2394" t="s">
        <v>798</v>
      </c>
      <c r="D2394" t="s">
        <v>1262</v>
      </c>
      <c r="E2394">
        <v>5</v>
      </c>
      <c r="F2394" t="s">
        <v>13817</v>
      </c>
      <c r="G2394">
        <v>1</v>
      </c>
      <c r="H2394" t="s">
        <v>8278</v>
      </c>
      <c r="I2394">
        <v>2</v>
      </c>
      <c r="J2394" t="s">
        <v>13818</v>
      </c>
      <c r="K2394" t="s">
        <v>13820</v>
      </c>
      <c r="L2394">
        <v>270107</v>
      </c>
      <c r="M2394" t="s">
        <v>13588</v>
      </c>
      <c r="N2394">
        <v>270107007</v>
      </c>
      <c r="O2394" t="s">
        <v>13618</v>
      </c>
      <c r="P2394">
        <v>6377.7172106627668</v>
      </c>
      <c r="Q2394">
        <v>17794.829095770729</v>
      </c>
      <c r="R2394">
        <v>9729.380489132529</v>
      </c>
    </row>
    <row r="2395" spans="1:18" x14ac:dyDescent="0.25">
      <c r="A2395">
        <v>5</v>
      </c>
      <c r="B2395">
        <v>5701</v>
      </c>
      <c r="C2395" t="s">
        <v>798</v>
      </c>
      <c r="D2395" t="s">
        <v>1262</v>
      </c>
      <c r="E2395">
        <v>6</v>
      </c>
      <c r="F2395" t="s">
        <v>13821</v>
      </c>
      <c r="G2395">
        <v>3</v>
      </c>
      <c r="H2395" t="s">
        <v>13770</v>
      </c>
      <c r="I2395">
        <v>2</v>
      </c>
      <c r="J2395" t="s">
        <v>13818</v>
      </c>
      <c r="K2395" t="s">
        <v>13822</v>
      </c>
      <c r="L2395">
        <v>270107</v>
      </c>
      <c r="M2395" t="s">
        <v>13588</v>
      </c>
      <c r="N2395">
        <v>270107007</v>
      </c>
      <c r="O2395" t="s">
        <v>13618</v>
      </c>
      <c r="P2395">
        <v>19675.596623014026</v>
      </c>
      <c r="Q2395">
        <v>27526.318609568971</v>
      </c>
      <c r="R2395">
        <v>46223.479297783102</v>
      </c>
    </row>
    <row r="2396" spans="1:18" x14ac:dyDescent="0.25">
      <c r="A2396">
        <v>5</v>
      </c>
      <c r="B2396">
        <v>5701</v>
      </c>
      <c r="C2396" t="s">
        <v>798</v>
      </c>
      <c r="D2396" t="s">
        <v>1262</v>
      </c>
      <c r="E2396">
        <v>6</v>
      </c>
      <c r="F2396" t="s">
        <v>13821</v>
      </c>
      <c r="G2396">
        <v>3</v>
      </c>
      <c r="H2396" t="s">
        <v>13770</v>
      </c>
      <c r="I2396">
        <v>2</v>
      </c>
      <c r="J2396" t="s">
        <v>13818</v>
      </c>
      <c r="K2396" t="s">
        <v>13823</v>
      </c>
      <c r="L2396">
        <v>270107</v>
      </c>
      <c r="M2396" t="s">
        <v>13588</v>
      </c>
      <c r="N2396">
        <v>270107007</v>
      </c>
      <c r="O2396" t="s">
        <v>13618</v>
      </c>
      <c r="P2396">
        <v>6377.7172106627668</v>
      </c>
      <c r="Q2396">
        <v>23791.740039775803</v>
      </c>
      <c r="R2396">
        <v>13605.454786308626</v>
      </c>
    </row>
    <row r="2397" spans="1:18" x14ac:dyDescent="0.25">
      <c r="A2397">
        <v>5</v>
      </c>
      <c r="B2397">
        <v>5703</v>
      </c>
      <c r="C2397" t="s">
        <v>798</v>
      </c>
      <c r="D2397" t="s">
        <v>1268</v>
      </c>
      <c r="E2397">
        <v>5</v>
      </c>
      <c r="F2397" t="s">
        <v>13817</v>
      </c>
      <c r="G2397">
        <v>1</v>
      </c>
      <c r="H2397" t="s">
        <v>8278</v>
      </c>
      <c r="I2397">
        <v>2</v>
      </c>
      <c r="J2397" t="s">
        <v>13818</v>
      </c>
      <c r="K2397" t="s">
        <v>13819</v>
      </c>
      <c r="L2397">
        <v>270107</v>
      </c>
      <c r="M2397" t="s">
        <v>13588</v>
      </c>
      <c r="N2397">
        <v>270107007</v>
      </c>
      <c r="O2397" t="s">
        <v>13618</v>
      </c>
      <c r="P2397">
        <v>0</v>
      </c>
      <c r="Q2397">
        <v>54211.145731398625</v>
      </c>
      <c r="R2397">
        <v>0</v>
      </c>
    </row>
    <row r="2398" spans="1:18" x14ac:dyDescent="0.25">
      <c r="A2398">
        <v>5</v>
      </c>
      <c r="B2398">
        <v>5703</v>
      </c>
      <c r="C2398" t="s">
        <v>798</v>
      </c>
      <c r="D2398" t="s">
        <v>1268</v>
      </c>
      <c r="E2398">
        <v>5</v>
      </c>
      <c r="F2398" t="s">
        <v>13817</v>
      </c>
      <c r="G2398">
        <v>1</v>
      </c>
      <c r="H2398" t="s">
        <v>8278</v>
      </c>
      <c r="I2398">
        <v>2</v>
      </c>
      <c r="J2398" t="s">
        <v>13818</v>
      </c>
      <c r="K2398" t="s">
        <v>13820</v>
      </c>
      <c r="L2398">
        <v>270107</v>
      </c>
      <c r="M2398" t="s">
        <v>13588</v>
      </c>
      <c r="N2398">
        <v>270107007</v>
      </c>
      <c r="O2398" t="s">
        <v>13618</v>
      </c>
      <c r="P2398">
        <v>0</v>
      </c>
      <c r="Q2398">
        <v>35907.459771426053</v>
      </c>
      <c r="R2398">
        <v>0</v>
      </c>
    </row>
    <row r="2399" spans="1:18" x14ac:dyDescent="0.25">
      <c r="A2399">
        <v>5</v>
      </c>
      <c r="B2399">
        <v>5703</v>
      </c>
      <c r="C2399" t="s">
        <v>798</v>
      </c>
      <c r="D2399" t="s">
        <v>1268</v>
      </c>
      <c r="E2399">
        <v>6</v>
      </c>
      <c r="F2399" t="s">
        <v>13821</v>
      </c>
      <c r="G2399">
        <v>2</v>
      </c>
      <c r="H2399" t="s">
        <v>13771</v>
      </c>
      <c r="I2399">
        <v>2</v>
      </c>
      <c r="J2399" t="s">
        <v>13818</v>
      </c>
      <c r="K2399" t="s">
        <v>13771</v>
      </c>
      <c r="L2399">
        <v>270107</v>
      </c>
      <c r="M2399" t="s">
        <v>13588</v>
      </c>
      <c r="N2399">
        <v>270107007</v>
      </c>
      <c r="O2399" t="s">
        <v>13618</v>
      </c>
      <c r="P2399">
        <v>0</v>
      </c>
      <c r="Q2399">
        <v>6475.5746867664475</v>
      </c>
      <c r="R2399">
        <v>0</v>
      </c>
    </row>
    <row r="2400" spans="1:18" x14ac:dyDescent="0.25">
      <c r="A2400">
        <v>5</v>
      </c>
      <c r="B2400">
        <v>5703</v>
      </c>
      <c r="C2400" t="s">
        <v>798</v>
      </c>
      <c r="D2400" t="s">
        <v>1268</v>
      </c>
      <c r="E2400">
        <v>6</v>
      </c>
      <c r="F2400" t="s">
        <v>13821</v>
      </c>
      <c r="G2400">
        <v>3</v>
      </c>
      <c r="H2400" t="s">
        <v>13770</v>
      </c>
      <c r="I2400">
        <v>2</v>
      </c>
      <c r="J2400" t="s">
        <v>13818</v>
      </c>
      <c r="K2400" t="s">
        <v>13822</v>
      </c>
      <c r="L2400">
        <v>270107</v>
      </c>
      <c r="M2400" t="s">
        <v>13588</v>
      </c>
      <c r="N2400">
        <v>270107007</v>
      </c>
      <c r="O2400" t="s">
        <v>13618</v>
      </c>
      <c r="P2400">
        <v>0</v>
      </c>
      <c r="Q2400">
        <v>41178.028324598221</v>
      </c>
      <c r="R2400">
        <v>0</v>
      </c>
    </row>
    <row r="2401" spans="1:18" x14ac:dyDescent="0.25">
      <c r="A2401">
        <v>5</v>
      </c>
      <c r="B2401">
        <v>5703</v>
      </c>
      <c r="C2401" t="s">
        <v>798</v>
      </c>
      <c r="D2401" t="s">
        <v>1268</v>
      </c>
      <c r="E2401">
        <v>6</v>
      </c>
      <c r="F2401" t="s">
        <v>13821</v>
      </c>
      <c r="G2401">
        <v>3</v>
      </c>
      <c r="H2401" t="s">
        <v>13770</v>
      </c>
      <c r="I2401">
        <v>2</v>
      </c>
      <c r="J2401" t="s">
        <v>13818</v>
      </c>
      <c r="K2401" t="s">
        <v>13823</v>
      </c>
      <c r="L2401">
        <v>270107</v>
      </c>
      <c r="M2401" t="s">
        <v>13588</v>
      </c>
      <c r="N2401">
        <v>270107007</v>
      </c>
      <c r="O2401" t="s">
        <v>13618</v>
      </c>
      <c r="P2401">
        <v>0</v>
      </c>
      <c r="Q2401">
        <v>42465.002491460007</v>
      </c>
      <c r="R2401">
        <v>0</v>
      </c>
    </row>
    <row r="2402" spans="1:18" x14ac:dyDescent="0.25">
      <c r="A2402">
        <v>5</v>
      </c>
      <c r="B2402">
        <v>5706</v>
      </c>
      <c r="C2402" t="s">
        <v>798</v>
      </c>
      <c r="D2402" t="s">
        <v>1277</v>
      </c>
      <c r="E2402">
        <v>5</v>
      </c>
      <c r="F2402" t="s">
        <v>13817</v>
      </c>
      <c r="G2402">
        <v>1</v>
      </c>
      <c r="H2402" t="s">
        <v>8278</v>
      </c>
      <c r="I2402">
        <v>2</v>
      </c>
      <c r="J2402" t="s">
        <v>13818</v>
      </c>
      <c r="K2402" t="s">
        <v>13819</v>
      </c>
      <c r="L2402">
        <v>270107</v>
      </c>
      <c r="M2402" t="s">
        <v>13588</v>
      </c>
      <c r="N2402">
        <v>270107007</v>
      </c>
      <c r="O2402" t="s">
        <v>13618</v>
      </c>
      <c r="P2402">
        <v>0</v>
      </c>
      <c r="Q2402">
        <v>27874.039338482438</v>
      </c>
      <c r="R2402">
        <v>0</v>
      </c>
    </row>
    <row r="2403" spans="1:18" x14ac:dyDescent="0.25">
      <c r="A2403">
        <v>5</v>
      </c>
      <c r="B2403">
        <v>5706</v>
      </c>
      <c r="C2403" t="s">
        <v>798</v>
      </c>
      <c r="D2403" t="s">
        <v>1277</v>
      </c>
      <c r="E2403">
        <v>6</v>
      </c>
      <c r="F2403" t="s">
        <v>13821</v>
      </c>
      <c r="G2403">
        <v>3</v>
      </c>
      <c r="H2403" t="s">
        <v>13770</v>
      </c>
      <c r="I2403">
        <v>2</v>
      </c>
      <c r="J2403" t="s">
        <v>13818</v>
      </c>
      <c r="K2403" t="s">
        <v>13822</v>
      </c>
      <c r="L2403">
        <v>270107</v>
      </c>
      <c r="M2403" t="s">
        <v>13588</v>
      </c>
      <c r="N2403">
        <v>270107007</v>
      </c>
      <c r="O2403" t="s">
        <v>13618</v>
      </c>
      <c r="P2403">
        <v>0</v>
      </c>
      <c r="Q2403">
        <v>12333.507651438025</v>
      </c>
      <c r="R2403">
        <v>0</v>
      </c>
    </row>
    <row r="2404" spans="1:18" x14ac:dyDescent="0.25">
      <c r="A2404">
        <v>5</v>
      </c>
      <c r="B2404">
        <v>5706</v>
      </c>
      <c r="C2404" t="s">
        <v>798</v>
      </c>
      <c r="D2404" t="s">
        <v>1277</v>
      </c>
      <c r="E2404">
        <v>6</v>
      </c>
      <c r="F2404" t="s">
        <v>13821</v>
      </c>
      <c r="G2404">
        <v>3</v>
      </c>
      <c r="H2404" t="s">
        <v>13770</v>
      </c>
      <c r="I2404">
        <v>2</v>
      </c>
      <c r="J2404" t="s">
        <v>13818</v>
      </c>
      <c r="K2404" t="s">
        <v>13823</v>
      </c>
      <c r="L2404">
        <v>270107</v>
      </c>
      <c r="M2404" t="s">
        <v>13588</v>
      </c>
      <c r="N2404">
        <v>270107007</v>
      </c>
      <c r="O2404" t="s">
        <v>13618</v>
      </c>
      <c r="P2404">
        <v>0</v>
      </c>
      <c r="Q2404">
        <v>15540.531687044415</v>
      </c>
      <c r="R2404">
        <v>0</v>
      </c>
    </row>
    <row r="2405" spans="1:18" x14ac:dyDescent="0.25">
      <c r="A2405">
        <v>5</v>
      </c>
      <c r="B2405">
        <v>5801</v>
      </c>
      <c r="C2405" t="s">
        <v>798</v>
      </c>
      <c r="D2405" t="s">
        <v>1280</v>
      </c>
      <c r="E2405">
        <v>5</v>
      </c>
      <c r="F2405" t="s">
        <v>13817</v>
      </c>
      <c r="G2405">
        <v>1</v>
      </c>
      <c r="H2405" t="s">
        <v>8278</v>
      </c>
      <c r="I2405">
        <v>2</v>
      </c>
      <c r="J2405" t="s">
        <v>13818</v>
      </c>
      <c r="K2405" t="s">
        <v>13819</v>
      </c>
      <c r="L2405">
        <v>270107</v>
      </c>
      <c r="M2405" t="s">
        <v>13588</v>
      </c>
      <c r="N2405">
        <v>270107007</v>
      </c>
      <c r="O2405" t="s">
        <v>13618</v>
      </c>
      <c r="P2405">
        <v>20857.19771961305</v>
      </c>
      <c r="Q2405">
        <v>28881.370229818556</v>
      </c>
      <c r="R2405">
        <v>17847.224272498675</v>
      </c>
    </row>
    <row r="2406" spans="1:18" x14ac:dyDescent="0.25">
      <c r="A2406">
        <v>5</v>
      </c>
      <c r="B2406">
        <v>5801</v>
      </c>
      <c r="C2406" t="s">
        <v>798</v>
      </c>
      <c r="D2406" t="s">
        <v>1280</v>
      </c>
      <c r="E2406">
        <v>5</v>
      </c>
      <c r="F2406" t="s">
        <v>13817</v>
      </c>
      <c r="G2406">
        <v>1</v>
      </c>
      <c r="H2406" t="s">
        <v>8278</v>
      </c>
      <c r="I2406">
        <v>2</v>
      </c>
      <c r="J2406" t="s">
        <v>13818</v>
      </c>
      <c r="K2406" t="s">
        <v>13820</v>
      </c>
      <c r="L2406">
        <v>270107</v>
      </c>
      <c r="M2406" t="s">
        <v>13588</v>
      </c>
      <c r="N2406">
        <v>270107007</v>
      </c>
      <c r="O2406" t="s">
        <v>13618</v>
      </c>
      <c r="P2406">
        <v>8581.2470617836552</v>
      </c>
      <c r="Q2406">
        <v>3963.5062314046186</v>
      </c>
      <c r="R2406">
        <v>3893.4100659868986</v>
      </c>
    </row>
    <row r="2407" spans="1:18" x14ac:dyDescent="0.25">
      <c r="A2407">
        <v>5</v>
      </c>
      <c r="B2407">
        <v>5801</v>
      </c>
      <c r="C2407" t="s">
        <v>798</v>
      </c>
      <c r="D2407" t="s">
        <v>1280</v>
      </c>
      <c r="E2407">
        <v>6</v>
      </c>
      <c r="F2407" t="s">
        <v>13821</v>
      </c>
      <c r="G2407">
        <v>3</v>
      </c>
      <c r="H2407" t="s">
        <v>13770</v>
      </c>
      <c r="I2407">
        <v>2</v>
      </c>
      <c r="J2407" t="s">
        <v>13818</v>
      </c>
      <c r="K2407" t="s">
        <v>13822</v>
      </c>
      <c r="L2407">
        <v>270107</v>
      </c>
      <c r="M2407" t="s">
        <v>13588</v>
      </c>
      <c r="N2407">
        <v>270107007</v>
      </c>
      <c r="O2407" t="s">
        <v>13618</v>
      </c>
      <c r="P2407">
        <v>14660.292530474684</v>
      </c>
      <c r="Q2407">
        <v>27671.499396225146</v>
      </c>
      <c r="R2407">
        <v>16772.833720058028</v>
      </c>
    </row>
    <row r="2408" spans="1:18" x14ac:dyDescent="0.25">
      <c r="A2408">
        <v>5</v>
      </c>
      <c r="B2408">
        <v>5801</v>
      </c>
      <c r="C2408" t="s">
        <v>798</v>
      </c>
      <c r="D2408" t="s">
        <v>1280</v>
      </c>
      <c r="E2408">
        <v>6</v>
      </c>
      <c r="F2408" t="s">
        <v>13821</v>
      </c>
      <c r="G2408">
        <v>3</v>
      </c>
      <c r="H2408" t="s">
        <v>13770</v>
      </c>
      <c r="I2408">
        <v>2</v>
      </c>
      <c r="J2408" t="s">
        <v>13818</v>
      </c>
      <c r="K2408" t="s">
        <v>13823</v>
      </c>
      <c r="L2408">
        <v>270107</v>
      </c>
      <c r="M2408" t="s">
        <v>13588</v>
      </c>
      <c r="N2408">
        <v>270107007</v>
      </c>
      <c r="O2408" t="s">
        <v>13618</v>
      </c>
      <c r="P2408">
        <v>14778.152250922021</v>
      </c>
      <c r="Q2408">
        <v>5173.377064998027</v>
      </c>
      <c r="R2408">
        <v>4967.8006184275446</v>
      </c>
    </row>
    <row r="2409" spans="1:18" x14ac:dyDescent="0.25">
      <c r="A2409">
        <v>5</v>
      </c>
      <c r="B2409">
        <v>5802</v>
      </c>
      <c r="C2409" t="s">
        <v>798</v>
      </c>
      <c r="D2409" t="s">
        <v>1283</v>
      </c>
      <c r="E2409">
        <v>5</v>
      </c>
      <c r="F2409" t="s">
        <v>13817</v>
      </c>
      <c r="G2409">
        <v>1</v>
      </c>
      <c r="H2409" t="s">
        <v>8278</v>
      </c>
      <c r="I2409">
        <v>2</v>
      </c>
      <c r="J2409" t="s">
        <v>13818</v>
      </c>
      <c r="K2409" t="s">
        <v>13819</v>
      </c>
      <c r="L2409">
        <v>270107</v>
      </c>
      <c r="M2409" t="s">
        <v>13588</v>
      </c>
      <c r="N2409">
        <v>270107007</v>
      </c>
      <c r="O2409" t="s">
        <v>13618</v>
      </c>
      <c r="P2409">
        <v>20521.45214521452</v>
      </c>
      <c r="Q2409">
        <v>16438.563123109943</v>
      </c>
      <c r="R2409">
        <v>23417.919759571239</v>
      </c>
    </row>
    <row r="2410" spans="1:18" x14ac:dyDescent="0.25">
      <c r="A2410">
        <v>5</v>
      </c>
      <c r="B2410">
        <v>5802</v>
      </c>
      <c r="C2410" t="s">
        <v>798</v>
      </c>
      <c r="D2410" t="s">
        <v>1283</v>
      </c>
      <c r="E2410">
        <v>5</v>
      </c>
      <c r="F2410" t="s">
        <v>13817</v>
      </c>
      <c r="G2410">
        <v>1</v>
      </c>
      <c r="H2410" t="s">
        <v>8278</v>
      </c>
      <c r="I2410">
        <v>2</v>
      </c>
      <c r="J2410" t="s">
        <v>13818</v>
      </c>
      <c r="K2410" t="s">
        <v>13820</v>
      </c>
      <c r="L2410">
        <v>270107</v>
      </c>
      <c r="M2410" t="s">
        <v>13588</v>
      </c>
      <c r="N2410">
        <v>270107007</v>
      </c>
      <c r="O2410" t="s">
        <v>13618</v>
      </c>
      <c r="P2410">
        <v>5025.302530253025</v>
      </c>
      <c r="Q2410">
        <v>0</v>
      </c>
      <c r="R2410">
        <v>7059.7819728066825</v>
      </c>
    </row>
    <row r="2411" spans="1:18" x14ac:dyDescent="0.25">
      <c r="A2411">
        <v>5</v>
      </c>
      <c r="B2411">
        <v>5802</v>
      </c>
      <c r="C2411" t="s">
        <v>798</v>
      </c>
      <c r="D2411" t="s">
        <v>1283</v>
      </c>
      <c r="E2411">
        <v>6</v>
      </c>
      <c r="F2411" t="s">
        <v>13821</v>
      </c>
      <c r="G2411">
        <v>3</v>
      </c>
      <c r="H2411" t="s">
        <v>13770</v>
      </c>
      <c r="I2411">
        <v>2</v>
      </c>
      <c r="J2411" t="s">
        <v>13818</v>
      </c>
      <c r="K2411" t="s">
        <v>13822</v>
      </c>
      <c r="L2411">
        <v>270107</v>
      </c>
      <c r="M2411" t="s">
        <v>13588</v>
      </c>
      <c r="N2411">
        <v>270107007</v>
      </c>
      <c r="O2411" t="s">
        <v>13618</v>
      </c>
      <c r="P2411">
        <v>20521.45214521452</v>
      </c>
      <c r="Q2411">
        <v>16438.563123109943</v>
      </c>
      <c r="R2411">
        <v>16623.840226111359</v>
      </c>
    </row>
    <row r="2412" spans="1:18" x14ac:dyDescent="0.25">
      <c r="A2412">
        <v>5</v>
      </c>
      <c r="B2412">
        <v>5802</v>
      </c>
      <c r="C2412" t="s">
        <v>798</v>
      </c>
      <c r="D2412" t="s">
        <v>1283</v>
      </c>
      <c r="E2412">
        <v>6</v>
      </c>
      <c r="F2412" t="s">
        <v>13821</v>
      </c>
      <c r="G2412">
        <v>3</v>
      </c>
      <c r="H2412" t="s">
        <v>13770</v>
      </c>
      <c r="I2412">
        <v>2</v>
      </c>
      <c r="J2412" t="s">
        <v>13818</v>
      </c>
      <c r="K2412" t="s">
        <v>13823</v>
      </c>
      <c r="L2412">
        <v>270107</v>
      </c>
      <c r="M2412" t="s">
        <v>13588</v>
      </c>
      <c r="N2412">
        <v>270107007</v>
      </c>
      <c r="O2412" t="s">
        <v>13618</v>
      </c>
      <c r="P2412">
        <v>5025.302530253025</v>
      </c>
      <c r="Q2412">
        <v>0</v>
      </c>
      <c r="R2412">
        <v>13853.861506266563</v>
      </c>
    </row>
    <row r="2413" spans="1:18" x14ac:dyDescent="0.25">
      <c r="A2413">
        <v>5</v>
      </c>
      <c r="B2413">
        <v>5803</v>
      </c>
      <c r="C2413" t="s">
        <v>798</v>
      </c>
      <c r="D2413" t="s">
        <v>1286</v>
      </c>
      <c r="E2413">
        <v>5</v>
      </c>
      <c r="F2413" t="s">
        <v>13817</v>
      </c>
      <c r="G2413">
        <v>1</v>
      </c>
      <c r="H2413" t="s">
        <v>8278</v>
      </c>
      <c r="I2413">
        <v>2</v>
      </c>
      <c r="J2413" t="s">
        <v>13818</v>
      </c>
      <c r="K2413" t="s">
        <v>13819</v>
      </c>
      <c r="L2413">
        <v>270107</v>
      </c>
      <c r="M2413" t="s">
        <v>13588</v>
      </c>
      <c r="N2413">
        <v>270107007</v>
      </c>
      <c r="O2413" t="s">
        <v>13618</v>
      </c>
      <c r="P2413">
        <v>0</v>
      </c>
      <c r="Q2413">
        <v>33644.683825670698</v>
      </c>
      <c r="R2413">
        <v>0</v>
      </c>
    </row>
    <row r="2414" spans="1:18" x14ac:dyDescent="0.25">
      <c r="A2414">
        <v>5</v>
      </c>
      <c r="B2414">
        <v>5803</v>
      </c>
      <c r="C2414" t="s">
        <v>798</v>
      </c>
      <c r="D2414" t="s">
        <v>1286</v>
      </c>
      <c r="E2414">
        <v>6</v>
      </c>
      <c r="F2414" t="s">
        <v>13821</v>
      </c>
      <c r="G2414">
        <v>3</v>
      </c>
      <c r="H2414" t="s">
        <v>13770</v>
      </c>
      <c r="I2414">
        <v>2</v>
      </c>
      <c r="J2414" t="s">
        <v>13818</v>
      </c>
      <c r="K2414" t="s">
        <v>13822</v>
      </c>
      <c r="L2414">
        <v>270107</v>
      </c>
      <c r="M2414" t="s">
        <v>13588</v>
      </c>
      <c r="N2414">
        <v>270107007</v>
      </c>
      <c r="O2414" t="s">
        <v>13618</v>
      </c>
      <c r="P2414">
        <v>0</v>
      </c>
      <c r="Q2414">
        <v>33644.683825670698</v>
      </c>
      <c r="R2414">
        <v>0</v>
      </c>
    </row>
    <row r="2415" spans="1:18" x14ac:dyDescent="0.25">
      <c r="A2415">
        <v>5</v>
      </c>
      <c r="B2415">
        <v>5804</v>
      </c>
      <c r="C2415" t="s">
        <v>798</v>
      </c>
      <c r="D2415" t="s">
        <v>1289</v>
      </c>
      <c r="E2415">
        <v>5</v>
      </c>
      <c r="F2415" t="s">
        <v>13817</v>
      </c>
      <c r="G2415">
        <v>1</v>
      </c>
      <c r="H2415" t="s">
        <v>8278</v>
      </c>
      <c r="I2415">
        <v>2</v>
      </c>
      <c r="J2415" t="s">
        <v>13818</v>
      </c>
      <c r="K2415" t="s">
        <v>13819</v>
      </c>
      <c r="L2415">
        <v>270107</v>
      </c>
      <c r="M2415" t="s">
        <v>13588</v>
      </c>
      <c r="N2415">
        <v>270107007</v>
      </c>
      <c r="O2415" t="s">
        <v>13618</v>
      </c>
      <c r="P2415">
        <v>23982.869379014988</v>
      </c>
      <c r="Q2415">
        <v>16513.508696563669</v>
      </c>
      <c r="R2415">
        <v>29901.346594000996</v>
      </c>
    </row>
    <row r="2416" spans="1:18" x14ac:dyDescent="0.25">
      <c r="A2416">
        <v>5</v>
      </c>
      <c r="B2416">
        <v>5804</v>
      </c>
      <c r="C2416" t="s">
        <v>798</v>
      </c>
      <c r="D2416" t="s">
        <v>1289</v>
      </c>
      <c r="E2416">
        <v>5</v>
      </c>
      <c r="F2416" t="s">
        <v>13817</v>
      </c>
      <c r="G2416">
        <v>1</v>
      </c>
      <c r="H2416" t="s">
        <v>8278</v>
      </c>
      <c r="I2416">
        <v>2</v>
      </c>
      <c r="J2416" t="s">
        <v>13818</v>
      </c>
      <c r="K2416" t="s">
        <v>13820</v>
      </c>
      <c r="L2416">
        <v>270107</v>
      </c>
      <c r="M2416" t="s">
        <v>13588</v>
      </c>
      <c r="N2416">
        <v>270107007</v>
      </c>
      <c r="O2416" t="s">
        <v>13618</v>
      </c>
      <c r="P2416">
        <v>3361.3863851401825</v>
      </c>
      <c r="Q2416">
        <v>4224.5210898527484</v>
      </c>
      <c r="R2416">
        <v>0</v>
      </c>
    </row>
    <row r="2417" spans="1:18" x14ac:dyDescent="0.25">
      <c r="A2417">
        <v>5</v>
      </c>
      <c r="B2417">
        <v>5804</v>
      </c>
      <c r="C2417" t="s">
        <v>798</v>
      </c>
      <c r="D2417" t="s">
        <v>1289</v>
      </c>
      <c r="E2417">
        <v>6</v>
      </c>
      <c r="F2417" t="s">
        <v>13821</v>
      </c>
      <c r="G2417">
        <v>3</v>
      </c>
      <c r="H2417" t="s">
        <v>13770</v>
      </c>
      <c r="I2417">
        <v>2</v>
      </c>
      <c r="J2417" t="s">
        <v>13818</v>
      </c>
      <c r="K2417" t="s">
        <v>13822</v>
      </c>
      <c r="L2417">
        <v>270107</v>
      </c>
      <c r="M2417" t="s">
        <v>13588</v>
      </c>
      <c r="N2417">
        <v>270107007</v>
      </c>
      <c r="O2417" t="s">
        <v>13618</v>
      </c>
      <c r="P2417">
        <v>16664.176750825824</v>
      </c>
      <c r="Q2417">
        <v>15252.006256900308</v>
      </c>
      <c r="R2417">
        <v>26082.406682015087</v>
      </c>
    </row>
    <row r="2418" spans="1:18" x14ac:dyDescent="0.25">
      <c r="A2418">
        <v>5</v>
      </c>
      <c r="B2418">
        <v>5804</v>
      </c>
      <c r="C2418" t="s">
        <v>798</v>
      </c>
      <c r="D2418" t="s">
        <v>1289</v>
      </c>
      <c r="E2418">
        <v>6</v>
      </c>
      <c r="F2418" t="s">
        <v>13821</v>
      </c>
      <c r="G2418">
        <v>3</v>
      </c>
      <c r="H2418" t="s">
        <v>13770</v>
      </c>
      <c r="I2418">
        <v>2</v>
      </c>
      <c r="J2418" t="s">
        <v>13818</v>
      </c>
      <c r="K2418" t="s">
        <v>13823</v>
      </c>
      <c r="L2418">
        <v>270107</v>
      </c>
      <c r="M2418" t="s">
        <v>13588</v>
      </c>
      <c r="N2418">
        <v>270107007</v>
      </c>
      <c r="O2418" t="s">
        <v>13618</v>
      </c>
      <c r="P2418">
        <v>10680.07901332935</v>
      </c>
      <c r="Q2418">
        <v>5486.0235295161092</v>
      </c>
      <c r="R2418">
        <v>3818.9399119859013</v>
      </c>
    </row>
    <row r="2419" spans="1:18" x14ac:dyDescent="0.25">
      <c r="A2419">
        <v>6</v>
      </c>
      <c r="B2419">
        <v>6101</v>
      </c>
      <c r="C2419" t="s">
        <v>1781</v>
      </c>
      <c r="D2419" t="s">
        <v>1292</v>
      </c>
      <c r="E2419">
        <v>5</v>
      </c>
      <c r="F2419" t="s">
        <v>13817</v>
      </c>
      <c r="G2419">
        <v>1</v>
      </c>
      <c r="H2419" t="s">
        <v>8278</v>
      </c>
      <c r="I2419">
        <v>2</v>
      </c>
      <c r="J2419" t="s">
        <v>13818</v>
      </c>
      <c r="K2419" t="s">
        <v>13819</v>
      </c>
      <c r="L2419">
        <v>270107</v>
      </c>
      <c r="M2419" t="s">
        <v>13588</v>
      </c>
      <c r="N2419">
        <v>270107007</v>
      </c>
      <c r="O2419" t="s">
        <v>13618</v>
      </c>
      <c r="P2419">
        <v>26586.802131004799</v>
      </c>
      <c r="Q2419">
        <v>20648.599492732254</v>
      </c>
      <c r="R2419">
        <v>25504.034290375064</v>
      </c>
    </row>
    <row r="2420" spans="1:18" x14ac:dyDescent="0.25">
      <c r="A2420">
        <v>6</v>
      </c>
      <c r="B2420">
        <v>6101</v>
      </c>
      <c r="C2420" t="s">
        <v>1781</v>
      </c>
      <c r="D2420" t="s">
        <v>1292</v>
      </c>
      <c r="E2420">
        <v>5</v>
      </c>
      <c r="F2420" t="s">
        <v>13817</v>
      </c>
      <c r="G2420">
        <v>1</v>
      </c>
      <c r="H2420" t="s">
        <v>8278</v>
      </c>
      <c r="I2420">
        <v>2</v>
      </c>
      <c r="J2420" t="s">
        <v>13818</v>
      </c>
      <c r="K2420" t="s">
        <v>13820</v>
      </c>
      <c r="L2420">
        <v>270107</v>
      </c>
      <c r="M2420" t="s">
        <v>13588</v>
      </c>
      <c r="N2420">
        <v>270107007</v>
      </c>
      <c r="O2420" t="s">
        <v>13618</v>
      </c>
      <c r="P2420">
        <v>2777.2390200018981</v>
      </c>
      <c r="Q2420">
        <v>8757.0159558101623</v>
      </c>
      <c r="R2420">
        <v>9455.3791350073298</v>
      </c>
    </row>
    <row r="2421" spans="1:18" x14ac:dyDescent="0.25">
      <c r="A2421">
        <v>6</v>
      </c>
      <c r="B2421">
        <v>6101</v>
      </c>
      <c r="C2421" t="s">
        <v>1781</v>
      </c>
      <c r="D2421" t="s">
        <v>1292</v>
      </c>
      <c r="E2421">
        <v>6</v>
      </c>
      <c r="F2421" t="s">
        <v>13821</v>
      </c>
      <c r="G2421">
        <v>3</v>
      </c>
      <c r="H2421" t="s">
        <v>13770</v>
      </c>
      <c r="I2421">
        <v>2</v>
      </c>
      <c r="J2421" t="s">
        <v>13818</v>
      </c>
      <c r="K2421" t="s">
        <v>13822</v>
      </c>
      <c r="L2421">
        <v>270107</v>
      </c>
      <c r="M2421" t="s">
        <v>13588</v>
      </c>
      <c r="N2421">
        <v>270107007</v>
      </c>
      <c r="O2421" t="s">
        <v>13618</v>
      </c>
      <c r="P2421">
        <v>20167.377139154945</v>
      </c>
      <c r="Q2421">
        <v>10788.25470009198</v>
      </c>
      <c r="R2421">
        <v>16213.917845431437</v>
      </c>
    </row>
    <row r="2422" spans="1:18" x14ac:dyDescent="0.25">
      <c r="A2422">
        <v>6</v>
      </c>
      <c r="B2422">
        <v>6101</v>
      </c>
      <c r="C2422" t="s">
        <v>1781</v>
      </c>
      <c r="D2422" t="s">
        <v>1292</v>
      </c>
      <c r="E2422">
        <v>6</v>
      </c>
      <c r="F2422" t="s">
        <v>13821</v>
      </c>
      <c r="G2422">
        <v>3</v>
      </c>
      <c r="H2422" t="s">
        <v>13770</v>
      </c>
      <c r="I2422">
        <v>2</v>
      </c>
      <c r="J2422" t="s">
        <v>13818</v>
      </c>
      <c r="K2422" t="s">
        <v>13823</v>
      </c>
      <c r="L2422">
        <v>270107</v>
      </c>
      <c r="M2422" t="s">
        <v>13588</v>
      </c>
      <c r="N2422">
        <v>270107007</v>
      </c>
      <c r="O2422" t="s">
        <v>13618</v>
      </c>
      <c r="P2422">
        <v>9196.6640118517535</v>
      </c>
      <c r="Q2422">
        <v>18617.360748450435</v>
      </c>
      <c r="R2422">
        <v>18745.495579950963</v>
      </c>
    </row>
    <row r="2423" spans="1:18" x14ac:dyDescent="0.25">
      <c r="A2423">
        <v>6</v>
      </c>
      <c r="B2423">
        <v>6102</v>
      </c>
      <c r="C2423" t="s">
        <v>1781</v>
      </c>
      <c r="D2423" t="s">
        <v>1295</v>
      </c>
      <c r="E2423">
        <v>5</v>
      </c>
      <c r="F2423" t="s">
        <v>13817</v>
      </c>
      <c r="G2423">
        <v>1</v>
      </c>
      <c r="H2423" t="s">
        <v>8278</v>
      </c>
      <c r="I2423">
        <v>2</v>
      </c>
      <c r="J2423" t="s">
        <v>13818</v>
      </c>
      <c r="K2423" t="s">
        <v>13819</v>
      </c>
      <c r="L2423">
        <v>270107</v>
      </c>
      <c r="M2423" t="s">
        <v>13588</v>
      </c>
      <c r="N2423">
        <v>270107007</v>
      </c>
      <c r="O2423" t="s">
        <v>13618</v>
      </c>
      <c r="P2423">
        <v>0</v>
      </c>
      <c r="Q2423">
        <v>14531.813673253411</v>
      </c>
      <c r="R2423">
        <v>17179.734499041948</v>
      </c>
    </row>
    <row r="2424" spans="1:18" x14ac:dyDescent="0.25">
      <c r="A2424">
        <v>6</v>
      </c>
      <c r="B2424">
        <v>6102</v>
      </c>
      <c r="C2424" t="s">
        <v>1781</v>
      </c>
      <c r="D2424" t="s">
        <v>1295</v>
      </c>
      <c r="E2424">
        <v>5</v>
      </c>
      <c r="F2424" t="s">
        <v>13817</v>
      </c>
      <c r="G2424">
        <v>1</v>
      </c>
      <c r="H2424" t="s">
        <v>8278</v>
      </c>
      <c r="I2424">
        <v>2</v>
      </c>
      <c r="J2424" t="s">
        <v>13818</v>
      </c>
      <c r="K2424" t="s">
        <v>13820</v>
      </c>
      <c r="L2424">
        <v>270107</v>
      </c>
      <c r="M2424" t="s">
        <v>13588</v>
      </c>
      <c r="N2424">
        <v>270107007</v>
      </c>
      <c r="O2424" t="s">
        <v>13618</v>
      </c>
      <c r="P2424">
        <v>0</v>
      </c>
      <c r="Q2424">
        <v>0</v>
      </c>
      <c r="R2424">
        <v>2301.7380210910296</v>
      </c>
    </row>
    <row r="2425" spans="1:18" x14ac:dyDescent="0.25">
      <c r="A2425">
        <v>6</v>
      </c>
      <c r="B2425">
        <v>6102</v>
      </c>
      <c r="C2425" t="s">
        <v>1781</v>
      </c>
      <c r="D2425" t="s">
        <v>1295</v>
      </c>
      <c r="E2425">
        <v>6</v>
      </c>
      <c r="F2425" t="s">
        <v>13821</v>
      </c>
      <c r="G2425">
        <v>3</v>
      </c>
      <c r="H2425" t="s">
        <v>13770</v>
      </c>
      <c r="I2425">
        <v>2</v>
      </c>
      <c r="J2425" t="s">
        <v>13818</v>
      </c>
      <c r="K2425" t="s">
        <v>13822</v>
      </c>
      <c r="L2425">
        <v>270107</v>
      </c>
      <c r="M2425" t="s">
        <v>13588</v>
      </c>
      <c r="N2425">
        <v>270107007</v>
      </c>
      <c r="O2425" t="s">
        <v>13618</v>
      </c>
      <c r="P2425">
        <v>0</v>
      </c>
      <c r="Q2425">
        <v>3340.7857804522996</v>
      </c>
      <c r="R2425">
        <v>17179.734499041948</v>
      </c>
    </row>
    <row r="2426" spans="1:18" x14ac:dyDescent="0.25">
      <c r="A2426">
        <v>6</v>
      </c>
      <c r="B2426">
        <v>6102</v>
      </c>
      <c r="C2426" t="s">
        <v>1781</v>
      </c>
      <c r="D2426" t="s">
        <v>1295</v>
      </c>
      <c r="E2426">
        <v>6</v>
      </c>
      <c r="F2426" t="s">
        <v>13821</v>
      </c>
      <c r="G2426">
        <v>3</v>
      </c>
      <c r="H2426" t="s">
        <v>13770</v>
      </c>
      <c r="I2426">
        <v>2</v>
      </c>
      <c r="J2426" t="s">
        <v>13818</v>
      </c>
      <c r="K2426" t="s">
        <v>13823</v>
      </c>
      <c r="L2426">
        <v>270107</v>
      </c>
      <c r="M2426" t="s">
        <v>13588</v>
      </c>
      <c r="N2426">
        <v>270107007</v>
      </c>
      <c r="O2426" t="s">
        <v>13618</v>
      </c>
      <c r="P2426">
        <v>0</v>
      </c>
      <c r="Q2426">
        <v>11191.027892801114</v>
      </c>
      <c r="R2426">
        <v>2301.7380210910296</v>
      </c>
    </row>
    <row r="2427" spans="1:18" x14ac:dyDescent="0.25">
      <c r="A2427">
        <v>6</v>
      </c>
      <c r="B2427">
        <v>6103</v>
      </c>
      <c r="C2427" t="s">
        <v>1781</v>
      </c>
      <c r="D2427" t="s">
        <v>1298</v>
      </c>
      <c r="E2427">
        <v>5</v>
      </c>
      <c r="F2427" t="s">
        <v>13817</v>
      </c>
      <c r="G2427">
        <v>1</v>
      </c>
      <c r="H2427" t="s">
        <v>8278</v>
      </c>
      <c r="I2427">
        <v>2</v>
      </c>
      <c r="J2427" t="s">
        <v>13818</v>
      </c>
      <c r="K2427" t="s">
        <v>13819</v>
      </c>
      <c r="L2427">
        <v>270107</v>
      </c>
      <c r="M2427" t="s">
        <v>13588</v>
      </c>
      <c r="N2427">
        <v>270107007</v>
      </c>
      <c r="O2427" t="s">
        <v>13618</v>
      </c>
      <c r="P2427">
        <v>0</v>
      </c>
      <c r="Q2427">
        <v>9141.0075621397118</v>
      </c>
      <c r="R2427">
        <v>0</v>
      </c>
    </row>
    <row r="2428" spans="1:18" x14ac:dyDescent="0.25">
      <c r="A2428">
        <v>6</v>
      </c>
      <c r="B2428">
        <v>6103</v>
      </c>
      <c r="C2428" t="s">
        <v>1781</v>
      </c>
      <c r="D2428" t="s">
        <v>1298</v>
      </c>
      <c r="E2428">
        <v>5</v>
      </c>
      <c r="F2428" t="s">
        <v>13817</v>
      </c>
      <c r="G2428">
        <v>1</v>
      </c>
      <c r="H2428" t="s">
        <v>8278</v>
      </c>
      <c r="I2428">
        <v>2</v>
      </c>
      <c r="J2428" t="s">
        <v>13818</v>
      </c>
      <c r="K2428" t="s">
        <v>13820</v>
      </c>
      <c r="L2428">
        <v>270107</v>
      </c>
      <c r="M2428" t="s">
        <v>13588</v>
      </c>
      <c r="N2428">
        <v>270107007</v>
      </c>
      <c r="O2428" t="s">
        <v>13618</v>
      </c>
      <c r="P2428">
        <v>0</v>
      </c>
      <c r="Q2428">
        <v>28250.683450003162</v>
      </c>
      <c r="R2428">
        <v>0</v>
      </c>
    </row>
    <row r="2429" spans="1:18" x14ac:dyDescent="0.25">
      <c r="A2429">
        <v>6</v>
      </c>
      <c r="B2429">
        <v>6103</v>
      </c>
      <c r="C2429" t="s">
        <v>1781</v>
      </c>
      <c r="D2429" t="s">
        <v>1298</v>
      </c>
      <c r="E2429">
        <v>6</v>
      </c>
      <c r="F2429" t="s">
        <v>13821</v>
      </c>
      <c r="G2429">
        <v>3</v>
      </c>
      <c r="H2429" t="s">
        <v>13770</v>
      </c>
      <c r="I2429">
        <v>2</v>
      </c>
      <c r="J2429" t="s">
        <v>13818</v>
      </c>
      <c r="K2429" t="s">
        <v>13822</v>
      </c>
      <c r="L2429">
        <v>270107</v>
      </c>
      <c r="M2429" t="s">
        <v>13588</v>
      </c>
      <c r="N2429">
        <v>270107007</v>
      </c>
      <c r="O2429" t="s">
        <v>13618</v>
      </c>
      <c r="P2429">
        <v>0</v>
      </c>
      <c r="Q2429">
        <v>9141.0075621397118</v>
      </c>
      <c r="R2429">
        <v>0</v>
      </c>
    </row>
    <row r="2430" spans="1:18" x14ac:dyDescent="0.25">
      <c r="A2430">
        <v>6</v>
      </c>
      <c r="B2430">
        <v>6103</v>
      </c>
      <c r="C2430" t="s">
        <v>1781</v>
      </c>
      <c r="D2430" t="s">
        <v>1298</v>
      </c>
      <c r="E2430">
        <v>6</v>
      </c>
      <c r="F2430" t="s">
        <v>13821</v>
      </c>
      <c r="G2430">
        <v>3</v>
      </c>
      <c r="H2430" t="s">
        <v>13770</v>
      </c>
      <c r="I2430">
        <v>2</v>
      </c>
      <c r="J2430" t="s">
        <v>13818</v>
      </c>
      <c r="K2430" t="s">
        <v>13823</v>
      </c>
      <c r="L2430">
        <v>270107</v>
      </c>
      <c r="M2430" t="s">
        <v>13588</v>
      </c>
      <c r="N2430">
        <v>270107007</v>
      </c>
      <c r="O2430" t="s">
        <v>13618</v>
      </c>
      <c r="P2430">
        <v>0</v>
      </c>
      <c r="Q2430">
        <v>28250.683450003162</v>
      </c>
      <c r="R2430">
        <v>0</v>
      </c>
    </row>
    <row r="2431" spans="1:18" x14ac:dyDescent="0.25">
      <c r="A2431">
        <v>6</v>
      </c>
      <c r="B2431">
        <v>6104</v>
      </c>
      <c r="C2431" t="s">
        <v>1781</v>
      </c>
      <c r="D2431" t="s">
        <v>1301</v>
      </c>
      <c r="E2431">
        <v>5</v>
      </c>
      <c r="F2431" t="s">
        <v>13817</v>
      </c>
      <c r="G2431">
        <v>1</v>
      </c>
      <c r="H2431" t="s">
        <v>8278</v>
      </c>
      <c r="I2431">
        <v>2</v>
      </c>
      <c r="J2431" t="s">
        <v>13818</v>
      </c>
      <c r="K2431" t="s">
        <v>13819</v>
      </c>
      <c r="L2431">
        <v>270107</v>
      </c>
      <c r="M2431" t="s">
        <v>13588</v>
      </c>
      <c r="N2431">
        <v>270107007</v>
      </c>
      <c r="O2431" t="s">
        <v>13618</v>
      </c>
      <c r="P2431">
        <v>0</v>
      </c>
      <c r="Q2431">
        <v>13774.996780429334</v>
      </c>
      <c r="R2431">
        <v>0</v>
      </c>
    </row>
    <row r="2432" spans="1:18" x14ac:dyDescent="0.25">
      <c r="A2432">
        <v>6</v>
      </c>
      <c r="B2432">
        <v>6104</v>
      </c>
      <c r="C2432" t="s">
        <v>1781</v>
      </c>
      <c r="D2432" t="s">
        <v>1301</v>
      </c>
      <c r="E2432">
        <v>6</v>
      </c>
      <c r="F2432" t="s">
        <v>13821</v>
      </c>
      <c r="G2432">
        <v>3</v>
      </c>
      <c r="H2432" t="s">
        <v>13770</v>
      </c>
      <c r="I2432">
        <v>2</v>
      </c>
      <c r="J2432" t="s">
        <v>13818</v>
      </c>
      <c r="K2432" t="s">
        <v>13822</v>
      </c>
      <c r="L2432">
        <v>270107</v>
      </c>
      <c r="M2432" t="s">
        <v>13588</v>
      </c>
      <c r="N2432">
        <v>270107007</v>
      </c>
      <c r="O2432" t="s">
        <v>13618</v>
      </c>
      <c r="P2432">
        <v>0</v>
      </c>
      <c r="Q2432">
        <v>13774.996780429334</v>
      </c>
      <c r="R2432">
        <v>0</v>
      </c>
    </row>
    <row r="2433" spans="1:18" x14ac:dyDescent="0.25">
      <c r="A2433">
        <v>6</v>
      </c>
      <c r="B2433">
        <v>6105</v>
      </c>
      <c r="C2433" t="s">
        <v>1781</v>
      </c>
      <c r="D2433" t="s">
        <v>1304</v>
      </c>
      <c r="E2433">
        <v>5</v>
      </c>
      <c r="F2433" t="s">
        <v>13817</v>
      </c>
      <c r="G2433">
        <v>1</v>
      </c>
      <c r="H2433" t="s">
        <v>8278</v>
      </c>
      <c r="I2433">
        <v>2</v>
      </c>
      <c r="J2433" t="s">
        <v>13818</v>
      </c>
      <c r="K2433" t="s">
        <v>13819</v>
      </c>
      <c r="L2433">
        <v>270107</v>
      </c>
      <c r="M2433" t="s">
        <v>13588</v>
      </c>
      <c r="N2433">
        <v>270107007</v>
      </c>
      <c r="O2433" t="s">
        <v>13618</v>
      </c>
      <c r="P2433">
        <v>0</v>
      </c>
      <c r="Q2433">
        <v>12517.96338248032</v>
      </c>
      <c r="R2433">
        <v>0</v>
      </c>
    </row>
    <row r="2434" spans="1:18" x14ac:dyDescent="0.25">
      <c r="A2434">
        <v>6</v>
      </c>
      <c r="B2434">
        <v>6105</v>
      </c>
      <c r="C2434" t="s">
        <v>1781</v>
      </c>
      <c r="D2434" t="s">
        <v>1304</v>
      </c>
      <c r="E2434">
        <v>5</v>
      </c>
      <c r="F2434" t="s">
        <v>13817</v>
      </c>
      <c r="G2434">
        <v>1</v>
      </c>
      <c r="H2434" t="s">
        <v>8278</v>
      </c>
      <c r="I2434">
        <v>2</v>
      </c>
      <c r="J2434" t="s">
        <v>13818</v>
      </c>
      <c r="K2434" t="s">
        <v>13820</v>
      </c>
      <c r="L2434">
        <v>270107</v>
      </c>
      <c r="M2434" t="s">
        <v>13588</v>
      </c>
      <c r="N2434">
        <v>270107007</v>
      </c>
      <c r="O2434" t="s">
        <v>13618</v>
      </c>
      <c r="P2434">
        <v>0</v>
      </c>
      <c r="Q2434">
        <v>6146.4425255277911</v>
      </c>
      <c r="R2434">
        <v>0</v>
      </c>
    </row>
    <row r="2435" spans="1:18" x14ac:dyDescent="0.25">
      <c r="A2435">
        <v>6</v>
      </c>
      <c r="B2435">
        <v>6105</v>
      </c>
      <c r="C2435" t="s">
        <v>1781</v>
      </c>
      <c r="D2435" t="s">
        <v>1304</v>
      </c>
      <c r="E2435">
        <v>6</v>
      </c>
      <c r="F2435" t="s">
        <v>13821</v>
      </c>
      <c r="G2435">
        <v>3</v>
      </c>
      <c r="H2435" t="s">
        <v>13770</v>
      </c>
      <c r="I2435">
        <v>2</v>
      </c>
      <c r="J2435" t="s">
        <v>13818</v>
      </c>
      <c r="K2435" t="s">
        <v>13822</v>
      </c>
      <c r="L2435">
        <v>270107</v>
      </c>
      <c r="M2435" t="s">
        <v>13588</v>
      </c>
      <c r="N2435">
        <v>270107007</v>
      </c>
      <c r="O2435" t="s">
        <v>13618</v>
      </c>
      <c r="P2435">
        <v>0</v>
      </c>
      <c r="Q2435">
        <v>10297.885138499527</v>
      </c>
      <c r="R2435">
        <v>0</v>
      </c>
    </row>
    <row r="2436" spans="1:18" x14ac:dyDescent="0.25">
      <c r="A2436">
        <v>6</v>
      </c>
      <c r="B2436">
        <v>6105</v>
      </c>
      <c r="C2436" t="s">
        <v>1781</v>
      </c>
      <c r="D2436" t="s">
        <v>1304</v>
      </c>
      <c r="E2436">
        <v>6</v>
      </c>
      <c r="F2436" t="s">
        <v>13821</v>
      </c>
      <c r="G2436">
        <v>3</v>
      </c>
      <c r="H2436" t="s">
        <v>13770</v>
      </c>
      <c r="I2436">
        <v>2</v>
      </c>
      <c r="J2436" t="s">
        <v>13818</v>
      </c>
      <c r="K2436" t="s">
        <v>13823</v>
      </c>
      <c r="L2436">
        <v>270107</v>
      </c>
      <c r="M2436" t="s">
        <v>13588</v>
      </c>
      <c r="N2436">
        <v>270107007</v>
      </c>
      <c r="O2436" t="s">
        <v>13618</v>
      </c>
      <c r="P2436">
        <v>0</v>
      </c>
      <c r="Q2436">
        <v>8366.5207695085865</v>
      </c>
      <c r="R2436">
        <v>0</v>
      </c>
    </row>
    <row r="2437" spans="1:18" x14ac:dyDescent="0.25">
      <c r="A2437">
        <v>6</v>
      </c>
      <c r="B2437">
        <v>6106</v>
      </c>
      <c r="C2437" t="s">
        <v>1781</v>
      </c>
      <c r="D2437" t="s">
        <v>1307</v>
      </c>
      <c r="E2437">
        <v>5</v>
      </c>
      <c r="F2437" t="s">
        <v>13817</v>
      </c>
      <c r="G2437">
        <v>1</v>
      </c>
      <c r="H2437" t="s">
        <v>8278</v>
      </c>
      <c r="I2437">
        <v>2</v>
      </c>
      <c r="J2437" t="s">
        <v>13818</v>
      </c>
      <c r="K2437" t="s">
        <v>13819</v>
      </c>
      <c r="L2437">
        <v>270107</v>
      </c>
      <c r="M2437" t="s">
        <v>13588</v>
      </c>
      <c r="N2437">
        <v>270107007</v>
      </c>
      <c r="O2437" t="s">
        <v>13618</v>
      </c>
      <c r="P2437">
        <v>0</v>
      </c>
      <c r="Q2437">
        <v>12264.41017981736</v>
      </c>
      <c r="R2437">
        <v>29580.346183402227</v>
      </c>
    </row>
    <row r="2438" spans="1:18" x14ac:dyDescent="0.25">
      <c r="A2438">
        <v>6</v>
      </c>
      <c r="B2438">
        <v>6106</v>
      </c>
      <c r="C2438" t="s">
        <v>1781</v>
      </c>
      <c r="D2438" t="s">
        <v>1307</v>
      </c>
      <c r="E2438">
        <v>5</v>
      </c>
      <c r="F2438" t="s">
        <v>13817</v>
      </c>
      <c r="G2438">
        <v>1</v>
      </c>
      <c r="H2438" t="s">
        <v>8278</v>
      </c>
      <c r="I2438">
        <v>2</v>
      </c>
      <c r="J2438" t="s">
        <v>13818</v>
      </c>
      <c r="K2438" t="s">
        <v>13820</v>
      </c>
      <c r="L2438">
        <v>270107</v>
      </c>
      <c r="M2438" t="s">
        <v>13588</v>
      </c>
      <c r="N2438">
        <v>270107007</v>
      </c>
      <c r="O2438" t="s">
        <v>13618</v>
      </c>
      <c r="P2438">
        <v>0</v>
      </c>
      <c r="Q2438">
        <v>9723.3942123111719</v>
      </c>
      <c r="R2438">
        <v>7680.3599724780661</v>
      </c>
    </row>
    <row r="2439" spans="1:18" x14ac:dyDescent="0.25">
      <c r="A2439">
        <v>6</v>
      </c>
      <c r="B2439">
        <v>6106</v>
      </c>
      <c r="C2439" t="s">
        <v>1781</v>
      </c>
      <c r="D2439" t="s">
        <v>1307</v>
      </c>
      <c r="E2439">
        <v>6</v>
      </c>
      <c r="F2439" t="s">
        <v>13821</v>
      </c>
      <c r="G2439">
        <v>3</v>
      </c>
      <c r="H2439" t="s">
        <v>13770</v>
      </c>
      <c r="I2439">
        <v>2</v>
      </c>
      <c r="J2439" t="s">
        <v>13818</v>
      </c>
      <c r="K2439" t="s">
        <v>13822</v>
      </c>
      <c r="L2439">
        <v>270107</v>
      </c>
      <c r="M2439" t="s">
        <v>13588</v>
      </c>
      <c r="N2439">
        <v>270107007</v>
      </c>
      <c r="O2439" t="s">
        <v>13618</v>
      </c>
      <c r="P2439">
        <v>0</v>
      </c>
      <c r="Q2439">
        <v>10877.658078123255</v>
      </c>
      <c r="R2439">
        <v>21966.182900682074</v>
      </c>
    </row>
    <row r="2440" spans="1:18" x14ac:dyDescent="0.25">
      <c r="A2440">
        <v>6</v>
      </c>
      <c r="B2440">
        <v>6106</v>
      </c>
      <c r="C2440" t="s">
        <v>1781</v>
      </c>
      <c r="D2440" t="s">
        <v>1307</v>
      </c>
      <c r="E2440">
        <v>6</v>
      </c>
      <c r="F2440" t="s">
        <v>13821</v>
      </c>
      <c r="G2440">
        <v>3</v>
      </c>
      <c r="H2440" t="s">
        <v>13770</v>
      </c>
      <c r="I2440">
        <v>2</v>
      </c>
      <c r="J2440" t="s">
        <v>13818</v>
      </c>
      <c r="K2440" t="s">
        <v>13823</v>
      </c>
      <c r="L2440">
        <v>270107</v>
      </c>
      <c r="M2440" t="s">
        <v>13588</v>
      </c>
      <c r="N2440">
        <v>270107007</v>
      </c>
      <c r="O2440" t="s">
        <v>13618</v>
      </c>
      <c r="P2440">
        <v>0</v>
      </c>
      <c r="Q2440">
        <v>11110.146314005275</v>
      </c>
      <c r="R2440">
        <v>15294.523255198217</v>
      </c>
    </row>
    <row r="2441" spans="1:18" x14ac:dyDescent="0.25">
      <c r="A2441">
        <v>6</v>
      </c>
      <c r="B2441">
        <v>6107</v>
      </c>
      <c r="C2441" t="s">
        <v>1781</v>
      </c>
      <c r="D2441" t="s">
        <v>1310</v>
      </c>
      <c r="E2441">
        <v>5</v>
      </c>
      <c r="F2441" t="s">
        <v>13817</v>
      </c>
      <c r="G2441">
        <v>1</v>
      </c>
      <c r="H2441" t="s">
        <v>8278</v>
      </c>
      <c r="I2441">
        <v>2</v>
      </c>
      <c r="J2441" t="s">
        <v>13818</v>
      </c>
      <c r="K2441" t="s">
        <v>13819</v>
      </c>
      <c r="L2441">
        <v>270107</v>
      </c>
      <c r="M2441" t="s">
        <v>13588</v>
      </c>
      <c r="N2441">
        <v>270107007</v>
      </c>
      <c r="O2441" t="s">
        <v>13618</v>
      </c>
      <c r="P2441">
        <v>0</v>
      </c>
      <c r="Q2441">
        <v>5400.1357425302494</v>
      </c>
      <c r="R2441">
        <v>0</v>
      </c>
    </row>
    <row r="2442" spans="1:18" x14ac:dyDescent="0.25">
      <c r="A2442">
        <v>6</v>
      </c>
      <c r="B2442">
        <v>6107</v>
      </c>
      <c r="C2442" t="s">
        <v>1781</v>
      </c>
      <c r="D2442" t="s">
        <v>1310</v>
      </c>
      <c r="E2442">
        <v>5</v>
      </c>
      <c r="F2442" t="s">
        <v>13817</v>
      </c>
      <c r="G2442">
        <v>1</v>
      </c>
      <c r="H2442" t="s">
        <v>8278</v>
      </c>
      <c r="I2442">
        <v>2</v>
      </c>
      <c r="J2442" t="s">
        <v>13818</v>
      </c>
      <c r="K2442" t="s">
        <v>13820</v>
      </c>
      <c r="L2442">
        <v>270107</v>
      </c>
      <c r="M2442" t="s">
        <v>13588</v>
      </c>
      <c r="N2442">
        <v>270107007</v>
      </c>
      <c r="O2442" t="s">
        <v>13618</v>
      </c>
      <c r="P2442">
        <v>0</v>
      </c>
      <c r="Q2442">
        <v>1879.0725673190757</v>
      </c>
      <c r="R2442">
        <v>0</v>
      </c>
    </row>
    <row r="2443" spans="1:18" x14ac:dyDescent="0.25">
      <c r="A2443">
        <v>6</v>
      </c>
      <c r="B2443">
        <v>6107</v>
      </c>
      <c r="C2443" t="s">
        <v>1781</v>
      </c>
      <c r="D2443" t="s">
        <v>1310</v>
      </c>
      <c r="E2443">
        <v>6</v>
      </c>
      <c r="F2443" t="s">
        <v>13821</v>
      </c>
      <c r="G2443">
        <v>3</v>
      </c>
      <c r="H2443" t="s">
        <v>13770</v>
      </c>
      <c r="I2443">
        <v>2</v>
      </c>
      <c r="J2443" t="s">
        <v>13818</v>
      </c>
      <c r="K2443" t="s">
        <v>13822</v>
      </c>
      <c r="L2443">
        <v>270107</v>
      </c>
      <c r="M2443" t="s">
        <v>13588</v>
      </c>
      <c r="N2443">
        <v>270107007</v>
      </c>
      <c r="O2443" t="s">
        <v>13618</v>
      </c>
      <c r="P2443">
        <v>0</v>
      </c>
      <c r="Q2443">
        <v>5400.1357425302494</v>
      </c>
      <c r="R2443">
        <v>0</v>
      </c>
    </row>
    <row r="2444" spans="1:18" x14ac:dyDescent="0.25">
      <c r="A2444">
        <v>6</v>
      </c>
      <c r="B2444">
        <v>6107</v>
      </c>
      <c r="C2444" t="s">
        <v>1781</v>
      </c>
      <c r="D2444" t="s">
        <v>1310</v>
      </c>
      <c r="E2444">
        <v>6</v>
      </c>
      <c r="F2444" t="s">
        <v>13821</v>
      </c>
      <c r="G2444">
        <v>3</v>
      </c>
      <c r="H2444" t="s">
        <v>13770</v>
      </c>
      <c r="I2444">
        <v>2</v>
      </c>
      <c r="J2444" t="s">
        <v>13818</v>
      </c>
      <c r="K2444" t="s">
        <v>13823</v>
      </c>
      <c r="L2444">
        <v>270107</v>
      </c>
      <c r="M2444" t="s">
        <v>13588</v>
      </c>
      <c r="N2444">
        <v>270107007</v>
      </c>
      <c r="O2444" t="s">
        <v>13618</v>
      </c>
      <c r="P2444">
        <v>0</v>
      </c>
      <c r="Q2444">
        <v>1879.0725673190757</v>
      </c>
      <c r="R2444">
        <v>0</v>
      </c>
    </row>
    <row r="2445" spans="1:18" x14ac:dyDescent="0.25">
      <c r="A2445">
        <v>6</v>
      </c>
      <c r="B2445">
        <v>6108</v>
      </c>
      <c r="C2445" t="s">
        <v>1781</v>
      </c>
      <c r="D2445" t="s">
        <v>1313</v>
      </c>
      <c r="E2445">
        <v>5</v>
      </c>
      <c r="F2445" t="s">
        <v>13817</v>
      </c>
      <c r="G2445">
        <v>1</v>
      </c>
      <c r="H2445" t="s">
        <v>8278</v>
      </c>
      <c r="I2445">
        <v>2</v>
      </c>
      <c r="J2445" t="s">
        <v>13818</v>
      </c>
      <c r="K2445" t="s">
        <v>13819</v>
      </c>
      <c r="L2445">
        <v>270107</v>
      </c>
      <c r="M2445" t="s">
        <v>13588</v>
      </c>
      <c r="N2445">
        <v>270107007</v>
      </c>
      <c r="O2445" t="s">
        <v>13618</v>
      </c>
      <c r="P2445">
        <v>0</v>
      </c>
      <c r="Q2445">
        <v>13194.138851436999</v>
      </c>
      <c r="R2445">
        <v>18401.440984810106</v>
      </c>
    </row>
    <row r="2446" spans="1:18" x14ac:dyDescent="0.25">
      <c r="A2446">
        <v>6</v>
      </c>
      <c r="B2446">
        <v>6108</v>
      </c>
      <c r="C2446" t="s">
        <v>1781</v>
      </c>
      <c r="D2446" t="s">
        <v>1313</v>
      </c>
      <c r="E2446">
        <v>5</v>
      </c>
      <c r="F2446" t="s">
        <v>13817</v>
      </c>
      <c r="G2446">
        <v>1</v>
      </c>
      <c r="H2446" t="s">
        <v>8278</v>
      </c>
      <c r="I2446">
        <v>2</v>
      </c>
      <c r="J2446" t="s">
        <v>13818</v>
      </c>
      <c r="K2446" t="s">
        <v>13820</v>
      </c>
      <c r="L2446">
        <v>270107</v>
      </c>
      <c r="M2446" t="s">
        <v>13588</v>
      </c>
      <c r="N2446">
        <v>270107007</v>
      </c>
      <c r="O2446" t="s">
        <v>13618</v>
      </c>
      <c r="P2446">
        <v>0</v>
      </c>
      <c r="Q2446">
        <v>3109.3516268739768</v>
      </c>
      <c r="R2446">
        <v>5662.0038078892858</v>
      </c>
    </row>
    <row r="2447" spans="1:18" x14ac:dyDescent="0.25">
      <c r="A2447">
        <v>6</v>
      </c>
      <c r="B2447">
        <v>6108</v>
      </c>
      <c r="C2447" t="s">
        <v>1781</v>
      </c>
      <c r="D2447" t="s">
        <v>1313</v>
      </c>
      <c r="E2447">
        <v>6</v>
      </c>
      <c r="F2447" t="s">
        <v>13821</v>
      </c>
      <c r="G2447">
        <v>3</v>
      </c>
      <c r="H2447" t="s">
        <v>13770</v>
      </c>
      <c r="I2447">
        <v>2</v>
      </c>
      <c r="J2447" t="s">
        <v>13818</v>
      </c>
      <c r="K2447" t="s">
        <v>13822</v>
      </c>
      <c r="L2447">
        <v>270107</v>
      </c>
      <c r="M2447" t="s">
        <v>13588</v>
      </c>
      <c r="N2447">
        <v>270107007</v>
      </c>
      <c r="O2447" t="s">
        <v>13618</v>
      </c>
      <c r="P2447">
        <v>0</v>
      </c>
      <c r="Q2447">
        <v>11706.862015572029</v>
      </c>
      <c r="R2447">
        <v>16651.216355160312</v>
      </c>
    </row>
    <row r="2448" spans="1:18" x14ac:dyDescent="0.25">
      <c r="A2448">
        <v>6</v>
      </c>
      <c r="B2448">
        <v>6108</v>
      </c>
      <c r="C2448" t="s">
        <v>1781</v>
      </c>
      <c r="D2448" t="s">
        <v>1313</v>
      </c>
      <c r="E2448">
        <v>6</v>
      </c>
      <c r="F2448" t="s">
        <v>13821</v>
      </c>
      <c r="G2448">
        <v>3</v>
      </c>
      <c r="H2448" t="s">
        <v>13770</v>
      </c>
      <c r="I2448">
        <v>2</v>
      </c>
      <c r="J2448" t="s">
        <v>13818</v>
      </c>
      <c r="K2448" t="s">
        <v>13823</v>
      </c>
      <c r="L2448">
        <v>270107</v>
      </c>
      <c r="M2448" t="s">
        <v>13588</v>
      </c>
      <c r="N2448">
        <v>270107007</v>
      </c>
      <c r="O2448" t="s">
        <v>13618</v>
      </c>
      <c r="P2448">
        <v>0</v>
      </c>
      <c r="Q2448">
        <v>4596.6284627389441</v>
      </c>
      <c r="R2448">
        <v>7412.2284375390818</v>
      </c>
    </row>
    <row r="2449" spans="1:18" x14ac:dyDescent="0.25">
      <c r="A2449">
        <v>6</v>
      </c>
      <c r="B2449">
        <v>6110</v>
      </c>
      <c r="C2449" t="s">
        <v>1781</v>
      </c>
      <c r="D2449" t="s">
        <v>1319</v>
      </c>
      <c r="E2449">
        <v>5</v>
      </c>
      <c r="F2449" t="s">
        <v>13817</v>
      </c>
      <c r="G2449">
        <v>1</v>
      </c>
      <c r="H2449" t="s">
        <v>8278</v>
      </c>
      <c r="I2449">
        <v>2</v>
      </c>
      <c r="J2449" t="s">
        <v>13818</v>
      </c>
      <c r="K2449" t="s">
        <v>13819</v>
      </c>
      <c r="L2449">
        <v>270107</v>
      </c>
      <c r="M2449" t="s">
        <v>13588</v>
      </c>
      <c r="N2449">
        <v>270107007</v>
      </c>
      <c r="O2449" t="s">
        <v>13618</v>
      </c>
      <c r="P2449">
        <v>0</v>
      </c>
      <c r="Q2449">
        <v>21770.509899505665</v>
      </c>
      <c r="R2449">
        <v>26224.063737280459</v>
      </c>
    </row>
    <row r="2450" spans="1:18" x14ac:dyDescent="0.25">
      <c r="A2450">
        <v>6</v>
      </c>
      <c r="B2450">
        <v>6110</v>
      </c>
      <c r="C2450" t="s">
        <v>1781</v>
      </c>
      <c r="D2450" t="s">
        <v>1319</v>
      </c>
      <c r="E2450">
        <v>5</v>
      </c>
      <c r="F2450" t="s">
        <v>13817</v>
      </c>
      <c r="G2450">
        <v>1</v>
      </c>
      <c r="H2450" t="s">
        <v>8278</v>
      </c>
      <c r="I2450">
        <v>2</v>
      </c>
      <c r="J2450" t="s">
        <v>13818</v>
      </c>
      <c r="K2450" t="s">
        <v>13820</v>
      </c>
      <c r="L2450">
        <v>270107</v>
      </c>
      <c r="M2450" t="s">
        <v>13588</v>
      </c>
      <c r="N2450">
        <v>270107007</v>
      </c>
      <c r="O2450" t="s">
        <v>13618</v>
      </c>
      <c r="P2450">
        <v>0</v>
      </c>
      <c r="Q2450">
        <v>1715.4804532650844</v>
      </c>
      <c r="R2450">
        <v>11641.188312096436</v>
      </c>
    </row>
    <row r="2451" spans="1:18" x14ac:dyDescent="0.25">
      <c r="A2451">
        <v>6</v>
      </c>
      <c r="B2451">
        <v>6110</v>
      </c>
      <c r="C2451" t="s">
        <v>1781</v>
      </c>
      <c r="D2451" t="s">
        <v>1319</v>
      </c>
      <c r="E2451">
        <v>6</v>
      </c>
      <c r="F2451" t="s">
        <v>13821</v>
      </c>
      <c r="G2451">
        <v>3</v>
      </c>
      <c r="H2451" t="s">
        <v>13770</v>
      </c>
      <c r="I2451">
        <v>2</v>
      </c>
      <c r="J2451" t="s">
        <v>13818</v>
      </c>
      <c r="K2451" t="s">
        <v>13822</v>
      </c>
      <c r="L2451">
        <v>270107</v>
      </c>
      <c r="M2451" t="s">
        <v>13588</v>
      </c>
      <c r="N2451">
        <v>270107007</v>
      </c>
      <c r="O2451" t="s">
        <v>13618</v>
      </c>
      <c r="P2451">
        <v>0</v>
      </c>
      <c r="Q2451">
        <v>21770.509899505665</v>
      </c>
      <c r="R2451">
        <v>14846.931575791737</v>
      </c>
    </row>
    <row r="2452" spans="1:18" x14ac:dyDescent="0.25">
      <c r="A2452">
        <v>6</v>
      </c>
      <c r="B2452">
        <v>6110</v>
      </c>
      <c r="C2452" t="s">
        <v>1781</v>
      </c>
      <c r="D2452" t="s">
        <v>1319</v>
      </c>
      <c r="E2452">
        <v>6</v>
      </c>
      <c r="F2452" t="s">
        <v>13821</v>
      </c>
      <c r="G2452">
        <v>3</v>
      </c>
      <c r="H2452" t="s">
        <v>13770</v>
      </c>
      <c r="I2452">
        <v>2</v>
      </c>
      <c r="J2452" t="s">
        <v>13818</v>
      </c>
      <c r="K2452" t="s">
        <v>13823</v>
      </c>
      <c r="L2452">
        <v>270107</v>
      </c>
      <c r="M2452" t="s">
        <v>13588</v>
      </c>
      <c r="N2452">
        <v>270107007</v>
      </c>
      <c r="O2452" t="s">
        <v>13618</v>
      </c>
      <c r="P2452">
        <v>0</v>
      </c>
      <c r="Q2452">
        <v>1715.4804532650844</v>
      </c>
      <c r="R2452">
        <v>23018.320473585161</v>
      </c>
    </row>
    <row r="2453" spans="1:18" x14ac:dyDescent="0.25">
      <c r="A2453">
        <v>6</v>
      </c>
      <c r="B2453">
        <v>6111</v>
      </c>
      <c r="C2453" t="s">
        <v>1781</v>
      </c>
      <c r="D2453" t="s">
        <v>1322</v>
      </c>
      <c r="E2453">
        <v>5</v>
      </c>
      <c r="F2453" t="s">
        <v>13817</v>
      </c>
      <c r="G2453">
        <v>1</v>
      </c>
      <c r="H2453" t="s">
        <v>8278</v>
      </c>
      <c r="I2453">
        <v>2</v>
      </c>
      <c r="J2453" t="s">
        <v>13818</v>
      </c>
      <c r="K2453" t="s">
        <v>13819</v>
      </c>
      <c r="L2453">
        <v>270107</v>
      </c>
      <c r="M2453" t="s">
        <v>13588</v>
      </c>
      <c r="N2453">
        <v>270107007</v>
      </c>
      <c r="O2453" t="s">
        <v>13618</v>
      </c>
      <c r="P2453">
        <v>0</v>
      </c>
      <c r="Q2453">
        <v>11480.010920515238</v>
      </c>
      <c r="R2453">
        <v>0</v>
      </c>
    </row>
    <row r="2454" spans="1:18" x14ac:dyDescent="0.25">
      <c r="A2454">
        <v>6</v>
      </c>
      <c r="B2454">
        <v>6111</v>
      </c>
      <c r="C2454" t="s">
        <v>1781</v>
      </c>
      <c r="D2454" t="s">
        <v>1322</v>
      </c>
      <c r="E2454">
        <v>5</v>
      </c>
      <c r="F2454" t="s">
        <v>13817</v>
      </c>
      <c r="G2454">
        <v>1</v>
      </c>
      <c r="H2454" t="s">
        <v>8278</v>
      </c>
      <c r="I2454">
        <v>2</v>
      </c>
      <c r="J2454" t="s">
        <v>13818</v>
      </c>
      <c r="K2454" t="s">
        <v>13820</v>
      </c>
      <c r="L2454">
        <v>270107</v>
      </c>
      <c r="M2454" t="s">
        <v>13588</v>
      </c>
      <c r="N2454">
        <v>270107007</v>
      </c>
      <c r="O2454" t="s">
        <v>13618</v>
      </c>
      <c r="P2454">
        <v>0</v>
      </c>
      <c r="Q2454">
        <v>6818.5752531250591</v>
      </c>
      <c r="R2454">
        <v>0</v>
      </c>
    </row>
    <row r="2455" spans="1:18" x14ac:dyDescent="0.25">
      <c r="A2455">
        <v>6</v>
      </c>
      <c r="B2455">
        <v>6111</v>
      </c>
      <c r="C2455" t="s">
        <v>1781</v>
      </c>
      <c r="D2455" t="s">
        <v>1322</v>
      </c>
      <c r="E2455">
        <v>6</v>
      </c>
      <c r="F2455" t="s">
        <v>13821</v>
      </c>
      <c r="G2455">
        <v>3</v>
      </c>
      <c r="H2455" t="s">
        <v>13770</v>
      </c>
      <c r="I2455">
        <v>2</v>
      </c>
      <c r="J2455" t="s">
        <v>13818</v>
      </c>
      <c r="K2455" t="s">
        <v>13822</v>
      </c>
      <c r="L2455">
        <v>270107</v>
      </c>
      <c r="M2455" t="s">
        <v>13588</v>
      </c>
      <c r="N2455">
        <v>270107007</v>
      </c>
      <c r="O2455" t="s">
        <v>13618</v>
      </c>
      <c r="P2455">
        <v>0</v>
      </c>
      <c r="Q2455">
        <v>11480.010920515238</v>
      </c>
      <c r="R2455">
        <v>0</v>
      </c>
    </row>
    <row r="2456" spans="1:18" x14ac:dyDescent="0.25">
      <c r="A2456">
        <v>6</v>
      </c>
      <c r="B2456">
        <v>6111</v>
      </c>
      <c r="C2456" t="s">
        <v>1781</v>
      </c>
      <c r="D2456" t="s">
        <v>1322</v>
      </c>
      <c r="E2456">
        <v>6</v>
      </c>
      <c r="F2456" t="s">
        <v>13821</v>
      </c>
      <c r="G2456">
        <v>3</v>
      </c>
      <c r="H2456" t="s">
        <v>13770</v>
      </c>
      <c r="I2456">
        <v>2</v>
      </c>
      <c r="J2456" t="s">
        <v>13818</v>
      </c>
      <c r="K2456" t="s">
        <v>13823</v>
      </c>
      <c r="L2456">
        <v>270107</v>
      </c>
      <c r="M2456" t="s">
        <v>13588</v>
      </c>
      <c r="N2456">
        <v>270107007</v>
      </c>
      <c r="O2456" t="s">
        <v>13618</v>
      </c>
      <c r="P2456">
        <v>0</v>
      </c>
      <c r="Q2456">
        <v>6818.5752531250591</v>
      </c>
      <c r="R2456">
        <v>0</v>
      </c>
    </row>
    <row r="2457" spans="1:18" x14ac:dyDescent="0.25">
      <c r="A2457">
        <v>6</v>
      </c>
      <c r="B2457">
        <v>6112</v>
      </c>
      <c r="C2457" t="s">
        <v>1781</v>
      </c>
      <c r="D2457" t="s">
        <v>1325</v>
      </c>
      <c r="E2457">
        <v>5</v>
      </c>
      <c r="F2457" t="s">
        <v>13817</v>
      </c>
      <c r="G2457">
        <v>1</v>
      </c>
      <c r="H2457" t="s">
        <v>8278</v>
      </c>
      <c r="I2457">
        <v>2</v>
      </c>
      <c r="J2457" t="s">
        <v>13818</v>
      </c>
      <c r="K2457" t="s">
        <v>13819</v>
      </c>
      <c r="L2457">
        <v>270107</v>
      </c>
      <c r="M2457" t="s">
        <v>13588</v>
      </c>
      <c r="N2457">
        <v>270107007</v>
      </c>
      <c r="O2457" t="s">
        <v>13618</v>
      </c>
      <c r="P2457">
        <v>0</v>
      </c>
      <c r="Q2457">
        <v>64461.899922535849</v>
      </c>
      <c r="R2457">
        <v>0</v>
      </c>
    </row>
    <row r="2458" spans="1:18" x14ac:dyDescent="0.25">
      <c r="A2458">
        <v>6</v>
      </c>
      <c r="B2458">
        <v>6112</v>
      </c>
      <c r="C2458" t="s">
        <v>1781</v>
      </c>
      <c r="D2458" t="s">
        <v>1325</v>
      </c>
      <c r="E2458">
        <v>5</v>
      </c>
      <c r="F2458" t="s">
        <v>13817</v>
      </c>
      <c r="G2458">
        <v>1</v>
      </c>
      <c r="H2458" t="s">
        <v>8278</v>
      </c>
      <c r="I2458">
        <v>2</v>
      </c>
      <c r="J2458" t="s">
        <v>13818</v>
      </c>
      <c r="K2458" t="s">
        <v>13820</v>
      </c>
      <c r="L2458">
        <v>270107</v>
      </c>
      <c r="M2458" t="s">
        <v>13588</v>
      </c>
      <c r="N2458">
        <v>270107007</v>
      </c>
      <c r="O2458" t="s">
        <v>13618</v>
      </c>
      <c r="P2458">
        <v>0</v>
      </c>
      <c r="Q2458">
        <v>2505.2910052910051</v>
      </c>
      <c r="R2458">
        <v>0</v>
      </c>
    </row>
    <row r="2459" spans="1:18" x14ac:dyDescent="0.25">
      <c r="A2459">
        <v>6</v>
      </c>
      <c r="B2459">
        <v>6112</v>
      </c>
      <c r="C2459" t="s">
        <v>1781</v>
      </c>
      <c r="D2459" t="s">
        <v>1325</v>
      </c>
      <c r="E2459">
        <v>6</v>
      </c>
      <c r="F2459" t="s">
        <v>13821</v>
      </c>
      <c r="G2459">
        <v>3</v>
      </c>
      <c r="H2459" t="s">
        <v>13770</v>
      </c>
      <c r="I2459">
        <v>2</v>
      </c>
      <c r="J2459" t="s">
        <v>13818</v>
      </c>
      <c r="K2459" t="s">
        <v>13822</v>
      </c>
      <c r="L2459">
        <v>270107</v>
      </c>
      <c r="M2459" t="s">
        <v>13588</v>
      </c>
      <c r="N2459">
        <v>270107007</v>
      </c>
      <c r="O2459" t="s">
        <v>13618</v>
      </c>
      <c r="P2459">
        <v>0</v>
      </c>
      <c r="Q2459">
        <v>51935.444896080808</v>
      </c>
      <c r="R2459">
        <v>0</v>
      </c>
    </row>
    <row r="2460" spans="1:18" x14ac:dyDescent="0.25">
      <c r="A2460">
        <v>6</v>
      </c>
      <c r="B2460">
        <v>6112</v>
      </c>
      <c r="C2460" t="s">
        <v>1781</v>
      </c>
      <c r="D2460" t="s">
        <v>1325</v>
      </c>
      <c r="E2460">
        <v>6</v>
      </c>
      <c r="F2460" t="s">
        <v>13821</v>
      </c>
      <c r="G2460">
        <v>3</v>
      </c>
      <c r="H2460" t="s">
        <v>13770</v>
      </c>
      <c r="I2460">
        <v>2</v>
      </c>
      <c r="J2460" t="s">
        <v>13818</v>
      </c>
      <c r="K2460" t="s">
        <v>13823</v>
      </c>
      <c r="L2460">
        <v>270107</v>
      </c>
      <c r="M2460" t="s">
        <v>13588</v>
      </c>
      <c r="N2460">
        <v>270107007</v>
      </c>
      <c r="O2460" t="s">
        <v>13618</v>
      </c>
      <c r="P2460">
        <v>0</v>
      </c>
      <c r="Q2460">
        <v>15031.746031746032</v>
      </c>
      <c r="R2460">
        <v>0</v>
      </c>
    </row>
    <row r="2461" spans="1:18" x14ac:dyDescent="0.25">
      <c r="A2461">
        <v>6</v>
      </c>
      <c r="B2461">
        <v>6115</v>
      </c>
      <c r="C2461" t="s">
        <v>1781</v>
      </c>
      <c r="D2461" t="s">
        <v>1334</v>
      </c>
      <c r="E2461">
        <v>5</v>
      </c>
      <c r="F2461" t="s">
        <v>13817</v>
      </c>
      <c r="G2461">
        <v>1</v>
      </c>
      <c r="H2461" t="s">
        <v>8278</v>
      </c>
      <c r="I2461">
        <v>2</v>
      </c>
      <c r="J2461" t="s">
        <v>13818</v>
      </c>
      <c r="K2461" t="s">
        <v>13819</v>
      </c>
      <c r="L2461">
        <v>270107</v>
      </c>
      <c r="M2461" t="s">
        <v>13588</v>
      </c>
      <c r="N2461">
        <v>270107007</v>
      </c>
      <c r="O2461" t="s">
        <v>13618</v>
      </c>
      <c r="P2461">
        <v>18583.052942388244</v>
      </c>
      <c r="Q2461">
        <v>13168.378073653628</v>
      </c>
      <c r="R2461">
        <v>25853.443968455649</v>
      </c>
    </row>
    <row r="2462" spans="1:18" x14ac:dyDescent="0.25">
      <c r="A2462">
        <v>6</v>
      </c>
      <c r="B2462">
        <v>6115</v>
      </c>
      <c r="C2462" t="s">
        <v>1781</v>
      </c>
      <c r="D2462" t="s">
        <v>1334</v>
      </c>
      <c r="E2462">
        <v>5</v>
      </c>
      <c r="F2462" t="s">
        <v>13817</v>
      </c>
      <c r="G2462">
        <v>1</v>
      </c>
      <c r="H2462" t="s">
        <v>8278</v>
      </c>
      <c r="I2462">
        <v>2</v>
      </c>
      <c r="J2462" t="s">
        <v>13818</v>
      </c>
      <c r="K2462" t="s">
        <v>13820</v>
      </c>
      <c r="L2462">
        <v>270107</v>
      </c>
      <c r="M2462" t="s">
        <v>13588</v>
      </c>
      <c r="N2462">
        <v>270107007</v>
      </c>
      <c r="O2462" t="s">
        <v>13618</v>
      </c>
      <c r="P2462">
        <v>2468.5847696216438</v>
      </c>
      <c r="Q2462">
        <v>6629.0386959438401</v>
      </c>
      <c r="R2462">
        <v>3376.281682356082</v>
      </c>
    </row>
    <row r="2463" spans="1:18" x14ac:dyDescent="0.25">
      <c r="A2463">
        <v>6</v>
      </c>
      <c r="B2463">
        <v>6115</v>
      </c>
      <c r="C2463" t="s">
        <v>1781</v>
      </c>
      <c r="D2463" t="s">
        <v>1334</v>
      </c>
      <c r="E2463">
        <v>6</v>
      </c>
      <c r="F2463" t="s">
        <v>13821</v>
      </c>
      <c r="G2463">
        <v>3</v>
      </c>
      <c r="H2463" t="s">
        <v>13770</v>
      </c>
      <c r="I2463">
        <v>2</v>
      </c>
      <c r="J2463" t="s">
        <v>13818</v>
      </c>
      <c r="K2463" t="s">
        <v>13822</v>
      </c>
      <c r="L2463">
        <v>270107</v>
      </c>
      <c r="M2463" t="s">
        <v>13588</v>
      </c>
      <c r="N2463">
        <v>270107007</v>
      </c>
      <c r="O2463" t="s">
        <v>13618</v>
      </c>
      <c r="P2463">
        <v>12802.99388862185</v>
      </c>
      <c r="Q2463">
        <v>11781.112827424873</v>
      </c>
      <c r="R2463">
        <v>21476.372926238178</v>
      </c>
    </row>
    <row r="2464" spans="1:18" x14ac:dyDescent="0.25">
      <c r="A2464">
        <v>6</v>
      </c>
      <c r="B2464">
        <v>6115</v>
      </c>
      <c r="C2464" t="s">
        <v>1781</v>
      </c>
      <c r="D2464" t="s">
        <v>1334</v>
      </c>
      <c r="E2464">
        <v>6</v>
      </c>
      <c r="F2464" t="s">
        <v>13821</v>
      </c>
      <c r="G2464">
        <v>3</v>
      </c>
      <c r="H2464" t="s">
        <v>13770</v>
      </c>
      <c r="I2464">
        <v>2</v>
      </c>
      <c r="J2464" t="s">
        <v>13818</v>
      </c>
      <c r="K2464" t="s">
        <v>13823</v>
      </c>
      <c r="L2464">
        <v>270107</v>
      </c>
      <c r="M2464" t="s">
        <v>13588</v>
      </c>
      <c r="N2464">
        <v>270107007</v>
      </c>
      <c r="O2464" t="s">
        <v>13618</v>
      </c>
      <c r="P2464">
        <v>8248.6438233880381</v>
      </c>
      <c r="Q2464">
        <v>8016.3039421725944</v>
      </c>
      <c r="R2464">
        <v>7753.3527245735522</v>
      </c>
    </row>
    <row r="2465" spans="1:18" x14ac:dyDescent="0.25">
      <c r="A2465">
        <v>6</v>
      </c>
      <c r="B2465">
        <v>6116</v>
      </c>
      <c r="C2465" t="s">
        <v>1781</v>
      </c>
      <c r="D2465" t="s">
        <v>1337</v>
      </c>
      <c r="E2465">
        <v>5</v>
      </c>
      <c r="F2465" t="s">
        <v>13817</v>
      </c>
      <c r="G2465">
        <v>1</v>
      </c>
      <c r="H2465" t="s">
        <v>8278</v>
      </c>
      <c r="I2465">
        <v>2</v>
      </c>
      <c r="J2465" t="s">
        <v>13818</v>
      </c>
      <c r="K2465" t="s">
        <v>13819</v>
      </c>
      <c r="L2465">
        <v>270107</v>
      </c>
      <c r="M2465" t="s">
        <v>13588</v>
      </c>
      <c r="N2465">
        <v>270107007</v>
      </c>
      <c r="O2465" t="s">
        <v>13618</v>
      </c>
      <c r="P2465">
        <v>0</v>
      </c>
      <c r="Q2465">
        <v>30998.209149709568</v>
      </c>
      <c r="R2465">
        <v>15830.446840059885</v>
      </c>
    </row>
    <row r="2466" spans="1:18" x14ac:dyDescent="0.25">
      <c r="A2466">
        <v>6</v>
      </c>
      <c r="B2466">
        <v>6116</v>
      </c>
      <c r="C2466" t="s">
        <v>1781</v>
      </c>
      <c r="D2466" t="s">
        <v>1337</v>
      </c>
      <c r="E2466">
        <v>5</v>
      </c>
      <c r="F2466" t="s">
        <v>13817</v>
      </c>
      <c r="G2466">
        <v>1</v>
      </c>
      <c r="H2466" t="s">
        <v>8278</v>
      </c>
      <c r="I2466">
        <v>2</v>
      </c>
      <c r="J2466" t="s">
        <v>13818</v>
      </c>
      <c r="K2466" t="s">
        <v>13820</v>
      </c>
      <c r="L2466">
        <v>270107</v>
      </c>
      <c r="M2466" t="s">
        <v>13588</v>
      </c>
      <c r="N2466">
        <v>270107007</v>
      </c>
      <c r="O2466" t="s">
        <v>13618</v>
      </c>
      <c r="P2466">
        <v>0</v>
      </c>
      <c r="Q2466">
        <v>3118.9263808268533</v>
      </c>
      <c r="R2466">
        <v>3541.2549139459679</v>
      </c>
    </row>
    <row r="2467" spans="1:18" x14ac:dyDescent="0.25">
      <c r="A2467">
        <v>6</v>
      </c>
      <c r="B2467">
        <v>6116</v>
      </c>
      <c r="C2467" t="s">
        <v>1781</v>
      </c>
      <c r="D2467" t="s">
        <v>1337</v>
      </c>
      <c r="E2467">
        <v>6</v>
      </c>
      <c r="F2467" t="s">
        <v>13821</v>
      </c>
      <c r="G2467">
        <v>3</v>
      </c>
      <c r="H2467" t="s">
        <v>13770</v>
      </c>
      <c r="I2467">
        <v>2</v>
      </c>
      <c r="J2467" t="s">
        <v>13818</v>
      </c>
      <c r="K2467" t="s">
        <v>13822</v>
      </c>
      <c r="L2467">
        <v>270107</v>
      </c>
      <c r="M2467" t="s">
        <v>13588</v>
      </c>
      <c r="N2467">
        <v>270107007</v>
      </c>
      <c r="O2467" t="s">
        <v>13618</v>
      </c>
      <c r="P2467">
        <v>0</v>
      </c>
      <c r="Q2467">
        <v>30998.209149709568</v>
      </c>
      <c r="R2467">
        <v>7915.2234200299426</v>
      </c>
    </row>
    <row r="2468" spans="1:18" x14ac:dyDescent="0.25">
      <c r="A2468">
        <v>6</v>
      </c>
      <c r="B2468">
        <v>6116</v>
      </c>
      <c r="C2468" t="s">
        <v>1781</v>
      </c>
      <c r="D2468" t="s">
        <v>1337</v>
      </c>
      <c r="E2468">
        <v>6</v>
      </c>
      <c r="F2468" t="s">
        <v>13821</v>
      </c>
      <c r="G2468">
        <v>3</v>
      </c>
      <c r="H2468" t="s">
        <v>13770</v>
      </c>
      <c r="I2468">
        <v>2</v>
      </c>
      <c r="J2468" t="s">
        <v>13818</v>
      </c>
      <c r="K2468" t="s">
        <v>13823</v>
      </c>
      <c r="L2468">
        <v>270107</v>
      </c>
      <c r="M2468" t="s">
        <v>13588</v>
      </c>
      <c r="N2468">
        <v>270107007</v>
      </c>
      <c r="O2468" t="s">
        <v>13618</v>
      </c>
      <c r="P2468">
        <v>0</v>
      </c>
      <c r="Q2468">
        <v>3118.9263808268533</v>
      </c>
      <c r="R2468">
        <v>11456.478333975911</v>
      </c>
    </row>
    <row r="2469" spans="1:18" x14ac:dyDescent="0.25">
      <c r="A2469">
        <v>6</v>
      </c>
      <c r="B2469">
        <v>6117</v>
      </c>
      <c r="C2469" t="s">
        <v>1781</v>
      </c>
      <c r="D2469" t="s">
        <v>1035</v>
      </c>
      <c r="E2469">
        <v>5</v>
      </c>
      <c r="F2469" t="s">
        <v>13817</v>
      </c>
      <c r="G2469">
        <v>1</v>
      </c>
      <c r="H2469" t="s">
        <v>8278</v>
      </c>
      <c r="I2469">
        <v>2</v>
      </c>
      <c r="J2469" t="s">
        <v>13818</v>
      </c>
      <c r="K2469" t="s">
        <v>13819</v>
      </c>
      <c r="L2469">
        <v>270107</v>
      </c>
      <c r="M2469" t="s">
        <v>13588</v>
      </c>
      <c r="N2469">
        <v>270107007</v>
      </c>
      <c r="O2469" t="s">
        <v>13618</v>
      </c>
      <c r="P2469">
        <v>14708.489158866383</v>
      </c>
      <c r="Q2469">
        <v>11886.634867853983</v>
      </c>
      <c r="R2469">
        <v>0</v>
      </c>
    </row>
    <row r="2470" spans="1:18" x14ac:dyDescent="0.25">
      <c r="A2470">
        <v>6</v>
      </c>
      <c r="B2470">
        <v>6117</v>
      </c>
      <c r="C2470" t="s">
        <v>1781</v>
      </c>
      <c r="D2470" t="s">
        <v>1035</v>
      </c>
      <c r="E2470">
        <v>5</v>
      </c>
      <c r="F2470" t="s">
        <v>13817</v>
      </c>
      <c r="G2470">
        <v>1</v>
      </c>
      <c r="H2470" t="s">
        <v>8278</v>
      </c>
      <c r="I2470">
        <v>2</v>
      </c>
      <c r="J2470" t="s">
        <v>13818</v>
      </c>
      <c r="K2470" t="s">
        <v>13820</v>
      </c>
      <c r="L2470">
        <v>270107</v>
      </c>
      <c r="M2470" t="s">
        <v>13588</v>
      </c>
      <c r="N2470">
        <v>270107007</v>
      </c>
      <c r="O2470" t="s">
        <v>13618</v>
      </c>
      <c r="P2470">
        <v>1156.531701939082</v>
      </c>
      <c r="Q2470">
        <v>0</v>
      </c>
      <c r="R2470">
        <v>0</v>
      </c>
    </row>
    <row r="2471" spans="1:18" x14ac:dyDescent="0.25">
      <c r="A2471">
        <v>6</v>
      </c>
      <c r="B2471">
        <v>6117</v>
      </c>
      <c r="C2471" t="s">
        <v>1781</v>
      </c>
      <c r="D2471" t="s">
        <v>1035</v>
      </c>
      <c r="E2471">
        <v>6</v>
      </c>
      <c r="F2471" t="s">
        <v>13821</v>
      </c>
      <c r="G2471">
        <v>3</v>
      </c>
      <c r="H2471" t="s">
        <v>13770</v>
      </c>
      <c r="I2471">
        <v>2</v>
      </c>
      <c r="J2471" t="s">
        <v>13818</v>
      </c>
      <c r="K2471" t="s">
        <v>13822</v>
      </c>
      <c r="L2471">
        <v>270107</v>
      </c>
      <c r="M2471" t="s">
        <v>13588</v>
      </c>
      <c r="N2471">
        <v>270107007</v>
      </c>
      <c r="O2471" t="s">
        <v>13618</v>
      </c>
      <c r="P2471">
        <v>11485.332583929614</v>
      </c>
      <c r="Q2471">
        <v>9042.4911244157465</v>
      </c>
      <c r="R2471">
        <v>0</v>
      </c>
    </row>
    <row r="2472" spans="1:18" x14ac:dyDescent="0.25">
      <c r="A2472">
        <v>6</v>
      </c>
      <c r="B2472">
        <v>6117</v>
      </c>
      <c r="C2472" t="s">
        <v>1781</v>
      </c>
      <c r="D2472" t="s">
        <v>1035</v>
      </c>
      <c r="E2472">
        <v>6</v>
      </c>
      <c r="F2472" t="s">
        <v>13821</v>
      </c>
      <c r="G2472">
        <v>3</v>
      </c>
      <c r="H2472" t="s">
        <v>13770</v>
      </c>
      <c r="I2472">
        <v>2</v>
      </c>
      <c r="J2472" t="s">
        <v>13818</v>
      </c>
      <c r="K2472" t="s">
        <v>13823</v>
      </c>
      <c r="L2472">
        <v>270107</v>
      </c>
      <c r="M2472" t="s">
        <v>13588</v>
      </c>
      <c r="N2472">
        <v>270107007</v>
      </c>
      <c r="O2472" t="s">
        <v>13618</v>
      </c>
      <c r="P2472">
        <v>4379.6882768758514</v>
      </c>
      <c r="Q2472">
        <v>2844.1437434382369</v>
      </c>
      <c r="R2472">
        <v>0</v>
      </c>
    </row>
    <row r="2473" spans="1:18" x14ac:dyDescent="0.25">
      <c r="A2473">
        <v>6</v>
      </c>
      <c r="B2473">
        <v>6201</v>
      </c>
      <c r="C2473" t="s">
        <v>1781</v>
      </c>
      <c r="D2473" t="s">
        <v>1342</v>
      </c>
      <c r="E2473">
        <v>5</v>
      </c>
      <c r="F2473" t="s">
        <v>13817</v>
      </c>
      <c r="G2473">
        <v>1</v>
      </c>
      <c r="H2473" t="s">
        <v>8278</v>
      </c>
      <c r="I2473">
        <v>2</v>
      </c>
      <c r="J2473" t="s">
        <v>13818</v>
      </c>
      <c r="K2473" t="s">
        <v>13819</v>
      </c>
      <c r="L2473">
        <v>270107</v>
      </c>
      <c r="M2473" t="s">
        <v>13588</v>
      </c>
      <c r="N2473">
        <v>270107007</v>
      </c>
      <c r="O2473" t="s">
        <v>13618</v>
      </c>
      <c r="P2473">
        <v>0</v>
      </c>
      <c r="Q2473">
        <v>72042.706162424816</v>
      </c>
      <c r="R2473">
        <v>0</v>
      </c>
    </row>
    <row r="2474" spans="1:18" x14ac:dyDescent="0.25">
      <c r="A2474">
        <v>6</v>
      </c>
      <c r="B2474">
        <v>6201</v>
      </c>
      <c r="C2474" t="s">
        <v>1781</v>
      </c>
      <c r="D2474" t="s">
        <v>1342</v>
      </c>
      <c r="E2474">
        <v>5</v>
      </c>
      <c r="F2474" t="s">
        <v>13817</v>
      </c>
      <c r="G2474">
        <v>1</v>
      </c>
      <c r="H2474" t="s">
        <v>8278</v>
      </c>
      <c r="I2474">
        <v>2</v>
      </c>
      <c r="J2474" t="s">
        <v>13818</v>
      </c>
      <c r="K2474" t="s">
        <v>13820</v>
      </c>
      <c r="L2474">
        <v>270107</v>
      </c>
      <c r="M2474" t="s">
        <v>13588</v>
      </c>
      <c r="N2474">
        <v>270107007</v>
      </c>
      <c r="O2474" t="s">
        <v>13618</v>
      </c>
      <c r="P2474">
        <v>0</v>
      </c>
      <c r="Q2474">
        <v>41504.793745864714</v>
      </c>
      <c r="R2474">
        <v>0</v>
      </c>
    </row>
    <row r="2475" spans="1:18" x14ac:dyDescent="0.25">
      <c r="A2475">
        <v>6</v>
      </c>
      <c r="B2475">
        <v>6201</v>
      </c>
      <c r="C2475" t="s">
        <v>1781</v>
      </c>
      <c r="D2475" t="s">
        <v>1342</v>
      </c>
      <c r="E2475">
        <v>6</v>
      </c>
      <c r="F2475" t="s">
        <v>13821</v>
      </c>
      <c r="G2475">
        <v>3</v>
      </c>
      <c r="H2475" t="s">
        <v>13770</v>
      </c>
      <c r="I2475">
        <v>2</v>
      </c>
      <c r="J2475" t="s">
        <v>13818</v>
      </c>
      <c r="K2475" t="s">
        <v>13822</v>
      </c>
      <c r="L2475">
        <v>270107</v>
      </c>
      <c r="M2475" t="s">
        <v>13588</v>
      </c>
      <c r="N2475">
        <v>270107007</v>
      </c>
      <c r="O2475" t="s">
        <v>13618</v>
      </c>
      <c r="P2475">
        <v>0</v>
      </c>
      <c r="Q2475">
        <v>67023.815442968786</v>
      </c>
      <c r="R2475">
        <v>0</v>
      </c>
    </row>
    <row r="2476" spans="1:18" x14ac:dyDescent="0.25">
      <c r="A2476">
        <v>6</v>
      </c>
      <c r="B2476">
        <v>6201</v>
      </c>
      <c r="C2476" t="s">
        <v>1781</v>
      </c>
      <c r="D2476" t="s">
        <v>1342</v>
      </c>
      <c r="E2476">
        <v>6</v>
      </c>
      <c r="F2476" t="s">
        <v>13821</v>
      </c>
      <c r="G2476">
        <v>3</v>
      </c>
      <c r="H2476" t="s">
        <v>13770</v>
      </c>
      <c r="I2476">
        <v>2</v>
      </c>
      <c r="J2476" t="s">
        <v>13818</v>
      </c>
      <c r="K2476" t="s">
        <v>13823</v>
      </c>
      <c r="L2476">
        <v>270107</v>
      </c>
      <c r="M2476" t="s">
        <v>13588</v>
      </c>
      <c r="N2476">
        <v>270107007</v>
      </c>
      <c r="O2476" t="s">
        <v>13618</v>
      </c>
      <c r="P2476">
        <v>0</v>
      </c>
      <c r="Q2476">
        <v>46523.684465320737</v>
      </c>
      <c r="R2476">
        <v>0</v>
      </c>
    </row>
    <row r="2477" spans="1:18" x14ac:dyDescent="0.25">
      <c r="A2477">
        <v>6</v>
      </c>
      <c r="B2477">
        <v>6203</v>
      </c>
      <c r="C2477" t="s">
        <v>1781</v>
      </c>
      <c r="D2477" t="s">
        <v>1348</v>
      </c>
      <c r="E2477">
        <v>5</v>
      </c>
      <c r="F2477" t="s">
        <v>13817</v>
      </c>
      <c r="G2477">
        <v>1</v>
      </c>
      <c r="H2477" t="s">
        <v>8278</v>
      </c>
      <c r="I2477">
        <v>2</v>
      </c>
      <c r="J2477" t="s">
        <v>13818</v>
      </c>
      <c r="K2477" t="s">
        <v>13819</v>
      </c>
      <c r="L2477">
        <v>270107</v>
      </c>
      <c r="M2477" t="s">
        <v>13588</v>
      </c>
      <c r="N2477">
        <v>270107007</v>
      </c>
      <c r="O2477" t="s">
        <v>13618</v>
      </c>
      <c r="P2477">
        <v>0</v>
      </c>
      <c r="Q2477">
        <v>17957.938908997086</v>
      </c>
      <c r="R2477">
        <v>0</v>
      </c>
    </row>
    <row r="2478" spans="1:18" x14ac:dyDescent="0.25">
      <c r="A2478">
        <v>6</v>
      </c>
      <c r="B2478">
        <v>6203</v>
      </c>
      <c r="C2478" t="s">
        <v>1781</v>
      </c>
      <c r="D2478" t="s">
        <v>1348</v>
      </c>
      <c r="E2478">
        <v>5</v>
      </c>
      <c r="F2478" t="s">
        <v>13817</v>
      </c>
      <c r="G2478">
        <v>1</v>
      </c>
      <c r="H2478" t="s">
        <v>8278</v>
      </c>
      <c r="I2478">
        <v>2</v>
      </c>
      <c r="J2478" t="s">
        <v>13818</v>
      </c>
      <c r="K2478" t="s">
        <v>13820</v>
      </c>
      <c r="L2478">
        <v>270107</v>
      </c>
      <c r="M2478" t="s">
        <v>13588</v>
      </c>
      <c r="N2478">
        <v>270107007</v>
      </c>
      <c r="O2478" t="s">
        <v>13618</v>
      </c>
      <c r="P2478">
        <v>0</v>
      </c>
      <c r="Q2478">
        <v>16223.913550772764</v>
      </c>
      <c r="R2478">
        <v>0</v>
      </c>
    </row>
    <row r="2479" spans="1:18" x14ac:dyDescent="0.25">
      <c r="A2479">
        <v>6</v>
      </c>
      <c r="B2479">
        <v>6203</v>
      </c>
      <c r="C2479" t="s">
        <v>1781</v>
      </c>
      <c r="D2479" t="s">
        <v>1348</v>
      </c>
      <c r="E2479">
        <v>6</v>
      </c>
      <c r="F2479" t="s">
        <v>13821</v>
      </c>
      <c r="G2479">
        <v>3</v>
      </c>
      <c r="H2479" t="s">
        <v>13770</v>
      </c>
      <c r="I2479">
        <v>2</v>
      </c>
      <c r="J2479" t="s">
        <v>13818</v>
      </c>
      <c r="K2479" t="s">
        <v>13822</v>
      </c>
      <c r="L2479">
        <v>270107</v>
      </c>
      <c r="M2479" t="s">
        <v>13588</v>
      </c>
      <c r="N2479">
        <v>270107007</v>
      </c>
      <c r="O2479" t="s">
        <v>13618</v>
      </c>
      <c r="P2479">
        <v>0</v>
      </c>
      <c r="Q2479">
        <v>7369.209978303662</v>
      </c>
      <c r="R2479">
        <v>0</v>
      </c>
    </row>
    <row r="2480" spans="1:18" x14ac:dyDescent="0.25">
      <c r="A2480">
        <v>6</v>
      </c>
      <c r="B2480">
        <v>6203</v>
      </c>
      <c r="C2480" t="s">
        <v>1781</v>
      </c>
      <c r="D2480" t="s">
        <v>1348</v>
      </c>
      <c r="E2480">
        <v>6</v>
      </c>
      <c r="F2480" t="s">
        <v>13821</v>
      </c>
      <c r="G2480">
        <v>3</v>
      </c>
      <c r="H2480" t="s">
        <v>13770</v>
      </c>
      <c r="I2480">
        <v>2</v>
      </c>
      <c r="J2480" t="s">
        <v>13818</v>
      </c>
      <c r="K2480" t="s">
        <v>13823</v>
      </c>
      <c r="L2480">
        <v>270107</v>
      </c>
      <c r="M2480" t="s">
        <v>13588</v>
      </c>
      <c r="N2480">
        <v>270107007</v>
      </c>
      <c r="O2480" t="s">
        <v>13618</v>
      </c>
      <c r="P2480">
        <v>0</v>
      </c>
      <c r="Q2480">
        <v>26812.642481466188</v>
      </c>
      <c r="R2480">
        <v>0</v>
      </c>
    </row>
    <row r="2481" spans="1:18" x14ac:dyDescent="0.25">
      <c r="A2481">
        <v>6</v>
      </c>
      <c r="B2481">
        <v>6205</v>
      </c>
      <c r="C2481" t="s">
        <v>1781</v>
      </c>
      <c r="D2481" t="s">
        <v>1354</v>
      </c>
      <c r="E2481">
        <v>5</v>
      </c>
      <c r="F2481" t="s">
        <v>13817</v>
      </c>
      <c r="G2481">
        <v>1</v>
      </c>
      <c r="H2481" t="s">
        <v>8278</v>
      </c>
      <c r="I2481">
        <v>2</v>
      </c>
      <c r="J2481" t="s">
        <v>13818</v>
      </c>
      <c r="K2481" t="s">
        <v>13819</v>
      </c>
      <c r="L2481">
        <v>270107</v>
      </c>
      <c r="M2481" t="s">
        <v>13588</v>
      </c>
      <c r="N2481">
        <v>270107007</v>
      </c>
      <c r="O2481" t="s">
        <v>13618</v>
      </c>
      <c r="P2481">
        <v>0</v>
      </c>
      <c r="Q2481">
        <v>66826.335661451187</v>
      </c>
      <c r="R2481">
        <v>0</v>
      </c>
    </row>
    <row r="2482" spans="1:18" x14ac:dyDescent="0.25">
      <c r="A2482">
        <v>6</v>
      </c>
      <c r="B2482">
        <v>6205</v>
      </c>
      <c r="C2482" t="s">
        <v>1781</v>
      </c>
      <c r="D2482" t="s">
        <v>1354</v>
      </c>
      <c r="E2482">
        <v>5</v>
      </c>
      <c r="F2482" t="s">
        <v>13817</v>
      </c>
      <c r="G2482">
        <v>1</v>
      </c>
      <c r="H2482" t="s">
        <v>8278</v>
      </c>
      <c r="I2482">
        <v>2</v>
      </c>
      <c r="J2482" t="s">
        <v>13818</v>
      </c>
      <c r="K2482" t="s">
        <v>13820</v>
      </c>
      <c r="L2482">
        <v>270107</v>
      </c>
      <c r="M2482" t="s">
        <v>13588</v>
      </c>
      <c r="N2482">
        <v>270107007</v>
      </c>
      <c r="O2482" t="s">
        <v>13618</v>
      </c>
      <c r="P2482">
        <v>0</v>
      </c>
      <c r="Q2482">
        <v>26912.300832944886</v>
      </c>
      <c r="R2482">
        <v>0</v>
      </c>
    </row>
    <row r="2483" spans="1:18" x14ac:dyDescent="0.25">
      <c r="A2483">
        <v>6</v>
      </c>
      <c r="B2483">
        <v>6205</v>
      </c>
      <c r="C2483" t="s">
        <v>1781</v>
      </c>
      <c r="D2483" t="s">
        <v>1354</v>
      </c>
      <c r="E2483">
        <v>6</v>
      </c>
      <c r="F2483" t="s">
        <v>13821</v>
      </c>
      <c r="G2483">
        <v>3</v>
      </c>
      <c r="H2483" t="s">
        <v>13770</v>
      </c>
      <c r="I2483">
        <v>2</v>
      </c>
      <c r="J2483" t="s">
        <v>13818</v>
      </c>
      <c r="K2483" t="s">
        <v>13822</v>
      </c>
      <c r="L2483">
        <v>270107</v>
      </c>
      <c r="M2483" t="s">
        <v>13588</v>
      </c>
      <c r="N2483">
        <v>270107007</v>
      </c>
      <c r="O2483" t="s">
        <v>13618</v>
      </c>
      <c r="P2483">
        <v>0</v>
      </c>
      <c r="Q2483">
        <v>50836.631990509122</v>
      </c>
      <c r="R2483">
        <v>0</v>
      </c>
    </row>
    <row r="2484" spans="1:18" x14ac:dyDescent="0.25">
      <c r="A2484">
        <v>6</v>
      </c>
      <c r="B2484">
        <v>6205</v>
      </c>
      <c r="C2484" t="s">
        <v>1781</v>
      </c>
      <c r="D2484" t="s">
        <v>1354</v>
      </c>
      <c r="E2484">
        <v>6</v>
      </c>
      <c r="F2484" t="s">
        <v>13821</v>
      </c>
      <c r="G2484">
        <v>3</v>
      </c>
      <c r="H2484" t="s">
        <v>13770</v>
      </c>
      <c r="I2484">
        <v>2</v>
      </c>
      <c r="J2484" t="s">
        <v>13818</v>
      </c>
      <c r="K2484" t="s">
        <v>13823</v>
      </c>
      <c r="L2484">
        <v>270107</v>
      </c>
      <c r="M2484" t="s">
        <v>13588</v>
      </c>
      <c r="N2484">
        <v>270107007</v>
      </c>
      <c r="O2484" t="s">
        <v>13618</v>
      </c>
      <c r="P2484">
        <v>0</v>
      </c>
      <c r="Q2484">
        <v>42902.004503886943</v>
      </c>
      <c r="R2484">
        <v>0</v>
      </c>
    </row>
    <row r="2485" spans="1:18" x14ac:dyDescent="0.25">
      <c r="A2485">
        <v>6</v>
      </c>
      <c r="B2485">
        <v>6301</v>
      </c>
      <c r="C2485" t="s">
        <v>1781</v>
      </c>
      <c r="D2485" t="s">
        <v>1360</v>
      </c>
      <c r="E2485">
        <v>5</v>
      </c>
      <c r="F2485" t="s">
        <v>13817</v>
      </c>
      <c r="G2485">
        <v>1</v>
      </c>
      <c r="H2485" t="s">
        <v>8278</v>
      </c>
      <c r="I2485">
        <v>2</v>
      </c>
      <c r="J2485" t="s">
        <v>13818</v>
      </c>
      <c r="K2485" t="s">
        <v>13819</v>
      </c>
      <c r="L2485">
        <v>270107</v>
      </c>
      <c r="M2485" t="s">
        <v>13588</v>
      </c>
      <c r="N2485">
        <v>270107007</v>
      </c>
      <c r="O2485" t="s">
        <v>13618</v>
      </c>
      <c r="P2485">
        <v>21607.499827669402</v>
      </c>
      <c r="Q2485">
        <v>22630.138956801598</v>
      </c>
      <c r="R2485">
        <v>36709.554413869511</v>
      </c>
    </row>
    <row r="2486" spans="1:18" x14ac:dyDescent="0.25">
      <c r="A2486">
        <v>6</v>
      </c>
      <c r="B2486">
        <v>6301</v>
      </c>
      <c r="C2486" t="s">
        <v>1781</v>
      </c>
      <c r="D2486" t="s">
        <v>1360</v>
      </c>
      <c r="E2486">
        <v>5</v>
      </c>
      <c r="F2486" t="s">
        <v>13817</v>
      </c>
      <c r="G2486">
        <v>1</v>
      </c>
      <c r="H2486" t="s">
        <v>8278</v>
      </c>
      <c r="I2486">
        <v>2</v>
      </c>
      <c r="J2486" t="s">
        <v>13818</v>
      </c>
      <c r="K2486" t="s">
        <v>13820</v>
      </c>
      <c r="L2486">
        <v>270107</v>
      </c>
      <c r="M2486" t="s">
        <v>13588</v>
      </c>
      <c r="N2486">
        <v>270107007</v>
      </c>
      <c r="O2486" t="s">
        <v>13618</v>
      </c>
      <c r="P2486">
        <v>2630.4542634590198</v>
      </c>
      <c r="Q2486">
        <v>2143.7892224051534</v>
      </c>
      <c r="R2486">
        <v>2254.2295125647533</v>
      </c>
    </row>
    <row r="2487" spans="1:18" x14ac:dyDescent="0.25">
      <c r="A2487">
        <v>6</v>
      </c>
      <c r="B2487">
        <v>6301</v>
      </c>
      <c r="C2487" t="s">
        <v>1781</v>
      </c>
      <c r="D2487" t="s">
        <v>1360</v>
      </c>
      <c r="E2487">
        <v>6</v>
      </c>
      <c r="F2487" t="s">
        <v>13821</v>
      </c>
      <c r="G2487">
        <v>3</v>
      </c>
      <c r="H2487" t="s">
        <v>13770</v>
      </c>
      <c r="I2487">
        <v>2</v>
      </c>
      <c r="J2487" t="s">
        <v>13818</v>
      </c>
      <c r="K2487" t="s">
        <v>13822</v>
      </c>
      <c r="L2487">
        <v>270107</v>
      </c>
      <c r="M2487" t="s">
        <v>13588</v>
      </c>
      <c r="N2487">
        <v>270107007</v>
      </c>
      <c r="O2487" t="s">
        <v>13618</v>
      </c>
      <c r="P2487">
        <v>13368.718549665678</v>
      </c>
      <c r="Q2487">
        <v>19682.752975913394</v>
      </c>
      <c r="R2487">
        <v>31383.393479045521</v>
      </c>
    </row>
    <row r="2488" spans="1:18" x14ac:dyDescent="0.25">
      <c r="A2488">
        <v>6</v>
      </c>
      <c r="B2488">
        <v>6301</v>
      </c>
      <c r="C2488" t="s">
        <v>1781</v>
      </c>
      <c r="D2488" t="s">
        <v>1360</v>
      </c>
      <c r="E2488">
        <v>6</v>
      </c>
      <c r="F2488" t="s">
        <v>13821</v>
      </c>
      <c r="G2488">
        <v>3</v>
      </c>
      <c r="H2488" t="s">
        <v>13770</v>
      </c>
      <c r="I2488">
        <v>2</v>
      </c>
      <c r="J2488" t="s">
        <v>13818</v>
      </c>
      <c r="K2488" t="s">
        <v>13823</v>
      </c>
      <c r="L2488">
        <v>270107</v>
      </c>
      <c r="M2488" t="s">
        <v>13588</v>
      </c>
      <c r="N2488">
        <v>270107007</v>
      </c>
      <c r="O2488" t="s">
        <v>13618</v>
      </c>
      <c r="P2488">
        <v>10869.235541462742</v>
      </c>
      <c r="Q2488">
        <v>5091.1752032933582</v>
      </c>
      <c r="R2488">
        <v>7580.3904473887305</v>
      </c>
    </row>
    <row r="2489" spans="1:18" x14ac:dyDescent="0.25">
      <c r="A2489">
        <v>6</v>
      </c>
      <c r="B2489">
        <v>6302</v>
      </c>
      <c r="C2489" t="s">
        <v>1781</v>
      </c>
      <c r="D2489" t="s">
        <v>1363</v>
      </c>
      <c r="E2489">
        <v>5</v>
      </c>
      <c r="F2489" t="s">
        <v>13817</v>
      </c>
      <c r="G2489">
        <v>1</v>
      </c>
      <c r="H2489" t="s">
        <v>8278</v>
      </c>
      <c r="I2489">
        <v>2</v>
      </c>
      <c r="J2489" t="s">
        <v>13818</v>
      </c>
      <c r="K2489" t="s">
        <v>13819</v>
      </c>
      <c r="L2489">
        <v>270107</v>
      </c>
      <c r="M2489" t="s">
        <v>13588</v>
      </c>
      <c r="N2489">
        <v>270107007</v>
      </c>
      <c r="O2489" t="s">
        <v>13618</v>
      </c>
      <c r="P2489">
        <v>0</v>
      </c>
      <c r="Q2489">
        <v>8565.0163178707116</v>
      </c>
      <c r="R2489">
        <v>55978.133551945648</v>
      </c>
    </row>
    <row r="2490" spans="1:18" x14ac:dyDescent="0.25">
      <c r="A2490">
        <v>6</v>
      </c>
      <c r="B2490">
        <v>6302</v>
      </c>
      <c r="C2490" t="s">
        <v>1781</v>
      </c>
      <c r="D2490" t="s">
        <v>1363</v>
      </c>
      <c r="E2490">
        <v>5</v>
      </c>
      <c r="F2490" t="s">
        <v>13817</v>
      </c>
      <c r="G2490">
        <v>1</v>
      </c>
      <c r="H2490" t="s">
        <v>8278</v>
      </c>
      <c r="I2490">
        <v>2</v>
      </c>
      <c r="J2490" t="s">
        <v>13818</v>
      </c>
      <c r="K2490" t="s">
        <v>13820</v>
      </c>
      <c r="L2490">
        <v>270107</v>
      </c>
      <c r="M2490" t="s">
        <v>13588</v>
      </c>
      <c r="N2490">
        <v>270107007</v>
      </c>
      <c r="O2490" t="s">
        <v>13618</v>
      </c>
      <c r="P2490">
        <v>0</v>
      </c>
      <c r="Q2490">
        <v>2902.5621164994482</v>
      </c>
      <c r="R2490">
        <v>6263.8832903497814</v>
      </c>
    </row>
    <row r="2491" spans="1:18" x14ac:dyDescent="0.25">
      <c r="A2491">
        <v>6</v>
      </c>
      <c r="B2491">
        <v>6302</v>
      </c>
      <c r="C2491" t="s">
        <v>1781</v>
      </c>
      <c r="D2491" t="s">
        <v>1363</v>
      </c>
      <c r="E2491">
        <v>6</v>
      </c>
      <c r="F2491" t="s">
        <v>13821</v>
      </c>
      <c r="G2491">
        <v>3</v>
      </c>
      <c r="H2491" t="s">
        <v>13770</v>
      </c>
      <c r="I2491">
        <v>2</v>
      </c>
      <c r="J2491" t="s">
        <v>13818</v>
      </c>
      <c r="K2491" t="s">
        <v>13822</v>
      </c>
      <c r="L2491">
        <v>270107</v>
      </c>
      <c r="M2491" t="s">
        <v>13588</v>
      </c>
      <c r="N2491">
        <v>270107007</v>
      </c>
      <c r="O2491" t="s">
        <v>13618</v>
      </c>
      <c r="P2491">
        <v>0</v>
      </c>
      <c r="Q2491">
        <v>3097.9988581014882</v>
      </c>
      <c r="R2491">
        <v>42902.984281191981</v>
      </c>
    </row>
    <row r="2492" spans="1:18" x14ac:dyDescent="0.25">
      <c r="A2492">
        <v>6</v>
      </c>
      <c r="B2492">
        <v>6302</v>
      </c>
      <c r="C2492" t="s">
        <v>1781</v>
      </c>
      <c r="D2492" t="s">
        <v>1363</v>
      </c>
      <c r="E2492">
        <v>6</v>
      </c>
      <c r="F2492" t="s">
        <v>13821</v>
      </c>
      <c r="G2492">
        <v>3</v>
      </c>
      <c r="H2492" t="s">
        <v>13770</v>
      </c>
      <c r="I2492">
        <v>2</v>
      </c>
      <c r="J2492" t="s">
        <v>13818</v>
      </c>
      <c r="K2492" t="s">
        <v>13823</v>
      </c>
      <c r="L2492">
        <v>270107</v>
      </c>
      <c r="M2492" t="s">
        <v>13588</v>
      </c>
      <c r="N2492">
        <v>270107007</v>
      </c>
      <c r="O2492" t="s">
        <v>13618</v>
      </c>
      <c r="P2492">
        <v>0</v>
      </c>
      <c r="Q2492">
        <v>8369.5795762686721</v>
      </c>
      <c r="R2492">
        <v>19339.032561103453</v>
      </c>
    </row>
    <row r="2493" spans="1:18" x14ac:dyDescent="0.25">
      <c r="A2493">
        <v>6</v>
      </c>
      <c r="B2493">
        <v>6303</v>
      </c>
      <c r="C2493" t="s">
        <v>1781</v>
      </c>
      <c r="D2493" t="s">
        <v>1366</v>
      </c>
      <c r="E2493">
        <v>5</v>
      </c>
      <c r="F2493" t="s">
        <v>13817</v>
      </c>
      <c r="G2493">
        <v>1</v>
      </c>
      <c r="H2493" t="s">
        <v>8278</v>
      </c>
      <c r="I2493">
        <v>2</v>
      </c>
      <c r="J2493" t="s">
        <v>13818</v>
      </c>
      <c r="K2493" t="s">
        <v>13819</v>
      </c>
      <c r="L2493">
        <v>270107</v>
      </c>
      <c r="M2493" t="s">
        <v>13588</v>
      </c>
      <c r="N2493">
        <v>270107007</v>
      </c>
      <c r="O2493" t="s">
        <v>13618</v>
      </c>
      <c r="P2493">
        <v>0</v>
      </c>
      <c r="Q2493">
        <v>16875.194784303389</v>
      </c>
      <c r="R2493">
        <v>49865.101761677259</v>
      </c>
    </row>
    <row r="2494" spans="1:18" x14ac:dyDescent="0.25">
      <c r="A2494">
        <v>6</v>
      </c>
      <c r="B2494">
        <v>6303</v>
      </c>
      <c r="C2494" t="s">
        <v>1781</v>
      </c>
      <c r="D2494" t="s">
        <v>1366</v>
      </c>
      <c r="E2494">
        <v>5</v>
      </c>
      <c r="F2494" t="s">
        <v>13817</v>
      </c>
      <c r="G2494">
        <v>1</v>
      </c>
      <c r="H2494" t="s">
        <v>8278</v>
      </c>
      <c r="I2494">
        <v>2</v>
      </c>
      <c r="J2494" t="s">
        <v>13818</v>
      </c>
      <c r="K2494" t="s">
        <v>13820</v>
      </c>
      <c r="L2494">
        <v>270107</v>
      </c>
      <c r="M2494" t="s">
        <v>13588</v>
      </c>
      <c r="N2494">
        <v>270107007</v>
      </c>
      <c r="O2494" t="s">
        <v>13618</v>
      </c>
      <c r="P2494">
        <v>0</v>
      </c>
      <c r="Q2494">
        <v>2545.9597646970556</v>
      </c>
      <c r="R2494">
        <v>9612.4567096680548</v>
      </c>
    </row>
    <row r="2495" spans="1:18" x14ac:dyDescent="0.25">
      <c r="A2495">
        <v>6</v>
      </c>
      <c r="B2495">
        <v>6303</v>
      </c>
      <c r="C2495" t="s">
        <v>1781</v>
      </c>
      <c r="D2495" t="s">
        <v>1366</v>
      </c>
      <c r="E2495">
        <v>6</v>
      </c>
      <c r="F2495" t="s">
        <v>13821</v>
      </c>
      <c r="G2495">
        <v>3</v>
      </c>
      <c r="H2495" t="s">
        <v>13770</v>
      </c>
      <c r="I2495">
        <v>2</v>
      </c>
      <c r="J2495" t="s">
        <v>13818</v>
      </c>
      <c r="K2495" t="s">
        <v>13822</v>
      </c>
      <c r="L2495">
        <v>270107</v>
      </c>
      <c r="M2495" t="s">
        <v>13588</v>
      </c>
      <c r="N2495">
        <v>270107007</v>
      </c>
      <c r="O2495" t="s">
        <v>13618</v>
      </c>
      <c r="P2495">
        <v>0</v>
      </c>
      <c r="Q2495">
        <v>16875.194784303389</v>
      </c>
      <c r="R2495">
        <v>34480.017514301042</v>
      </c>
    </row>
    <row r="2496" spans="1:18" x14ac:dyDescent="0.25">
      <c r="A2496">
        <v>6</v>
      </c>
      <c r="B2496">
        <v>6303</v>
      </c>
      <c r="C2496" t="s">
        <v>1781</v>
      </c>
      <c r="D2496" t="s">
        <v>1366</v>
      </c>
      <c r="E2496">
        <v>6</v>
      </c>
      <c r="F2496" t="s">
        <v>13821</v>
      </c>
      <c r="G2496">
        <v>3</v>
      </c>
      <c r="H2496" t="s">
        <v>13770</v>
      </c>
      <c r="I2496">
        <v>2</v>
      </c>
      <c r="J2496" t="s">
        <v>13818</v>
      </c>
      <c r="K2496" t="s">
        <v>13823</v>
      </c>
      <c r="L2496">
        <v>270107</v>
      </c>
      <c r="M2496" t="s">
        <v>13588</v>
      </c>
      <c r="N2496">
        <v>270107007</v>
      </c>
      <c r="O2496" t="s">
        <v>13618</v>
      </c>
      <c r="P2496">
        <v>0</v>
      </c>
      <c r="Q2496">
        <v>2545.9597646970556</v>
      </c>
      <c r="R2496">
        <v>24997.540957044261</v>
      </c>
    </row>
    <row r="2497" spans="1:18" x14ac:dyDescent="0.25">
      <c r="A2497">
        <v>6</v>
      </c>
      <c r="B2497">
        <v>6305</v>
      </c>
      <c r="C2497" t="s">
        <v>1781</v>
      </c>
      <c r="D2497" t="s">
        <v>1372</v>
      </c>
      <c r="E2497">
        <v>5</v>
      </c>
      <c r="F2497" t="s">
        <v>13817</v>
      </c>
      <c r="G2497">
        <v>1</v>
      </c>
      <c r="H2497" t="s">
        <v>8278</v>
      </c>
      <c r="I2497">
        <v>2</v>
      </c>
      <c r="J2497" t="s">
        <v>13818</v>
      </c>
      <c r="K2497" t="s">
        <v>13819</v>
      </c>
      <c r="L2497">
        <v>270107</v>
      </c>
      <c r="M2497" t="s">
        <v>13588</v>
      </c>
      <c r="N2497">
        <v>270107007</v>
      </c>
      <c r="O2497" t="s">
        <v>13618</v>
      </c>
      <c r="P2497">
        <v>0</v>
      </c>
      <c r="Q2497">
        <v>54480.273732429858</v>
      </c>
      <c r="R2497">
        <v>10518.812929867734</v>
      </c>
    </row>
    <row r="2498" spans="1:18" x14ac:dyDescent="0.25">
      <c r="A2498">
        <v>6</v>
      </c>
      <c r="B2498">
        <v>6305</v>
      </c>
      <c r="C2498" t="s">
        <v>1781</v>
      </c>
      <c r="D2498" t="s">
        <v>1372</v>
      </c>
      <c r="E2498">
        <v>5</v>
      </c>
      <c r="F2498" t="s">
        <v>13817</v>
      </c>
      <c r="G2498">
        <v>1</v>
      </c>
      <c r="H2498" t="s">
        <v>8278</v>
      </c>
      <c r="I2498">
        <v>2</v>
      </c>
      <c r="J2498" t="s">
        <v>13818</v>
      </c>
      <c r="K2498" t="s">
        <v>13820</v>
      </c>
      <c r="L2498">
        <v>270107</v>
      </c>
      <c r="M2498" t="s">
        <v>13588</v>
      </c>
      <c r="N2498">
        <v>270107007</v>
      </c>
      <c r="O2498" t="s">
        <v>13618</v>
      </c>
      <c r="P2498">
        <v>0</v>
      </c>
      <c r="Q2498">
        <v>6357.1530522613639</v>
      </c>
      <c r="R2498">
        <v>3923.8364686355908</v>
      </c>
    </row>
    <row r="2499" spans="1:18" x14ac:dyDescent="0.25">
      <c r="A2499">
        <v>6</v>
      </c>
      <c r="B2499">
        <v>6305</v>
      </c>
      <c r="C2499" t="s">
        <v>1781</v>
      </c>
      <c r="D2499" t="s">
        <v>1372</v>
      </c>
      <c r="E2499">
        <v>6</v>
      </c>
      <c r="F2499" t="s">
        <v>13821</v>
      </c>
      <c r="G2499">
        <v>3</v>
      </c>
      <c r="H2499" t="s">
        <v>13770</v>
      </c>
      <c r="I2499">
        <v>2</v>
      </c>
      <c r="J2499" t="s">
        <v>13818</v>
      </c>
      <c r="K2499" t="s">
        <v>13822</v>
      </c>
      <c r="L2499">
        <v>270107</v>
      </c>
      <c r="M2499" t="s">
        <v>13588</v>
      </c>
      <c r="N2499">
        <v>270107007</v>
      </c>
      <c r="O2499" t="s">
        <v>13618</v>
      </c>
      <c r="P2499">
        <v>0</v>
      </c>
      <c r="Q2499">
        <v>50041.257669114188</v>
      </c>
      <c r="R2499">
        <v>10518.812929867734</v>
      </c>
    </row>
    <row r="2500" spans="1:18" x14ac:dyDescent="0.25">
      <c r="A2500">
        <v>6</v>
      </c>
      <c r="B2500">
        <v>6305</v>
      </c>
      <c r="C2500" t="s">
        <v>1781</v>
      </c>
      <c r="D2500" t="s">
        <v>1372</v>
      </c>
      <c r="E2500">
        <v>6</v>
      </c>
      <c r="F2500" t="s">
        <v>13821</v>
      </c>
      <c r="G2500">
        <v>3</v>
      </c>
      <c r="H2500" t="s">
        <v>13770</v>
      </c>
      <c r="I2500">
        <v>2</v>
      </c>
      <c r="J2500" t="s">
        <v>13818</v>
      </c>
      <c r="K2500" t="s">
        <v>13823</v>
      </c>
      <c r="L2500">
        <v>270107</v>
      </c>
      <c r="M2500" t="s">
        <v>13588</v>
      </c>
      <c r="N2500">
        <v>270107007</v>
      </c>
      <c r="O2500" t="s">
        <v>13618</v>
      </c>
      <c r="P2500">
        <v>0</v>
      </c>
      <c r="Q2500">
        <v>10796.169115577037</v>
      </c>
      <c r="R2500">
        <v>3923.8364686355908</v>
      </c>
    </row>
    <row r="2501" spans="1:18" x14ac:dyDescent="0.25">
      <c r="A2501">
        <v>6</v>
      </c>
      <c r="B2501">
        <v>6306</v>
      </c>
      <c r="C2501" t="s">
        <v>1781</v>
      </c>
      <c r="D2501" t="s">
        <v>1375</v>
      </c>
      <c r="E2501">
        <v>5</v>
      </c>
      <c r="F2501" t="s">
        <v>13817</v>
      </c>
      <c r="G2501">
        <v>1</v>
      </c>
      <c r="H2501" t="s">
        <v>8278</v>
      </c>
      <c r="I2501">
        <v>2</v>
      </c>
      <c r="J2501" t="s">
        <v>13818</v>
      </c>
      <c r="K2501" t="s">
        <v>13819</v>
      </c>
      <c r="L2501">
        <v>270107</v>
      </c>
      <c r="M2501" t="s">
        <v>13588</v>
      </c>
      <c r="N2501">
        <v>270107007</v>
      </c>
      <c r="O2501" t="s">
        <v>13618</v>
      </c>
      <c r="P2501">
        <v>0</v>
      </c>
      <c r="Q2501">
        <v>14242.996611960672</v>
      </c>
      <c r="R2501">
        <v>0</v>
      </c>
    </row>
    <row r="2502" spans="1:18" x14ac:dyDescent="0.25">
      <c r="A2502">
        <v>6</v>
      </c>
      <c r="B2502">
        <v>6306</v>
      </c>
      <c r="C2502" t="s">
        <v>1781</v>
      </c>
      <c r="D2502" t="s">
        <v>1375</v>
      </c>
      <c r="E2502">
        <v>5</v>
      </c>
      <c r="F2502" t="s">
        <v>13817</v>
      </c>
      <c r="G2502">
        <v>1</v>
      </c>
      <c r="H2502" t="s">
        <v>8278</v>
      </c>
      <c r="I2502">
        <v>2</v>
      </c>
      <c r="J2502" t="s">
        <v>13818</v>
      </c>
      <c r="K2502" t="s">
        <v>13820</v>
      </c>
      <c r="L2502">
        <v>270107</v>
      </c>
      <c r="M2502" t="s">
        <v>13588</v>
      </c>
      <c r="N2502">
        <v>270107007</v>
      </c>
      <c r="O2502" t="s">
        <v>13618</v>
      </c>
      <c r="P2502">
        <v>0</v>
      </c>
      <c r="Q2502">
        <v>3501.8529172130011</v>
      </c>
      <c r="R2502">
        <v>0</v>
      </c>
    </row>
    <row r="2503" spans="1:18" x14ac:dyDescent="0.25">
      <c r="A2503">
        <v>6</v>
      </c>
      <c r="B2503">
        <v>6306</v>
      </c>
      <c r="C2503" t="s">
        <v>1781</v>
      </c>
      <c r="D2503" t="s">
        <v>1375</v>
      </c>
      <c r="E2503">
        <v>6</v>
      </c>
      <c r="F2503" t="s">
        <v>13821</v>
      </c>
      <c r="G2503">
        <v>3</v>
      </c>
      <c r="H2503" t="s">
        <v>13770</v>
      </c>
      <c r="I2503">
        <v>2</v>
      </c>
      <c r="J2503" t="s">
        <v>13818</v>
      </c>
      <c r="K2503" t="s">
        <v>13822</v>
      </c>
      <c r="L2503">
        <v>270107</v>
      </c>
      <c r="M2503" t="s">
        <v>13588</v>
      </c>
      <c r="N2503">
        <v>270107007</v>
      </c>
      <c r="O2503" t="s">
        <v>13618</v>
      </c>
      <c r="P2503">
        <v>0</v>
      </c>
      <c r="Q2503">
        <v>14242.996611960672</v>
      </c>
      <c r="R2503">
        <v>0</v>
      </c>
    </row>
    <row r="2504" spans="1:18" x14ac:dyDescent="0.25">
      <c r="A2504">
        <v>6</v>
      </c>
      <c r="B2504">
        <v>6306</v>
      </c>
      <c r="C2504" t="s">
        <v>1781</v>
      </c>
      <c r="D2504" t="s">
        <v>1375</v>
      </c>
      <c r="E2504">
        <v>6</v>
      </c>
      <c r="F2504" t="s">
        <v>13821</v>
      </c>
      <c r="G2504">
        <v>3</v>
      </c>
      <c r="H2504" t="s">
        <v>13770</v>
      </c>
      <c r="I2504">
        <v>2</v>
      </c>
      <c r="J2504" t="s">
        <v>13818</v>
      </c>
      <c r="K2504" t="s">
        <v>13823</v>
      </c>
      <c r="L2504">
        <v>270107</v>
      </c>
      <c r="M2504" t="s">
        <v>13588</v>
      </c>
      <c r="N2504">
        <v>270107007</v>
      </c>
      <c r="O2504" t="s">
        <v>13618</v>
      </c>
      <c r="P2504">
        <v>0</v>
      </c>
      <c r="Q2504">
        <v>3501.8529172130011</v>
      </c>
      <c r="R2504">
        <v>0</v>
      </c>
    </row>
    <row r="2505" spans="1:18" x14ac:dyDescent="0.25">
      <c r="A2505">
        <v>6</v>
      </c>
      <c r="B2505">
        <v>6308</v>
      </c>
      <c r="C2505" t="s">
        <v>1781</v>
      </c>
      <c r="D2505" t="s">
        <v>1381</v>
      </c>
      <c r="E2505">
        <v>5</v>
      </c>
      <c r="F2505" t="s">
        <v>13817</v>
      </c>
      <c r="G2505">
        <v>1</v>
      </c>
      <c r="H2505" t="s">
        <v>8278</v>
      </c>
      <c r="I2505">
        <v>2</v>
      </c>
      <c r="J2505" t="s">
        <v>13818</v>
      </c>
      <c r="K2505" t="s">
        <v>13819</v>
      </c>
      <c r="L2505">
        <v>270107</v>
      </c>
      <c r="M2505" t="s">
        <v>13588</v>
      </c>
      <c r="N2505">
        <v>270107007</v>
      </c>
      <c r="O2505" t="s">
        <v>13618</v>
      </c>
      <c r="P2505">
        <v>0</v>
      </c>
      <c r="Q2505">
        <v>0</v>
      </c>
      <c r="R2505">
        <v>21970.8204158226</v>
      </c>
    </row>
    <row r="2506" spans="1:18" x14ac:dyDescent="0.25">
      <c r="A2506">
        <v>6</v>
      </c>
      <c r="B2506">
        <v>6308</v>
      </c>
      <c r="C2506" t="s">
        <v>1781</v>
      </c>
      <c r="D2506" t="s">
        <v>1381</v>
      </c>
      <c r="E2506">
        <v>5</v>
      </c>
      <c r="F2506" t="s">
        <v>13817</v>
      </c>
      <c r="G2506">
        <v>1</v>
      </c>
      <c r="H2506" t="s">
        <v>8278</v>
      </c>
      <c r="I2506">
        <v>2</v>
      </c>
      <c r="J2506" t="s">
        <v>13818</v>
      </c>
      <c r="K2506" t="s">
        <v>13820</v>
      </c>
      <c r="L2506">
        <v>270107</v>
      </c>
      <c r="M2506" t="s">
        <v>13588</v>
      </c>
      <c r="N2506">
        <v>270107007</v>
      </c>
      <c r="O2506" t="s">
        <v>13618</v>
      </c>
      <c r="P2506">
        <v>0</v>
      </c>
      <c r="Q2506">
        <v>0</v>
      </c>
      <c r="R2506">
        <v>8195.7828291307123</v>
      </c>
    </row>
    <row r="2507" spans="1:18" x14ac:dyDescent="0.25">
      <c r="A2507">
        <v>6</v>
      </c>
      <c r="B2507">
        <v>6308</v>
      </c>
      <c r="C2507" t="s">
        <v>1781</v>
      </c>
      <c r="D2507" t="s">
        <v>1381</v>
      </c>
      <c r="E2507">
        <v>6</v>
      </c>
      <c r="F2507" t="s">
        <v>13821</v>
      </c>
      <c r="G2507">
        <v>3</v>
      </c>
      <c r="H2507" t="s">
        <v>13770</v>
      </c>
      <c r="I2507">
        <v>2</v>
      </c>
      <c r="J2507" t="s">
        <v>13818</v>
      </c>
      <c r="K2507" t="s">
        <v>13822</v>
      </c>
      <c r="L2507">
        <v>270107</v>
      </c>
      <c r="M2507" t="s">
        <v>13588</v>
      </c>
      <c r="N2507">
        <v>270107007</v>
      </c>
      <c r="O2507" t="s">
        <v>13618</v>
      </c>
      <c r="P2507">
        <v>0</v>
      </c>
      <c r="Q2507">
        <v>0</v>
      </c>
      <c r="R2507">
        <v>21970.8204158226</v>
      </c>
    </row>
    <row r="2508" spans="1:18" x14ac:dyDescent="0.25">
      <c r="A2508">
        <v>6</v>
      </c>
      <c r="B2508">
        <v>6308</v>
      </c>
      <c r="C2508" t="s">
        <v>1781</v>
      </c>
      <c r="D2508" t="s">
        <v>1381</v>
      </c>
      <c r="E2508">
        <v>6</v>
      </c>
      <c r="F2508" t="s">
        <v>13821</v>
      </c>
      <c r="G2508">
        <v>3</v>
      </c>
      <c r="H2508" t="s">
        <v>13770</v>
      </c>
      <c r="I2508">
        <v>2</v>
      </c>
      <c r="J2508" t="s">
        <v>13818</v>
      </c>
      <c r="K2508" t="s">
        <v>13823</v>
      </c>
      <c r="L2508">
        <v>270107</v>
      </c>
      <c r="M2508" t="s">
        <v>13588</v>
      </c>
      <c r="N2508">
        <v>270107007</v>
      </c>
      <c r="O2508" t="s">
        <v>13618</v>
      </c>
      <c r="P2508">
        <v>0</v>
      </c>
      <c r="Q2508">
        <v>0</v>
      </c>
      <c r="R2508">
        <v>8195.7828291307123</v>
      </c>
    </row>
    <row r="2509" spans="1:18" x14ac:dyDescent="0.25">
      <c r="A2509">
        <v>6</v>
      </c>
      <c r="B2509">
        <v>6310</v>
      </c>
      <c r="C2509" t="s">
        <v>1781</v>
      </c>
      <c r="D2509" t="s">
        <v>1387</v>
      </c>
      <c r="E2509">
        <v>5</v>
      </c>
      <c r="F2509" t="s">
        <v>13817</v>
      </c>
      <c r="G2509">
        <v>1</v>
      </c>
      <c r="H2509" t="s">
        <v>8278</v>
      </c>
      <c r="I2509">
        <v>2</v>
      </c>
      <c r="J2509" t="s">
        <v>13818</v>
      </c>
      <c r="K2509" t="s">
        <v>13819</v>
      </c>
      <c r="L2509">
        <v>270107</v>
      </c>
      <c r="M2509" t="s">
        <v>13588</v>
      </c>
      <c r="N2509">
        <v>270107007</v>
      </c>
      <c r="O2509" t="s">
        <v>13618</v>
      </c>
      <c r="P2509">
        <v>0</v>
      </c>
      <c r="Q2509">
        <v>18759.924314422726</v>
      </c>
      <c r="R2509">
        <v>23701.747025085435</v>
      </c>
    </row>
    <row r="2510" spans="1:18" x14ac:dyDescent="0.25">
      <c r="A2510">
        <v>6</v>
      </c>
      <c r="B2510">
        <v>6310</v>
      </c>
      <c r="C2510" t="s">
        <v>1781</v>
      </c>
      <c r="D2510" t="s">
        <v>1387</v>
      </c>
      <c r="E2510">
        <v>5</v>
      </c>
      <c r="F2510" t="s">
        <v>13817</v>
      </c>
      <c r="G2510">
        <v>1</v>
      </c>
      <c r="H2510" t="s">
        <v>8278</v>
      </c>
      <c r="I2510">
        <v>2</v>
      </c>
      <c r="J2510" t="s">
        <v>13818</v>
      </c>
      <c r="K2510" t="s">
        <v>13820</v>
      </c>
      <c r="L2510">
        <v>270107</v>
      </c>
      <c r="M2510" t="s">
        <v>13588</v>
      </c>
      <c r="N2510">
        <v>270107007</v>
      </c>
      <c r="O2510" t="s">
        <v>13618</v>
      </c>
      <c r="P2510">
        <v>0</v>
      </c>
      <c r="Q2510">
        <v>3299.9935658580825</v>
      </c>
      <c r="R2510">
        <v>2449.6374135025098</v>
      </c>
    </row>
    <row r="2511" spans="1:18" x14ac:dyDescent="0.25">
      <c r="A2511">
        <v>6</v>
      </c>
      <c r="B2511">
        <v>6310</v>
      </c>
      <c r="C2511" t="s">
        <v>1781</v>
      </c>
      <c r="D2511" t="s">
        <v>1387</v>
      </c>
      <c r="E2511">
        <v>6</v>
      </c>
      <c r="F2511" t="s">
        <v>13821</v>
      </c>
      <c r="G2511">
        <v>3</v>
      </c>
      <c r="H2511" t="s">
        <v>13770</v>
      </c>
      <c r="I2511">
        <v>2</v>
      </c>
      <c r="J2511" t="s">
        <v>13818</v>
      </c>
      <c r="K2511" t="s">
        <v>13822</v>
      </c>
      <c r="L2511">
        <v>270107</v>
      </c>
      <c r="M2511" t="s">
        <v>13588</v>
      </c>
      <c r="N2511">
        <v>270107007</v>
      </c>
      <c r="O2511" t="s">
        <v>13618</v>
      </c>
      <c r="P2511">
        <v>0</v>
      </c>
      <c r="Q2511">
        <v>18759.924314422726</v>
      </c>
      <c r="R2511">
        <v>18847.146022612193</v>
      </c>
    </row>
    <row r="2512" spans="1:18" x14ac:dyDescent="0.25">
      <c r="A2512">
        <v>6</v>
      </c>
      <c r="B2512">
        <v>6310</v>
      </c>
      <c r="C2512" t="s">
        <v>1781</v>
      </c>
      <c r="D2512" t="s">
        <v>1387</v>
      </c>
      <c r="E2512">
        <v>6</v>
      </c>
      <c r="F2512" t="s">
        <v>13821</v>
      </c>
      <c r="G2512">
        <v>3</v>
      </c>
      <c r="H2512" t="s">
        <v>13770</v>
      </c>
      <c r="I2512">
        <v>2</v>
      </c>
      <c r="J2512" t="s">
        <v>13818</v>
      </c>
      <c r="K2512" t="s">
        <v>13823</v>
      </c>
      <c r="L2512">
        <v>270107</v>
      </c>
      <c r="M2512" t="s">
        <v>13588</v>
      </c>
      <c r="N2512">
        <v>270107007</v>
      </c>
      <c r="O2512" t="s">
        <v>13618</v>
      </c>
      <c r="P2512">
        <v>0</v>
      </c>
      <c r="Q2512">
        <v>3299.9935658580825</v>
      </c>
      <c r="R2512">
        <v>7304.2384159757567</v>
      </c>
    </row>
    <row r="2513" spans="1:18" x14ac:dyDescent="0.25">
      <c r="A2513">
        <v>7</v>
      </c>
      <c r="B2513">
        <v>7101</v>
      </c>
      <c r="C2513" t="s">
        <v>786</v>
      </c>
      <c r="D2513" t="s">
        <v>1390</v>
      </c>
      <c r="E2513">
        <v>5</v>
      </c>
      <c r="F2513" t="s">
        <v>13817</v>
      </c>
      <c r="G2513">
        <v>1</v>
      </c>
      <c r="H2513" t="s">
        <v>8278</v>
      </c>
      <c r="I2513">
        <v>2</v>
      </c>
      <c r="J2513" t="s">
        <v>13818</v>
      </c>
      <c r="K2513" t="s">
        <v>13819</v>
      </c>
      <c r="L2513">
        <v>270107</v>
      </c>
      <c r="M2513" t="s">
        <v>13588</v>
      </c>
      <c r="N2513">
        <v>270107007</v>
      </c>
      <c r="O2513" t="s">
        <v>13618</v>
      </c>
      <c r="P2513">
        <v>26259.450658678863</v>
      </c>
      <c r="Q2513">
        <v>23314.203150605805</v>
      </c>
      <c r="R2513">
        <v>29417.265210175112</v>
      </c>
    </row>
    <row r="2514" spans="1:18" x14ac:dyDescent="0.25">
      <c r="A2514">
        <v>7</v>
      </c>
      <c r="B2514">
        <v>7101</v>
      </c>
      <c r="C2514" t="s">
        <v>786</v>
      </c>
      <c r="D2514" t="s">
        <v>1390</v>
      </c>
      <c r="E2514">
        <v>5</v>
      </c>
      <c r="F2514" t="s">
        <v>13817</v>
      </c>
      <c r="G2514">
        <v>1</v>
      </c>
      <c r="H2514" t="s">
        <v>8278</v>
      </c>
      <c r="I2514">
        <v>2</v>
      </c>
      <c r="J2514" t="s">
        <v>13818</v>
      </c>
      <c r="K2514" t="s">
        <v>13820</v>
      </c>
      <c r="L2514">
        <v>270107</v>
      </c>
      <c r="M2514" t="s">
        <v>13588</v>
      </c>
      <c r="N2514">
        <v>270107007</v>
      </c>
      <c r="O2514" t="s">
        <v>13618</v>
      </c>
      <c r="P2514">
        <v>4602.4314222875882</v>
      </c>
      <c r="Q2514">
        <v>2885.5975222300626</v>
      </c>
      <c r="R2514">
        <v>7275.1082035578956</v>
      </c>
    </row>
    <row r="2515" spans="1:18" x14ac:dyDescent="0.25">
      <c r="A2515">
        <v>7</v>
      </c>
      <c r="B2515">
        <v>7101</v>
      </c>
      <c r="C2515" t="s">
        <v>786</v>
      </c>
      <c r="D2515" t="s">
        <v>1390</v>
      </c>
      <c r="E2515">
        <v>6</v>
      </c>
      <c r="F2515" t="s">
        <v>13821</v>
      </c>
      <c r="G2515">
        <v>3</v>
      </c>
      <c r="H2515" t="s">
        <v>13770</v>
      </c>
      <c r="I2515">
        <v>2</v>
      </c>
      <c r="J2515" t="s">
        <v>13818</v>
      </c>
      <c r="K2515" t="s">
        <v>13822</v>
      </c>
      <c r="L2515">
        <v>270107</v>
      </c>
      <c r="M2515" t="s">
        <v>13588</v>
      </c>
      <c r="N2515">
        <v>270107007</v>
      </c>
      <c r="O2515" t="s">
        <v>13618</v>
      </c>
      <c r="P2515">
        <v>25228.14261105789</v>
      </c>
      <c r="Q2515">
        <v>22964.972662638782</v>
      </c>
      <c r="R2515">
        <v>19339.869987003054</v>
      </c>
    </row>
    <row r="2516" spans="1:18" x14ac:dyDescent="0.25">
      <c r="A2516">
        <v>7</v>
      </c>
      <c r="B2516">
        <v>7101</v>
      </c>
      <c r="C2516" t="s">
        <v>786</v>
      </c>
      <c r="D2516" t="s">
        <v>1390</v>
      </c>
      <c r="E2516">
        <v>6</v>
      </c>
      <c r="F2516" t="s">
        <v>13821</v>
      </c>
      <c r="G2516">
        <v>3</v>
      </c>
      <c r="H2516" t="s">
        <v>13770</v>
      </c>
      <c r="I2516">
        <v>2</v>
      </c>
      <c r="J2516" t="s">
        <v>13818</v>
      </c>
      <c r="K2516" t="s">
        <v>13823</v>
      </c>
      <c r="L2516">
        <v>270107</v>
      </c>
      <c r="M2516" t="s">
        <v>13588</v>
      </c>
      <c r="N2516">
        <v>270107007</v>
      </c>
      <c r="O2516" t="s">
        <v>13618</v>
      </c>
      <c r="P2516">
        <v>5633.7394699085635</v>
      </c>
      <c r="Q2516">
        <v>3234.8280101970886</v>
      </c>
      <c r="R2516">
        <v>17352.503426729923</v>
      </c>
    </row>
    <row r="2517" spans="1:18" x14ac:dyDescent="0.25">
      <c r="A2517">
        <v>7</v>
      </c>
      <c r="B2517">
        <v>7102</v>
      </c>
      <c r="C2517" t="s">
        <v>786</v>
      </c>
      <c r="D2517" t="s">
        <v>1393</v>
      </c>
      <c r="E2517">
        <v>5</v>
      </c>
      <c r="F2517" t="s">
        <v>13817</v>
      </c>
      <c r="G2517">
        <v>1</v>
      </c>
      <c r="H2517" t="s">
        <v>8278</v>
      </c>
      <c r="I2517">
        <v>2</v>
      </c>
      <c r="J2517" t="s">
        <v>13818</v>
      </c>
      <c r="K2517" t="s">
        <v>13819</v>
      </c>
      <c r="L2517">
        <v>270107</v>
      </c>
      <c r="M2517" t="s">
        <v>13588</v>
      </c>
      <c r="N2517">
        <v>270107007</v>
      </c>
      <c r="O2517" t="s">
        <v>13618</v>
      </c>
      <c r="P2517">
        <v>22920.113569050391</v>
      </c>
      <c r="Q2517">
        <v>40450.753615507696</v>
      </c>
      <c r="R2517">
        <v>14841.125637124778</v>
      </c>
    </row>
    <row r="2518" spans="1:18" x14ac:dyDescent="0.25">
      <c r="A2518">
        <v>7</v>
      </c>
      <c r="B2518">
        <v>7102</v>
      </c>
      <c r="C2518" t="s">
        <v>786</v>
      </c>
      <c r="D2518" t="s">
        <v>1393</v>
      </c>
      <c r="E2518">
        <v>5</v>
      </c>
      <c r="F2518" t="s">
        <v>13817</v>
      </c>
      <c r="G2518">
        <v>1</v>
      </c>
      <c r="H2518" t="s">
        <v>8278</v>
      </c>
      <c r="I2518">
        <v>2</v>
      </c>
      <c r="J2518" t="s">
        <v>13818</v>
      </c>
      <c r="K2518" t="s">
        <v>13820</v>
      </c>
      <c r="L2518">
        <v>270107</v>
      </c>
      <c r="M2518" t="s">
        <v>13588</v>
      </c>
      <c r="N2518">
        <v>270107007</v>
      </c>
      <c r="O2518" t="s">
        <v>13618</v>
      </c>
      <c r="P2518">
        <v>0</v>
      </c>
      <c r="Q2518">
        <v>1620.2260262032164</v>
      </c>
      <c r="R2518">
        <v>5033.5934058530247</v>
      </c>
    </row>
    <row r="2519" spans="1:18" x14ac:dyDescent="0.25">
      <c r="A2519">
        <v>7</v>
      </c>
      <c r="B2519">
        <v>7102</v>
      </c>
      <c r="C2519" t="s">
        <v>786</v>
      </c>
      <c r="D2519" t="s">
        <v>1393</v>
      </c>
      <c r="E2519">
        <v>5</v>
      </c>
      <c r="F2519" t="s">
        <v>13817</v>
      </c>
      <c r="G2519">
        <v>2</v>
      </c>
      <c r="H2519" t="s">
        <v>13771</v>
      </c>
      <c r="I2519">
        <v>2</v>
      </c>
      <c r="J2519" t="s">
        <v>13818</v>
      </c>
      <c r="K2519" t="s">
        <v>13771</v>
      </c>
      <c r="L2519">
        <v>270107</v>
      </c>
      <c r="M2519" t="s">
        <v>13588</v>
      </c>
      <c r="N2519">
        <v>270107007</v>
      </c>
      <c r="O2519" t="s">
        <v>13618</v>
      </c>
      <c r="P2519">
        <v>1642.2574912678474</v>
      </c>
      <c r="Q2519">
        <v>0</v>
      </c>
      <c r="R2519">
        <v>0</v>
      </c>
    </row>
    <row r="2520" spans="1:18" x14ac:dyDescent="0.25">
      <c r="A2520">
        <v>7</v>
      </c>
      <c r="B2520">
        <v>7102</v>
      </c>
      <c r="C2520" t="s">
        <v>786</v>
      </c>
      <c r="D2520" t="s">
        <v>1393</v>
      </c>
      <c r="E2520">
        <v>6</v>
      </c>
      <c r="F2520" t="s">
        <v>13821</v>
      </c>
      <c r="G2520">
        <v>3</v>
      </c>
      <c r="H2520" t="s">
        <v>13770</v>
      </c>
      <c r="I2520">
        <v>2</v>
      </c>
      <c r="J2520" t="s">
        <v>13818</v>
      </c>
      <c r="K2520" t="s">
        <v>13822</v>
      </c>
      <c r="L2520">
        <v>270107</v>
      </c>
      <c r="M2520" t="s">
        <v>13588</v>
      </c>
      <c r="N2520">
        <v>270107007</v>
      </c>
      <c r="O2520" t="s">
        <v>13618</v>
      </c>
      <c r="P2520">
        <v>21890.638723778011</v>
      </c>
      <c r="Q2520">
        <v>36378.147195675148</v>
      </c>
      <c r="R2520">
        <v>13403.849081948803</v>
      </c>
    </row>
    <row r="2521" spans="1:18" x14ac:dyDescent="0.25">
      <c r="A2521">
        <v>7</v>
      </c>
      <c r="B2521">
        <v>7102</v>
      </c>
      <c r="C2521" t="s">
        <v>786</v>
      </c>
      <c r="D2521" t="s">
        <v>1393</v>
      </c>
      <c r="E2521">
        <v>6</v>
      </c>
      <c r="F2521" t="s">
        <v>13821</v>
      </c>
      <c r="G2521">
        <v>3</v>
      </c>
      <c r="H2521" t="s">
        <v>13770</v>
      </c>
      <c r="I2521">
        <v>2</v>
      </c>
      <c r="J2521" t="s">
        <v>13818</v>
      </c>
      <c r="K2521" t="s">
        <v>13823</v>
      </c>
      <c r="L2521">
        <v>270107</v>
      </c>
      <c r="M2521" t="s">
        <v>13588</v>
      </c>
      <c r="N2521">
        <v>270107007</v>
      </c>
      <c r="O2521" t="s">
        <v>13618</v>
      </c>
      <c r="P2521">
        <v>2671.732336540229</v>
      </c>
      <c r="Q2521">
        <v>5692.8324460357708</v>
      </c>
      <c r="R2521">
        <v>6470.8699610290014</v>
      </c>
    </row>
    <row r="2522" spans="1:18" x14ac:dyDescent="0.25">
      <c r="A2522">
        <v>7</v>
      </c>
      <c r="B2522">
        <v>7105</v>
      </c>
      <c r="C2522" t="s">
        <v>786</v>
      </c>
      <c r="D2522" t="s">
        <v>786</v>
      </c>
      <c r="E2522">
        <v>5</v>
      </c>
      <c r="F2522" t="s">
        <v>13817</v>
      </c>
      <c r="G2522">
        <v>1</v>
      </c>
      <c r="H2522" t="s">
        <v>8278</v>
      </c>
      <c r="I2522">
        <v>2</v>
      </c>
      <c r="J2522" t="s">
        <v>13818</v>
      </c>
      <c r="K2522" t="s">
        <v>13819</v>
      </c>
      <c r="L2522">
        <v>270107</v>
      </c>
      <c r="M2522" t="s">
        <v>13588</v>
      </c>
      <c r="N2522">
        <v>270107007</v>
      </c>
      <c r="O2522" t="s">
        <v>13618</v>
      </c>
      <c r="P2522">
        <v>0</v>
      </c>
      <c r="Q2522">
        <v>35589.853682456684</v>
      </c>
      <c r="R2522">
        <v>40023.070385993662</v>
      </c>
    </row>
    <row r="2523" spans="1:18" x14ac:dyDescent="0.25">
      <c r="A2523">
        <v>7</v>
      </c>
      <c r="B2523">
        <v>7105</v>
      </c>
      <c r="C2523" t="s">
        <v>786</v>
      </c>
      <c r="D2523" t="s">
        <v>786</v>
      </c>
      <c r="E2523">
        <v>5</v>
      </c>
      <c r="F2523" t="s">
        <v>13817</v>
      </c>
      <c r="G2523">
        <v>1</v>
      </c>
      <c r="H2523" t="s">
        <v>8278</v>
      </c>
      <c r="I2523">
        <v>2</v>
      </c>
      <c r="J2523" t="s">
        <v>13818</v>
      </c>
      <c r="K2523" t="s">
        <v>13820</v>
      </c>
      <c r="L2523">
        <v>270107</v>
      </c>
      <c r="M2523" t="s">
        <v>13588</v>
      </c>
      <c r="N2523">
        <v>270107007</v>
      </c>
      <c r="O2523" t="s">
        <v>13618</v>
      </c>
      <c r="P2523">
        <v>0</v>
      </c>
      <c r="Q2523">
        <v>4271.5281103224634</v>
      </c>
      <c r="R2523">
        <v>11131.554959180274</v>
      </c>
    </row>
    <row r="2524" spans="1:18" x14ac:dyDescent="0.25">
      <c r="A2524">
        <v>7</v>
      </c>
      <c r="B2524">
        <v>7105</v>
      </c>
      <c r="C2524" t="s">
        <v>786</v>
      </c>
      <c r="D2524" t="s">
        <v>786</v>
      </c>
      <c r="E2524">
        <v>6</v>
      </c>
      <c r="F2524" t="s">
        <v>13821</v>
      </c>
      <c r="G2524">
        <v>3</v>
      </c>
      <c r="H2524" t="s">
        <v>13770</v>
      </c>
      <c r="I2524">
        <v>2</v>
      </c>
      <c r="J2524" t="s">
        <v>13818</v>
      </c>
      <c r="K2524" t="s">
        <v>13822</v>
      </c>
      <c r="L2524">
        <v>270107</v>
      </c>
      <c r="M2524" t="s">
        <v>13588</v>
      </c>
      <c r="N2524">
        <v>270107007</v>
      </c>
      <c r="O2524" t="s">
        <v>13618</v>
      </c>
      <c r="P2524">
        <v>0</v>
      </c>
      <c r="Q2524">
        <v>32632.934464812599</v>
      </c>
      <c r="R2524">
        <v>31575.358359397404</v>
      </c>
    </row>
    <row r="2525" spans="1:18" x14ac:dyDescent="0.25">
      <c r="A2525">
        <v>7</v>
      </c>
      <c r="B2525">
        <v>7105</v>
      </c>
      <c r="C2525" t="s">
        <v>786</v>
      </c>
      <c r="D2525" t="s">
        <v>786</v>
      </c>
      <c r="E2525">
        <v>6</v>
      </c>
      <c r="F2525" t="s">
        <v>13821</v>
      </c>
      <c r="G2525">
        <v>3</v>
      </c>
      <c r="H2525" t="s">
        <v>13770</v>
      </c>
      <c r="I2525">
        <v>2</v>
      </c>
      <c r="J2525" t="s">
        <v>13818</v>
      </c>
      <c r="K2525" t="s">
        <v>13823</v>
      </c>
      <c r="L2525">
        <v>270107</v>
      </c>
      <c r="M2525" t="s">
        <v>13588</v>
      </c>
      <c r="N2525">
        <v>270107007</v>
      </c>
      <c r="O2525" t="s">
        <v>13618</v>
      </c>
      <c r="P2525">
        <v>0</v>
      </c>
      <c r="Q2525">
        <v>7228.4473279665435</v>
      </c>
      <c r="R2525">
        <v>19579.266985776547</v>
      </c>
    </row>
    <row r="2526" spans="1:18" x14ac:dyDescent="0.25">
      <c r="A2526">
        <v>7</v>
      </c>
      <c r="B2526">
        <v>7109</v>
      </c>
      <c r="C2526" t="s">
        <v>786</v>
      </c>
      <c r="D2526" t="s">
        <v>1413</v>
      </c>
      <c r="E2526">
        <v>5</v>
      </c>
      <c r="F2526" t="s">
        <v>13817</v>
      </c>
      <c r="G2526">
        <v>1</v>
      </c>
      <c r="H2526" t="s">
        <v>8278</v>
      </c>
      <c r="I2526">
        <v>2</v>
      </c>
      <c r="J2526" t="s">
        <v>13818</v>
      </c>
      <c r="K2526" t="s">
        <v>13819</v>
      </c>
      <c r="L2526">
        <v>270107</v>
      </c>
      <c r="M2526" t="s">
        <v>13588</v>
      </c>
      <c r="N2526">
        <v>270107007</v>
      </c>
      <c r="O2526" t="s">
        <v>13618</v>
      </c>
      <c r="P2526">
        <v>10095.915914500507</v>
      </c>
      <c r="Q2526">
        <v>41158.240813400836</v>
      </c>
      <c r="R2526">
        <v>0</v>
      </c>
    </row>
    <row r="2527" spans="1:18" x14ac:dyDescent="0.25">
      <c r="A2527">
        <v>7</v>
      </c>
      <c r="B2527">
        <v>7109</v>
      </c>
      <c r="C2527" t="s">
        <v>786</v>
      </c>
      <c r="D2527" t="s">
        <v>1413</v>
      </c>
      <c r="E2527">
        <v>5</v>
      </c>
      <c r="F2527" t="s">
        <v>13817</v>
      </c>
      <c r="G2527">
        <v>1</v>
      </c>
      <c r="H2527" t="s">
        <v>8278</v>
      </c>
      <c r="I2527">
        <v>2</v>
      </c>
      <c r="J2527" t="s">
        <v>13818</v>
      </c>
      <c r="K2527" t="s">
        <v>13820</v>
      </c>
      <c r="L2527">
        <v>270107</v>
      </c>
      <c r="M2527" t="s">
        <v>13588</v>
      </c>
      <c r="N2527">
        <v>270107007</v>
      </c>
      <c r="O2527" t="s">
        <v>13618</v>
      </c>
      <c r="P2527">
        <v>525.53437183324297</v>
      </c>
      <c r="Q2527">
        <v>5092.7138114952822</v>
      </c>
      <c r="R2527">
        <v>0</v>
      </c>
    </row>
    <row r="2528" spans="1:18" x14ac:dyDescent="0.25">
      <c r="A2528">
        <v>7</v>
      </c>
      <c r="B2528">
        <v>7109</v>
      </c>
      <c r="C2528" t="s">
        <v>786</v>
      </c>
      <c r="D2528" t="s">
        <v>1413</v>
      </c>
      <c r="E2528">
        <v>6</v>
      </c>
      <c r="F2528" t="s">
        <v>13821</v>
      </c>
      <c r="G2528">
        <v>3</v>
      </c>
      <c r="H2528" t="s">
        <v>13770</v>
      </c>
      <c r="I2528">
        <v>2</v>
      </c>
      <c r="J2528" t="s">
        <v>13818</v>
      </c>
      <c r="K2528" t="s">
        <v>13822</v>
      </c>
      <c r="L2528">
        <v>270107</v>
      </c>
      <c r="M2528" t="s">
        <v>13588</v>
      </c>
      <c r="N2528">
        <v>270107007</v>
      </c>
      <c r="O2528" t="s">
        <v>13618</v>
      </c>
      <c r="P2528">
        <v>9315.86265406641</v>
      </c>
      <c r="Q2528">
        <v>39513.169760474797</v>
      </c>
      <c r="R2528">
        <v>0</v>
      </c>
    </row>
    <row r="2529" spans="1:18" x14ac:dyDescent="0.25">
      <c r="A2529">
        <v>7</v>
      </c>
      <c r="B2529">
        <v>7109</v>
      </c>
      <c r="C2529" t="s">
        <v>786</v>
      </c>
      <c r="D2529" t="s">
        <v>1413</v>
      </c>
      <c r="E2529">
        <v>6</v>
      </c>
      <c r="F2529" t="s">
        <v>13821</v>
      </c>
      <c r="G2529">
        <v>3</v>
      </c>
      <c r="H2529" t="s">
        <v>13770</v>
      </c>
      <c r="I2529">
        <v>2</v>
      </c>
      <c r="J2529" t="s">
        <v>13818</v>
      </c>
      <c r="K2529" t="s">
        <v>13823</v>
      </c>
      <c r="L2529">
        <v>270107</v>
      </c>
      <c r="M2529" t="s">
        <v>13588</v>
      </c>
      <c r="N2529">
        <v>270107007</v>
      </c>
      <c r="O2529" t="s">
        <v>13618</v>
      </c>
      <c r="P2529">
        <v>1305.5876322673391</v>
      </c>
      <c r="Q2529">
        <v>6737.78486442132</v>
      </c>
      <c r="R2529">
        <v>0</v>
      </c>
    </row>
    <row r="2530" spans="1:18" x14ac:dyDescent="0.25">
      <c r="A2530">
        <v>7</v>
      </c>
      <c r="B2530">
        <v>7201</v>
      </c>
      <c r="C2530" t="s">
        <v>786</v>
      </c>
      <c r="D2530" t="s">
        <v>1419</v>
      </c>
      <c r="E2530">
        <v>5</v>
      </c>
      <c r="F2530" t="s">
        <v>13817</v>
      </c>
      <c r="G2530">
        <v>1</v>
      </c>
      <c r="H2530" t="s">
        <v>8278</v>
      </c>
      <c r="I2530">
        <v>2</v>
      </c>
      <c r="J2530" t="s">
        <v>13818</v>
      </c>
      <c r="K2530" t="s">
        <v>13819</v>
      </c>
      <c r="L2530">
        <v>270107</v>
      </c>
      <c r="M2530" t="s">
        <v>13588</v>
      </c>
      <c r="N2530">
        <v>270107007</v>
      </c>
      <c r="O2530" t="s">
        <v>13618</v>
      </c>
      <c r="P2530">
        <v>17584.716218100682</v>
      </c>
      <c r="Q2530">
        <v>5596.7169360423559</v>
      </c>
      <c r="R2530">
        <v>18593.523416085922</v>
      </c>
    </row>
    <row r="2531" spans="1:18" x14ac:dyDescent="0.25">
      <c r="A2531">
        <v>7</v>
      </c>
      <c r="B2531">
        <v>7201</v>
      </c>
      <c r="C2531" t="s">
        <v>786</v>
      </c>
      <c r="D2531" t="s">
        <v>1419</v>
      </c>
      <c r="E2531">
        <v>5</v>
      </c>
      <c r="F2531" t="s">
        <v>13817</v>
      </c>
      <c r="G2531">
        <v>1</v>
      </c>
      <c r="H2531" t="s">
        <v>8278</v>
      </c>
      <c r="I2531">
        <v>2</v>
      </c>
      <c r="J2531" t="s">
        <v>13818</v>
      </c>
      <c r="K2531" t="s">
        <v>13820</v>
      </c>
      <c r="L2531">
        <v>270107</v>
      </c>
      <c r="M2531" t="s">
        <v>13588</v>
      </c>
      <c r="N2531">
        <v>270107007</v>
      </c>
      <c r="O2531" t="s">
        <v>13618</v>
      </c>
      <c r="P2531">
        <v>6465.8578533909731</v>
      </c>
      <c r="Q2531">
        <v>0</v>
      </c>
      <c r="R2531">
        <v>17045.002624743876</v>
      </c>
    </row>
    <row r="2532" spans="1:18" x14ac:dyDescent="0.25">
      <c r="A2532">
        <v>7</v>
      </c>
      <c r="B2532">
        <v>7201</v>
      </c>
      <c r="C2532" t="s">
        <v>786</v>
      </c>
      <c r="D2532" t="s">
        <v>1419</v>
      </c>
      <c r="E2532">
        <v>6</v>
      </c>
      <c r="F2532" t="s">
        <v>13821</v>
      </c>
      <c r="G2532">
        <v>3</v>
      </c>
      <c r="H2532" t="s">
        <v>13770</v>
      </c>
      <c r="I2532">
        <v>2</v>
      </c>
      <c r="J2532" t="s">
        <v>13818</v>
      </c>
      <c r="K2532" t="s">
        <v>13822</v>
      </c>
      <c r="L2532">
        <v>270107</v>
      </c>
      <c r="M2532" t="s">
        <v>13588</v>
      </c>
      <c r="N2532">
        <v>270107007</v>
      </c>
      <c r="O2532" t="s">
        <v>13618</v>
      </c>
      <c r="P2532">
        <v>14633.012597034351</v>
      </c>
      <c r="Q2532">
        <v>5596.7169360423559</v>
      </c>
      <c r="R2532">
        <v>14322.318094432167</v>
      </c>
    </row>
    <row r="2533" spans="1:18" x14ac:dyDescent="0.25">
      <c r="A2533">
        <v>7</v>
      </c>
      <c r="B2533">
        <v>7201</v>
      </c>
      <c r="C2533" t="s">
        <v>786</v>
      </c>
      <c r="D2533" t="s">
        <v>1419</v>
      </c>
      <c r="E2533">
        <v>6</v>
      </c>
      <c r="F2533" t="s">
        <v>13821</v>
      </c>
      <c r="G2533">
        <v>3</v>
      </c>
      <c r="H2533" t="s">
        <v>13770</v>
      </c>
      <c r="I2533">
        <v>2</v>
      </c>
      <c r="J2533" t="s">
        <v>13818</v>
      </c>
      <c r="K2533" t="s">
        <v>13823</v>
      </c>
      <c r="L2533">
        <v>270107</v>
      </c>
      <c r="M2533" t="s">
        <v>13588</v>
      </c>
      <c r="N2533">
        <v>270107007</v>
      </c>
      <c r="O2533" t="s">
        <v>13618</v>
      </c>
      <c r="P2533">
        <v>9417.5614744573049</v>
      </c>
      <c r="Q2533">
        <v>0</v>
      </c>
      <c r="R2533">
        <v>21316.207946397626</v>
      </c>
    </row>
    <row r="2534" spans="1:18" x14ac:dyDescent="0.25">
      <c r="A2534">
        <v>7</v>
      </c>
      <c r="B2534">
        <v>7301</v>
      </c>
      <c r="C2534" t="s">
        <v>786</v>
      </c>
      <c r="D2534" t="s">
        <v>1428</v>
      </c>
      <c r="E2534">
        <v>5</v>
      </c>
      <c r="F2534" t="s">
        <v>13817</v>
      </c>
      <c r="G2534">
        <v>1</v>
      </c>
      <c r="H2534" t="s">
        <v>8278</v>
      </c>
      <c r="I2534">
        <v>2</v>
      </c>
      <c r="J2534" t="s">
        <v>13818</v>
      </c>
      <c r="K2534" t="s">
        <v>13819</v>
      </c>
      <c r="L2534">
        <v>270107</v>
      </c>
      <c r="M2534" t="s">
        <v>13588</v>
      </c>
      <c r="N2534">
        <v>270107007</v>
      </c>
      <c r="O2534" t="s">
        <v>13618</v>
      </c>
      <c r="P2534">
        <v>20051.306034304893</v>
      </c>
      <c r="Q2534">
        <v>15767.737015186509</v>
      </c>
      <c r="R2534">
        <v>24116.651170581616</v>
      </c>
    </row>
    <row r="2535" spans="1:18" x14ac:dyDescent="0.25">
      <c r="A2535">
        <v>7</v>
      </c>
      <c r="B2535">
        <v>7301</v>
      </c>
      <c r="C2535" t="s">
        <v>786</v>
      </c>
      <c r="D2535" t="s">
        <v>1428</v>
      </c>
      <c r="E2535">
        <v>5</v>
      </c>
      <c r="F2535" t="s">
        <v>13817</v>
      </c>
      <c r="G2535">
        <v>1</v>
      </c>
      <c r="H2535" t="s">
        <v>8278</v>
      </c>
      <c r="I2535">
        <v>2</v>
      </c>
      <c r="J2535" t="s">
        <v>13818</v>
      </c>
      <c r="K2535" t="s">
        <v>13820</v>
      </c>
      <c r="L2535">
        <v>270107</v>
      </c>
      <c r="M2535" t="s">
        <v>13588</v>
      </c>
      <c r="N2535">
        <v>270107007</v>
      </c>
      <c r="O2535" t="s">
        <v>13618</v>
      </c>
      <c r="P2535">
        <v>3999.9449801240698</v>
      </c>
      <c r="Q2535">
        <v>4790.8541172884952</v>
      </c>
      <c r="R2535">
        <v>9287.6849944013775</v>
      </c>
    </row>
    <row r="2536" spans="1:18" x14ac:dyDescent="0.25">
      <c r="A2536">
        <v>7</v>
      </c>
      <c r="B2536">
        <v>7301</v>
      </c>
      <c r="C2536" t="s">
        <v>786</v>
      </c>
      <c r="D2536" t="s">
        <v>1428</v>
      </c>
      <c r="E2536">
        <v>6</v>
      </c>
      <c r="F2536" t="s">
        <v>13821</v>
      </c>
      <c r="G2536">
        <v>3</v>
      </c>
      <c r="H2536" t="s">
        <v>13770</v>
      </c>
      <c r="I2536">
        <v>2</v>
      </c>
      <c r="J2536" t="s">
        <v>13818</v>
      </c>
      <c r="K2536" t="s">
        <v>13822</v>
      </c>
      <c r="L2536">
        <v>270107</v>
      </c>
      <c r="M2536" t="s">
        <v>13588</v>
      </c>
      <c r="N2536">
        <v>270107007</v>
      </c>
      <c r="O2536" t="s">
        <v>13618</v>
      </c>
      <c r="P2536">
        <v>16864.967469498355</v>
      </c>
      <c r="Q2536">
        <v>14827.573180351466</v>
      </c>
      <c r="R2536">
        <v>10670.012813727044</v>
      </c>
    </row>
    <row r="2537" spans="1:18" x14ac:dyDescent="0.25">
      <c r="A2537">
        <v>7</v>
      </c>
      <c r="B2537">
        <v>7301</v>
      </c>
      <c r="C2537" t="s">
        <v>786</v>
      </c>
      <c r="D2537" t="s">
        <v>1428</v>
      </c>
      <c r="E2537">
        <v>6</v>
      </c>
      <c r="F2537" t="s">
        <v>13821</v>
      </c>
      <c r="G2537">
        <v>3</v>
      </c>
      <c r="H2537" t="s">
        <v>13770</v>
      </c>
      <c r="I2537">
        <v>2</v>
      </c>
      <c r="J2537" t="s">
        <v>13818</v>
      </c>
      <c r="K2537" t="s">
        <v>13823</v>
      </c>
      <c r="L2537">
        <v>270107</v>
      </c>
      <c r="M2537" t="s">
        <v>13588</v>
      </c>
      <c r="N2537">
        <v>270107007</v>
      </c>
      <c r="O2537" t="s">
        <v>13618</v>
      </c>
      <c r="P2537">
        <v>7186.2835449306058</v>
      </c>
      <c r="Q2537">
        <v>5731.0179521235414</v>
      </c>
      <c r="R2537">
        <v>22734.323351255935</v>
      </c>
    </row>
    <row r="2538" spans="1:18" x14ac:dyDescent="0.25">
      <c r="A2538">
        <v>7</v>
      </c>
      <c r="B2538">
        <v>7304</v>
      </c>
      <c r="C2538" t="s">
        <v>786</v>
      </c>
      <c r="D2538" t="s">
        <v>1437</v>
      </c>
      <c r="E2538">
        <v>5</v>
      </c>
      <c r="F2538" t="s">
        <v>13817</v>
      </c>
      <c r="G2538">
        <v>1</v>
      </c>
      <c r="H2538" t="s">
        <v>8278</v>
      </c>
      <c r="I2538">
        <v>2</v>
      </c>
      <c r="J2538" t="s">
        <v>13818</v>
      </c>
      <c r="K2538" t="s">
        <v>13819</v>
      </c>
      <c r="L2538">
        <v>270107</v>
      </c>
      <c r="M2538" t="s">
        <v>13588</v>
      </c>
      <c r="N2538">
        <v>270107007</v>
      </c>
      <c r="O2538" t="s">
        <v>13618</v>
      </c>
      <c r="P2538">
        <v>18017.453569031102</v>
      </c>
      <c r="Q2538">
        <v>23575.664118326164</v>
      </c>
      <c r="R2538">
        <v>45582.626718900574</v>
      </c>
    </row>
    <row r="2539" spans="1:18" x14ac:dyDescent="0.25">
      <c r="A2539">
        <v>7</v>
      </c>
      <c r="B2539">
        <v>7304</v>
      </c>
      <c r="C2539" t="s">
        <v>786</v>
      </c>
      <c r="D2539" t="s">
        <v>1437</v>
      </c>
      <c r="E2539">
        <v>5</v>
      </c>
      <c r="F2539" t="s">
        <v>13817</v>
      </c>
      <c r="G2539">
        <v>1</v>
      </c>
      <c r="H2539" t="s">
        <v>8278</v>
      </c>
      <c r="I2539">
        <v>2</v>
      </c>
      <c r="J2539" t="s">
        <v>13818</v>
      </c>
      <c r="K2539" t="s">
        <v>13820</v>
      </c>
      <c r="L2539">
        <v>270107</v>
      </c>
      <c r="M2539" t="s">
        <v>13588</v>
      </c>
      <c r="N2539">
        <v>270107007</v>
      </c>
      <c r="O2539" t="s">
        <v>13618</v>
      </c>
      <c r="P2539">
        <v>3781.6066234056834</v>
      </c>
      <c r="Q2539">
        <v>13234.424727656033</v>
      </c>
      <c r="R2539">
        <v>16565.203503475226</v>
      </c>
    </row>
    <row r="2540" spans="1:18" x14ac:dyDescent="0.25">
      <c r="A2540">
        <v>7</v>
      </c>
      <c r="B2540">
        <v>7304</v>
      </c>
      <c r="C2540" t="s">
        <v>786</v>
      </c>
      <c r="D2540" t="s">
        <v>1437</v>
      </c>
      <c r="E2540">
        <v>6</v>
      </c>
      <c r="F2540" t="s">
        <v>13821</v>
      </c>
      <c r="G2540">
        <v>3</v>
      </c>
      <c r="H2540" t="s">
        <v>13770</v>
      </c>
      <c r="I2540">
        <v>2</v>
      </c>
      <c r="J2540" t="s">
        <v>13818</v>
      </c>
      <c r="K2540" t="s">
        <v>13822</v>
      </c>
      <c r="L2540">
        <v>270107</v>
      </c>
      <c r="M2540" t="s">
        <v>13588</v>
      </c>
      <c r="N2540">
        <v>270107007</v>
      </c>
      <c r="O2540" t="s">
        <v>13618</v>
      </c>
      <c r="P2540">
        <v>15115.238308346386</v>
      </c>
      <c r="Q2540">
        <v>23575.664118326164</v>
      </c>
      <c r="R2540">
        <v>35841.806420169058</v>
      </c>
    </row>
    <row r="2541" spans="1:18" x14ac:dyDescent="0.25">
      <c r="A2541">
        <v>7</v>
      </c>
      <c r="B2541">
        <v>7304</v>
      </c>
      <c r="C2541" t="s">
        <v>786</v>
      </c>
      <c r="D2541" t="s">
        <v>1437</v>
      </c>
      <c r="E2541">
        <v>6</v>
      </c>
      <c r="F2541" t="s">
        <v>13821</v>
      </c>
      <c r="G2541">
        <v>3</v>
      </c>
      <c r="H2541" t="s">
        <v>13770</v>
      </c>
      <c r="I2541">
        <v>2</v>
      </c>
      <c r="J2541" t="s">
        <v>13818</v>
      </c>
      <c r="K2541" t="s">
        <v>13823</v>
      </c>
      <c r="L2541">
        <v>270107</v>
      </c>
      <c r="M2541" t="s">
        <v>13588</v>
      </c>
      <c r="N2541">
        <v>270107007</v>
      </c>
      <c r="O2541" t="s">
        <v>13618</v>
      </c>
      <c r="P2541">
        <v>6683.8218840904001</v>
      </c>
      <c r="Q2541">
        <v>13234.424727656033</v>
      </c>
      <c r="R2541">
        <v>26306.02380220675</v>
      </c>
    </row>
    <row r="2542" spans="1:18" x14ac:dyDescent="0.25">
      <c r="A2542">
        <v>7</v>
      </c>
      <c r="B2542">
        <v>7306</v>
      </c>
      <c r="C2542" t="s">
        <v>786</v>
      </c>
      <c r="D2542" t="s">
        <v>1443</v>
      </c>
      <c r="E2542">
        <v>5</v>
      </c>
      <c r="F2542" t="s">
        <v>13817</v>
      </c>
      <c r="G2542">
        <v>1</v>
      </c>
      <c r="H2542" t="s">
        <v>8278</v>
      </c>
      <c r="I2542">
        <v>2</v>
      </c>
      <c r="J2542" t="s">
        <v>13818</v>
      </c>
      <c r="K2542" t="s">
        <v>13819</v>
      </c>
      <c r="L2542">
        <v>270107</v>
      </c>
      <c r="M2542" t="s">
        <v>13588</v>
      </c>
      <c r="N2542">
        <v>270107007</v>
      </c>
      <c r="O2542" t="s">
        <v>13618</v>
      </c>
      <c r="P2542">
        <v>0</v>
      </c>
      <c r="Q2542">
        <v>26869.696441087563</v>
      </c>
      <c r="R2542">
        <v>0</v>
      </c>
    </row>
    <row r="2543" spans="1:18" x14ac:dyDescent="0.25">
      <c r="A2543">
        <v>7</v>
      </c>
      <c r="B2543">
        <v>7306</v>
      </c>
      <c r="C2543" t="s">
        <v>786</v>
      </c>
      <c r="D2543" t="s">
        <v>1443</v>
      </c>
      <c r="E2543">
        <v>5</v>
      </c>
      <c r="F2543" t="s">
        <v>13817</v>
      </c>
      <c r="G2543">
        <v>1</v>
      </c>
      <c r="H2543" t="s">
        <v>8278</v>
      </c>
      <c r="I2543">
        <v>2</v>
      </c>
      <c r="J2543" t="s">
        <v>13818</v>
      </c>
      <c r="K2543" t="s">
        <v>13820</v>
      </c>
      <c r="L2543">
        <v>270107</v>
      </c>
      <c r="M2543" t="s">
        <v>13588</v>
      </c>
      <c r="N2543">
        <v>270107007</v>
      </c>
      <c r="O2543" t="s">
        <v>13618</v>
      </c>
      <c r="P2543">
        <v>0</v>
      </c>
      <c r="Q2543">
        <v>6568.7200616353493</v>
      </c>
      <c r="R2543">
        <v>0</v>
      </c>
    </row>
    <row r="2544" spans="1:18" x14ac:dyDescent="0.25">
      <c r="A2544">
        <v>7</v>
      </c>
      <c r="B2544">
        <v>7306</v>
      </c>
      <c r="C2544" t="s">
        <v>786</v>
      </c>
      <c r="D2544" t="s">
        <v>1443</v>
      </c>
      <c r="E2544">
        <v>6</v>
      </c>
      <c r="F2544" t="s">
        <v>13821</v>
      </c>
      <c r="G2544">
        <v>3</v>
      </c>
      <c r="H2544" t="s">
        <v>13770</v>
      </c>
      <c r="I2544">
        <v>2</v>
      </c>
      <c r="J2544" t="s">
        <v>13818</v>
      </c>
      <c r="K2544" t="s">
        <v>13822</v>
      </c>
      <c r="L2544">
        <v>270107</v>
      </c>
      <c r="M2544" t="s">
        <v>13588</v>
      </c>
      <c r="N2544">
        <v>270107007</v>
      </c>
      <c r="O2544" t="s">
        <v>13618</v>
      </c>
      <c r="P2544">
        <v>0</v>
      </c>
      <c r="Q2544">
        <v>24460.83301027659</v>
      </c>
      <c r="R2544">
        <v>0</v>
      </c>
    </row>
    <row r="2545" spans="1:18" x14ac:dyDescent="0.25">
      <c r="A2545">
        <v>7</v>
      </c>
      <c r="B2545">
        <v>7306</v>
      </c>
      <c r="C2545" t="s">
        <v>786</v>
      </c>
      <c r="D2545" t="s">
        <v>1443</v>
      </c>
      <c r="E2545">
        <v>6</v>
      </c>
      <c r="F2545" t="s">
        <v>13821</v>
      </c>
      <c r="G2545">
        <v>3</v>
      </c>
      <c r="H2545" t="s">
        <v>13770</v>
      </c>
      <c r="I2545">
        <v>2</v>
      </c>
      <c r="J2545" t="s">
        <v>13818</v>
      </c>
      <c r="K2545" t="s">
        <v>13823</v>
      </c>
      <c r="L2545">
        <v>270107</v>
      </c>
      <c r="M2545" t="s">
        <v>13588</v>
      </c>
      <c r="N2545">
        <v>270107007</v>
      </c>
      <c r="O2545" t="s">
        <v>13618</v>
      </c>
      <c r="P2545">
        <v>0</v>
      </c>
      <c r="Q2545">
        <v>8977.5834924463234</v>
      </c>
      <c r="R2545">
        <v>0</v>
      </c>
    </row>
    <row r="2546" spans="1:18" x14ac:dyDescent="0.25">
      <c r="A2546">
        <v>7</v>
      </c>
      <c r="B2546">
        <v>7308</v>
      </c>
      <c r="C2546" t="s">
        <v>786</v>
      </c>
      <c r="D2546" t="s">
        <v>1449</v>
      </c>
      <c r="E2546">
        <v>5</v>
      </c>
      <c r="F2546" t="s">
        <v>13817</v>
      </c>
      <c r="G2546">
        <v>1</v>
      </c>
      <c r="H2546" t="s">
        <v>8278</v>
      </c>
      <c r="I2546">
        <v>2</v>
      </c>
      <c r="J2546" t="s">
        <v>13818</v>
      </c>
      <c r="K2546" t="s">
        <v>13819</v>
      </c>
      <c r="L2546">
        <v>270107</v>
      </c>
      <c r="M2546" t="s">
        <v>13588</v>
      </c>
      <c r="N2546">
        <v>270107007</v>
      </c>
      <c r="O2546" t="s">
        <v>13618</v>
      </c>
      <c r="P2546">
        <v>0</v>
      </c>
      <c r="Q2546">
        <v>8334.7901844028784</v>
      </c>
      <c r="R2546">
        <v>0</v>
      </c>
    </row>
    <row r="2547" spans="1:18" x14ac:dyDescent="0.25">
      <c r="A2547">
        <v>7</v>
      </c>
      <c r="B2547">
        <v>7308</v>
      </c>
      <c r="C2547" t="s">
        <v>786</v>
      </c>
      <c r="D2547" t="s">
        <v>1449</v>
      </c>
      <c r="E2547">
        <v>6</v>
      </c>
      <c r="F2547" t="s">
        <v>13821</v>
      </c>
      <c r="G2547">
        <v>3</v>
      </c>
      <c r="H2547" t="s">
        <v>13770</v>
      </c>
      <c r="I2547">
        <v>2</v>
      </c>
      <c r="J2547" t="s">
        <v>13818</v>
      </c>
      <c r="K2547" t="s">
        <v>13822</v>
      </c>
      <c r="L2547">
        <v>270107</v>
      </c>
      <c r="M2547" t="s">
        <v>13588</v>
      </c>
      <c r="N2547">
        <v>270107007</v>
      </c>
      <c r="O2547" t="s">
        <v>13618</v>
      </c>
      <c r="P2547">
        <v>0</v>
      </c>
      <c r="Q2547">
        <v>8334.7901844028784</v>
      </c>
      <c r="R2547">
        <v>0</v>
      </c>
    </row>
    <row r="2548" spans="1:18" x14ac:dyDescent="0.25">
      <c r="A2548">
        <v>7</v>
      </c>
      <c r="B2548">
        <v>7309</v>
      </c>
      <c r="C2548" t="s">
        <v>786</v>
      </c>
      <c r="D2548" t="s">
        <v>1452</v>
      </c>
      <c r="E2548">
        <v>5</v>
      </c>
      <c r="F2548" t="s">
        <v>13817</v>
      </c>
      <c r="G2548">
        <v>1</v>
      </c>
      <c r="H2548" t="s">
        <v>8278</v>
      </c>
      <c r="I2548">
        <v>2</v>
      </c>
      <c r="J2548" t="s">
        <v>13818</v>
      </c>
      <c r="K2548" t="s">
        <v>13819</v>
      </c>
      <c r="L2548">
        <v>270107</v>
      </c>
      <c r="M2548" t="s">
        <v>13588</v>
      </c>
      <c r="N2548">
        <v>270107007</v>
      </c>
      <c r="O2548" t="s">
        <v>13618</v>
      </c>
      <c r="P2548">
        <v>0</v>
      </c>
      <c r="Q2548">
        <v>102498.31059619371</v>
      </c>
      <c r="R2548">
        <v>0</v>
      </c>
    </row>
    <row r="2549" spans="1:18" x14ac:dyDescent="0.25">
      <c r="A2549">
        <v>7</v>
      </c>
      <c r="B2549">
        <v>7309</v>
      </c>
      <c r="C2549" t="s">
        <v>786</v>
      </c>
      <c r="D2549" t="s">
        <v>1452</v>
      </c>
      <c r="E2549">
        <v>5</v>
      </c>
      <c r="F2549" t="s">
        <v>13817</v>
      </c>
      <c r="G2549">
        <v>1</v>
      </c>
      <c r="H2549" t="s">
        <v>8278</v>
      </c>
      <c r="I2549">
        <v>2</v>
      </c>
      <c r="J2549" t="s">
        <v>13818</v>
      </c>
      <c r="K2549" t="s">
        <v>13820</v>
      </c>
      <c r="L2549">
        <v>270107</v>
      </c>
      <c r="M2549" t="s">
        <v>13588</v>
      </c>
      <c r="N2549">
        <v>270107007</v>
      </c>
      <c r="O2549" t="s">
        <v>13618</v>
      </c>
      <c r="P2549">
        <v>0</v>
      </c>
      <c r="Q2549">
        <v>20390.785796194057</v>
      </c>
      <c r="R2549">
        <v>0</v>
      </c>
    </row>
    <row r="2550" spans="1:18" x14ac:dyDescent="0.25">
      <c r="A2550">
        <v>7</v>
      </c>
      <c r="B2550">
        <v>7309</v>
      </c>
      <c r="C2550" t="s">
        <v>786</v>
      </c>
      <c r="D2550" t="s">
        <v>1452</v>
      </c>
      <c r="E2550">
        <v>6</v>
      </c>
      <c r="F2550" t="s">
        <v>13821</v>
      </c>
      <c r="G2550">
        <v>3</v>
      </c>
      <c r="H2550" t="s">
        <v>13770</v>
      </c>
      <c r="I2550">
        <v>2</v>
      </c>
      <c r="J2550" t="s">
        <v>13818</v>
      </c>
      <c r="K2550" t="s">
        <v>13822</v>
      </c>
      <c r="L2550">
        <v>270107</v>
      </c>
      <c r="M2550" t="s">
        <v>13588</v>
      </c>
      <c r="N2550">
        <v>270107007</v>
      </c>
      <c r="O2550" t="s">
        <v>13618</v>
      </c>
      <c r="P2550">
        <v>0</v>
      </c>
      <c r="Q2550">
        <v>102498.31059619371</v>
      </c>
      <c r="R2550">
        <v>0</v>
      </c>
    </row>
    <row r="2551" spans="1:18" x14ac:dyDescent="0.25">
      <c r="A2551">
        <v>7</v>
      </c>
      <c r="B2551">
        <v>7309</v>
      </c>
      <c r="C2551" t="s">
        <v>786</v>
      </c>
      <c r="D2551" t="s">
        <v>1452</v>
      </c>
      <c r="E2551">
        <v>6</v>
      </c>
      <c r="F2551" t="s">
        <v>13821</v>
      </c>
      <c r="G2551">
        <v>3</v>
      </c>
      <c r="H2551" t="s">
        <v>13770</v>
      </c>
      <c r="I2551">
        <v>2</v>
      </c>
      <c r="J2551" t="s">
        <v>13818</v>
      </c>
      <c r="K2551" t="s">
        <v>13823</v>
      </c>
      <c r="L2551">
        <v>270107</v>
      </c>
      <c r="M2551" t="s">
        <v>13588</v>
      </c>
      <c r="N2551">
        <v>270107007</v>
      </c>
      <c r="O2551" t="s">
        <v>13618</v>
      </c>
      <c r="P2551">
        <v>0</v>
      </c>
      <c r="Q2551">
        <v>20390.785796194057</v>
      </c>
      <c r="R2551">
        <v>0</v>
      </c>
    </row>
    <row r="2552" spans="1:18" x14ac:dyDescent="0.25">
      <c r="A2552">
        <v>7</v>
      </c>
      <c r="B2552">
        <v>7401</v>
      </c>
      <c r="C2552" t="s">
        <v>786</v>
      </c>
      <c r="D2552" t="s">
        <v>1455</v>
      </c>
      <c r="E2552">
        <v>5</v>
      </c>
      <c r="F2552" t="s">
        <v>13817</v>
      </c>
      <c r="G2552">
        <v>1</v>
      </c>
      <c r="H2552" t="s">
        <v>8278</v>
      </c>
      <c r="I2552">
        <v>2</v>
      </c>
      <c r="J2552" t="s">
        <v>13818</v>
      </c>
      <c r="K2552" t="s">
        <v>13819</v>
      </c>
      <c r="L2552">
        <v>270107</v>
      </c>
      <c r="M2552" t="s">
        <v>13588</v>
      </c>
      <c r="N2552">
        <v>270107007</v>
      </c>
      <c r="O2552" t="s">
        <v>13618</v>
      </c>
      <c r="P2552">
        <v>20679.786859162599</v>
      </c>
      <c r="Q2552">
        <v>16317.667004987406</v>
      </c>
      <c r="R2552">
        <v>23158.252651551928</v>
      </c>
    </row>
    <row r="2553" spans="1:18" x14ac:dyDescent="0.25">
      <c r="A2553">
        <v>7</v>
      </c>
      <c r="B2553">
        <v>7401</v>
      </c>
      <c r="C2553" t="s">
        <v>786</v>
      </c>
      <c r="D2553" t="s">
        <v>1455</v>
      </c>
      <c r="E2553">
        <v>5</v>
      </c>
      <c r="F2553" t="s">
        <v>13817</v>
      </c>
      <c r="G2553">
        <v>1</v>
      </c>
      <c r="H2553" t="s">
        <v>8278</v>
      </c>
      <c r="I2553">
        <v>2</v>
      </c>
      <c r="J2553" t="s">
        <v>13818</v>
      </c>
      <c r="K2553" t="s">
        <v>13820</v>
      </c>
      <c r="L2553">
        <v>270107</v>
      </c>
      <c r="M2553" t="s">
        <v>13588</v>
      </c>
      <c r="N2553">
        <v>270107007</v>
      </c>
      <c r="O2553" t="s">
        <v>13618</v>
      </c>
      <c r="P2553">
        <v>4622.6787830896883</v>
      </c>
      <c r="Q2553">
        <v>2745.2081227912004</v>
      </c>
      <c r="R2553">
        <v>9181.9627850469315</v>
      </c>
    </row>
    <row r="2554" spans="1:18" x14ac:dyDescent="0.25">
      <c r="A2554">
        <v>7</v>
      </c>
      <c r="B2554">
        <v>7401</v>
      </c>
      <c r="C2554" t="s">
        <v>786</v>
      </c>
      <c r="D2554" t="s">
        <v>1455</v>
      </c>
      <c r="E2554">
        <v>6</v>
      </c>
      <c r="F2554" t="s">
        <v>13821</v>
      </c>
      <c r="G2554">
        <v>3</v>
      </c>
      <c r="H2554" t="s">
        <v>13770</v>
      </c>
      <c r="I2554">
        <v>2</v>
      </c>
      <c r="J2554" t="s">
        <v>13818</v>
      </c>
      <c r="K2554" t="s">
        <v>13822</v>
      </c>
      <c r="L2554">
        <v>270107</v>
      </c>
      <c r="M2554" t="s">
        <v>13588</v>
      </c>
      <c r="N2554">
        <v>270107007</v>
      </c>
      <c r="O2554" t="s">
        <v>13618</v>
      </c>
      <c r="P2554">
        <v>17853.214731918801</v>
      </c>
      <c r="Q2554">
        <v>15781.496793154876</v>
      </c>
      <c r="R2554">
        <v>23158.252651551928</v>
      </c>
    </row>
    <row r="2555" spans="1:18" x14ac:dyDescent="0.25">
      <c r="A2555">
        <v>7</v>
      </c>
      <c r="B2555">
        <v>7401</v>
      </c>
      <c r="C2555" t="s">
        <v>786</v>
      </c>
      <c r="D2555" t="s">
        <v>1455</v>
      </c>
      <c r="E2555">
        <v>6</v>
      </c>
      <c r="F2555" t="s">
        <v>13821</v>
      </c>
      <c r="G2555">
        <v>3</v>
      </c>
      <c r="H2555" t="s">
        <v>13770</v>
      </c>
      <c r="I2555">
        <v>2</v>
      </c>
      <c r="J2555" t="s">
        <v>13818</v>
      </c>
      <c r="K2555" t="s">
        <v>13823</v>
      </c>
      <c r="L2555">
        <v>270107</v>
      </c>
      <c r="M2555" t="s">
        <v>13588</v>
      </c>
      <c r="N2555">
        <v>270107007</v>
      </c>
      <c r="O2555" t="s">
        <v>13618</v>
      </c>
      <c r="P2555">
        <v>7449.250910333486</v>
      </c>
      <c r="Q2555">
        <v>3281.3783346237315</v>
      </c>
      <c r="R2555">
        <v>9181.9627850469315</v>
      </c>
    </row>
    <row r="2556" spans="1:18" x14ac:dyDescent="0.25">
      <c r="A2556">
        <v>7</v>
      </c>
      <c r="B2556">
        <v>7402</v>
      </c>
      <c r="C2556" t="s">
        <v>786</v>
      </c>
      <c r="D2556" t="s">
        <v>1458</v>
      </c>
      <c r="E2556">
        <v>5</v>
      </c>
      <c r="F2556" t="s">
        <v>13817</v>
      </c>
      <c r="G2556">
        <v>1</v>
      </c>
      <c r="H2556" t="s">
        <v>8278</v>
      </c>
      <c r="I2556">
        <v>2</v>
      </c>
      <c r="J2556" t="s">
        <v>13818</v>
      </c>
      <c r="K2556" t="s">
        <v>13819</v>
      </c>
      <c r="L2556">
        <v>270107</v>
      </c>
      <c r="M2556" t="s">
        <v>13588</v>
      </c>
      <c r="N2556">
        <v>270107007</v>
      </c>
      <c r="O2556" t="s">
        <v>13618</v>
      </c>
      <c r="P2556">
        <v>0</v>
      </c>
      <c r="Q2556">
        <v>41277.025369180446</v>
      </c>
      <c r="R2556">
        <v>0</v>
      </c>
    </row>
    <row r="2557" spans="1:18" x14ac:dyDescent="0.25">
      <c r="A2557">
        <v>7</v>
      </c>
      <c r="B2557">
        <v>7402</v>
      </c>
      <c r="C2557" t="s">
        <v>786</v>
      </c>
      <c r="D2557" t="s">
        <v>1458</v>
      </c>
      <c r="E2557">
        <v>5</v>
      </c>
      <c r="F2557" t="s">
        <v>13817</v>
      </c>
      <c r="G2557">
        <v>1</v>
      </c>
      <c r="H2557" t="s">
        <v>8278</v>
      </c>
      <c r="I2557">
        <v>2</v>
      </c>
      <c r="J2557" t="s">
        <v>13818</v>
      </c>
      <c r="K2557" t="s">
        <v>13820</v>
      </c>
      <c r="L2557">
        <v>270107</v>
      </c>
      <c r="M2557" t="s">
        <v>13588</v>
      </c>
      <c r="N2557">
        <v>270107007</v>
      </c>
      <c r="O2557" t="s">
        <v>13618</v>
      </c>
      <c r="P2557">
        <v>0</v>
      </c>
      <c r="Q2557">
        <v>13231.26726553552</v>
      </c>
      <c r="R2557">
        <v>0</v>
      </c>
    </row>
    <row r="2558" spans="1:18" x14ac:dyDescent="0.25">
      <c r="A2558">
        <v>7</v>
      </c>
      <c r="B2558">
        <v>7402</v>
      </c>
      <c r="C2558" t="s">
        <v>786</v>
      </c>
      <c r="D2558" t="s">
        <v>1458</v>
      </c>
      <c r="E2558">
        <v>6</v>
      </c>
      <c r="F2558" t="s">
        <v>13821</v>
      </c>
      <c r="G2558">
        <v>3</v>
      </c>
      <c r="H2558" t="s">
        <v>13770</v>
      </c>
      <c r="I2558">
        <v>2</v>
      </c>
      <c r="J2558" t="s">
        <v>13818</v>
      </c>
      <c r="K2558" t="s">
        <v>13822</v>
      </c>
      <c r="L2558">
        <v>270107</v>
      </c>
      <c r="M2558" t="s">
        <v>13588</v>
      </c>
      <c r="N2558">
        <v>270107007</v>
      </c>
      <c r="O2558" t="s">
        <v>13618</v>
      </c>
      <c r="P2558">
        <v>0</v>
      </c>
      <c r="Q2558">
        <v>37890.092084993194</v>
      </c>
      <c r="R2558">
        <v>0</v>
      </c>
    </row>
    <row r="2559" spans="1:18" x14ac:dyDescent="0.25">
      <c r="A2559">
        <v>7</v>
      </c>
      <c r="B2559">
        <v>7402</v>
      </c>
      <c r="C2559" t="s">
        <v>786</v>
      </c>
      <c r="D2559" t="s">
        <v>1458</v>
      </c>
      <c r="E2559">
        <v>6</v>
      </c>
      <c r="F2559" t="s">
        <v>13821</v>
      </c>
      <c r="G2559">
        <v>3</v>
      </c>
      <c r="H2559" t="s">
        <v>13770</v>
      </c>
      <c r="I2559">
        <v>2</v>
      </c>
      <c r="J2559" t="s">
        <v>13818</v>
      </c>
      <c r="K2559" t="s">
        <v>13823</v>
      </c>
      <c r="L2559">
        <v>270107</v>
      </c>
      <c r="M2559" t="s">
        <v>13588</v>
      </c>
      <c r="N2559">
        <v>270107007</v>
      </c>
      <c r="O2559" t="s">
        <v>13618</v>
      </c>
      <c r="P2559">
        <v>0</v>
      </c>
      <c r="Q2559">
        <v>16618.200549722766</v>
      </c>
      <c r="R2559">
        <v>0</v>
      </c>
    </row>
    <row r="2560" spans="1:18" x14ac:dyDescent="0.25">
      <c r="A2560">
        <v>7</v>
      </c>
      <c r="B2560">
        <v>7403</v>
      </c>
      <c r="C2560" t="s">
        <v>786</v>
      </c>
      <c r="D2560" t="s">
        <v>1461</v>
      </c>
      <c r="E2560">
        <v>5</v>
      </c>
      <c r="F2560" t="s">
        <v>13817</v>
      </c>
      <c r="G2560">
        <v>1</v>
      </c>
      <c r="H2560" t="s">
        <v>8278</v>
      </c>
      <c r="I2560">
        <v>2</v>
      </c>
      <c r="J2560" t="s">
        <v>13818</v>
      </c>
      <c r="K2560" t="s">
        <v>13819</v>
      </c>
      <c r="L2560">
        <v>270107</v>
      </c>
      <c r="M2560" t="s">
        <v>13588</v>
      </c>
      <c r="N2560">
        <v>270107007</v>
      </c>
      <c r="O2560" t="s">
        <v>13618</v>
      </c>
      <c r="P2560">
        <v>0</v>
      </c>
      <c r="Q2560">
        <v>5528.4402741037484</v>
      </c>
      <c r="R2560">
        <v>0</v>
      </c>
    </row>
    <row r="2561" spans="1:18" x14ac:dyDescent="0.25">
      <c r="A2561">
        <v>7</v>
      </c>
      <c r="B2561">
        <v>7403</v>
      </c>
      <c r="C2561" t="s">
        <v>786</v>
      </c>
      <c r="D2561" t="s">
        <v>1461</v>
      </c>
      <c r="E2561">
        <v>6</v>
      </c>
      <c r="F2561" t="s">
        <v>13821</v>
      </c>
      <c r="G2561">
        <v>3</v>
      </c>
      <c r="H2561" t="s">
        <v>13770</v>
      </c>
      <c r="I2561">
        <v>2</v>
      </c>
      <c r="J2561" t="s">
        <v>13818</v>
      </c>
      <c r="K2561" t="s">
        <v>13822</v>
      </c>
      <c r="L2561">
        <v>270107</v>
      </c>
      <c r="M2561" t="s">
        <v>13588</v>
      </c>
      <c r="N2561">
        <v>270107007</v>
      </c>
      <c r="O2561" t="s">
        <v>13618</v>
      </c>
      <c r="P2561">
        <v>0</v>
      </c>
      <c r="Q2561">
        <v>5528.4402741037484</v>
      </c>
      <c r="R2561">
        <v>0</v>
      </c>
    </row>
    <row r="2562" spans="1:18" x14ac:dyDescent="0.25">
      <c r="A2562">
        <v>7</v>
      </c>
      <c r="B2562">
        <v>7404</v>
      </c>
      <c r="C2562" t="s">
        <v>786</v>
      </c>
      <c r="D2562" t="s">
        <v>1464</v>
      </c>
      <c r="E2562">
        <v>5</v>
      </c>
      <c r="F2562" t="s">
        <v>13817</v>
      </c>
      <c r="G2562">
        <v>1</v>
      </c>
      <c r="H2562" t="s">
        <v>8278</v>
      </c>
      <c r="I2562">
        <v>2</v>
      </c>
      <c r="J2562" t="s">
        <v>13818</v>
      </c>
      <c r="K2562" t="s">
        <v>13819</v>
      </c>
      <c r="L2562">
        <v>270107</v>
      </c>
      <c r="M2562" t="s">
        <v>13588</v>
      </c>
      <c r="N2562">
        <v>270107007</v>
      </c>
      <c r="O2562" t="s">
        <v>13618</v>
      </c>
      <c r="P2562">
        <v>19654.106881931635</v>
      </c>
      <c r="Q2562">
        <v>29041.032208783385</v>
      </c>
      <c r="R2562">
        <v>12824.731408230848</v>
      </c>
    </row>
    <row r="2563" spans="1:18" x14ac:dyDescent="0.25">
      <c r="A2563">
        <v>7</v>
      </c>
      <c r="B2563">
        <v>7404</v>
      </c>
      <c r="C2563" t="s">
        <v>786</v>
      </c>
      <c r="D2563" t="s">
        <v>1464</v>
      </c>
      <c r="E2563">
        <v>5</v>
      </c>
      <c r="F2563" t="s">
        <v>13817</v>
      </c>
      <c r="G2563">
        <v>1</v>
      </c>
      <c r="H2563" t="s">
        <v>8278</v>
      </c>
      <c r="I2563">
        <v>2</v>
      </c>
      <c r="J2563" t="s">
        <v>13818</v>
      </c>
      <c r="K2563" t="s">
        <v>13820</v>
      </c>
      <c r="L2563">
        <v>270107</v>
      </c>
      <c r="M2563" t="s">
        <v>13588</v>
      </c>
      <c r="N2563">
        <v>270107007</v>
      </c>
      <c r="O2563" t="s">
        <v>13618</v>
      </c>
      <c r="P2563">
        <v>1339.0183725776703</v>
      </c>
      <c r="Q2563">
        <v>3906.9603006882157</v>
      </c>
      <c r="R2563">
        <v>1996.6171298679019</v>
      </c>
    </row>
    <row r="2564" spans="1:18" x14ac:dyDescent="0.25">
      <c r="A2564">
        <v>7</v>
      </c>
      <c r="B2564">
        <v>7404</v>
      </c>
      <c r="C2564" t="s">
        <v>786</v>
      </c>
      <c r="D2564" t="s">
        <v>1464</v>
      </c>
      <c r="E2564">
        <v>6</v>
      </c>
      <c r="F2564" t="s">
        <v>13821</v>
      </c>
      <c r="G2564">
        <v>3</v>
      </c>
      <c r="H2564" t="s">
        <v>13770</v>
      </c>
      <c r="I2564">
        <v>2</v>
      </c>
      <c r="J2564" t="s">
        <v>13818</v>
      </c>
      <c r="K2564" t="s">
        <v>13822</v>
      </c>
      <c r="L2564">
        <v>270107</v>
      </c>
      <c r="M2564" t="s">
        <v>13588</v>
      </c>
      <c r="N2564">
        <v>270107007</v>
      </c>
      <c r="O2564" t="s">
        <v>13618</v>
      </c>
      <c r="P2564">
        <v>17826.43064172276</v>
      </c>
      <c r="Q2564">
        <v>27830.178265222858</v>
      </c>
      <c r="R2564">
        <v>6016.5420904460716</v>
      </c>
    </row>
    <row r="2565" spans="1:18" x14ac:dyDescent="0.25">
      <c r="A2565">
        <v>7</v>
      </c>
      <c r="B2565">
        <v>7404</v>
      </c>
      <c r="C2565" t="s">
        <v>786</v>
      </c>
      <c r="D2565" t="s">
        <v>1464</v>
      </c>
      <c r="E2565">
        <v>6</v>
      </c>
      <c r="F2565" t="s">
        <v>13821</v>
      </c>
      <c r="G2565">
        <v>3</v>
      </c>
      <c r="H2565" t="s">
        <v>13770</v>
      </c>
      <c r="I2565">
        <v>2</v>
      </c>
      <c r="J2565" t="s">
        <v>13818</v>
      </c>
      <c r="K2565" t="s">
        <v>13823</v>
      </c>
      <c r="L2565">
        <v>270107</v>
      </c>
      <c r="M2565" t="s">
        <v>13588</v>
      </c>
      <c r="N2565">
        <v>270107007</v>
      </c>
      <c r="O2565" t="s">
        <v>13618</v>
      </c>
      <c r="P2565">
        <v>3166.6946127865476</v>
      </c>
      <c r="Q2565">
        <v>5117.8142442487406</v>
      </c>
      <c r="R2565">
        <v>8804.8064476526779</v>
      </c>
    </row>
    <row r="2566" spans="1:18" x14ac:dyDescent="0.25">
      <c r="A2566">
        <v>7</v>
      </c>
      <c r="B2566">
        <v>7405</v>
      </c>
      <c r="C2566" t="s">
        <v>786</v>
      </c>
      <c r="D2566" t="s">
        <v>1467</v>
      </c>
      <c r="E2566">
        <v>5</v>
      </c>
      <c r="F2566" t="s">
        <v>13817</v>
      </c>
      <c r="G2566">
        <v>1</v>
      </c>
      <c r="H2566" t="s">
        <v>8278</v>
      </c>
      <c r="I2566">
        <v>2</v>
      </c>
      <c r="J2566" t="s">
        <v>13818</v>
      </c>
      <c r="K2566" t="s">
        <v>13819</v>
      </c>
      <c r="L2566">
        <v>270107</v>
      </c>
      <c r="M2566" t="s">
        <v>13588</v>
      </c>
      <c r="N2566">
        <v>270107007</v>
      </c>
      <c r="O2566" t="s">
        <v>13618</v>
      </c>
      <c r="P2566">
        <v>0</v>
      </c>
      <c r="Q2566">
        <v>10669.214296794129</v>
      </c>
      <c r="R2566">
        <v>0</v>
      </c>
    </row>
    <row r="2567" spans="1:18" x14ac:dyDescent="0.25">
      <c r="A2567">
        <v>7</v>
      </c>
      <c r="B2567">
        <v>7405</v>
      </c>
      <c r="C2567" t="s">
        <v>786</v>
      </c>
      <c r="D2567" t="s">
        <v>1467</v>
      </c>
      <c r="E2567">
        <v>6</v>
      </c>
      <c r="F2567" t="s">
        <v>13821</v>
      </c>
      <c r="G2567">
        <v>3</v>
      </c>
      <c r="H2567" t="s">
        <v>13770</v>
      </c>
      <c r="I2567">
        <v>2</v>
      </c>
      <c r="J2567" t="s">
        <v>13818</v>
      </c>
      <c r="K2567" t="s">
        <v>13822</v>
      </c>
      <c r="L2567">
        <v>270107</v>
      </c>
      <c r="M2567" t="s">
        <v>13588</v>
      </c>
      <c r="N2567">
        <v>270107007</v>
      </c>
      <c r="O2567" t="s">
        <v>13618</v>
      </c>
      <c r="P2567">
        <v>0</v>
      </c>
      <c r="Q2567">
        <v>10669.214296794129</v>
      </c>
      <c r="R2567">
        <v>0</v>
      </c>
    </row>
    <row r="2568" spans="1:18" x14ac:dyDescent="0.25">
      <c r="A2568">
        <v>7</v>
      </c>
      <c r="B2568">
        <v>7406</v>
      </c>
      <c r="C2568" t="s">
        <v>786</v>
      </c>
      <c r="D2568" t="s">
        <v>1470</v>
      </c>
      <c r="E2568">
        <v>5</v>
      </c>
      <c r="F2568" t="s">
        <v>13817</v>
      </c>
      <c r="G2568">
        <v>1</v>
      </c>
      <c r="H2568" t="s">
        <v>8278</v>
      </c>
      <c r="I2568">
        <v>2</v>
      </c>
      <c r="J2568" t="s">
        <v>13818</v>
      </c>
      <c r="K2568" t="s">
        <v>13819</v>
      </c>
      <c r="L2568">
        <v>270107</v>
      </c>
      <c r="M2568" t="s">
        <v>13588</v>
      </c>
      <c r="N2568">
        <v>270107007</v>
      </c>
      <c r="O2568" t="s">
        <v>13618</v>
      </c>
      <c r="P2568">
        <v>14281.573314306101</v>
      </c>
      <c r="Q2568">
        <v>29969.872124190744</v>
      </c>
      <c r="R2568">
        <v>6202.6542715297373</v>
      </c>
    </row>
    <row r="2569" spans="1:18" x14ac:dyDescent="0.25">
      <c r="A2569">
        <v>7</v>
      </c>
      <c r="B2569">
        <v>7406</v>
      </c>
      <c r="C2569" t="s">
        <v>786</v>
      </c>
      <c r="D2569" t="s">
        <v>1470</v>
      </c>
      <c r="E2569">
        <v>5</v>
      </c>
      <c r="F2569" t="s">
        <v>13817</v>
      </c>
      <c r="G2569">
        <v>1</v>
      </c>
      <c r="H2569" t="s">
        <v>8278</v>
      </c>
      <c r="I2569">
        <v>2</v>
      </c>
      <c r="J2569" t="s">
        <v>13818</v>
      </c>
      <c r="K2569" t="s">
        <v>13820</v>
      </c>
      <c r="L2569">
        <v>270107</v>
      </c>
      <c r="M2569" t="s">
        <v>13588</v>
      </c>
      <c r="N2569">
        <v>270107007</v>
      </c>
      <c r="O2569" t="s">
        <v>13618</v>
      </c>
      <c r="P2569">
        <v>2461.6482340349626</v>
      </c>
      <c r="Q2569">
        <v>2459.7728006983025</v>
      </c>
      <c r="R2569">
        <v>4492.9568868005563</v>
      </c>
    </row>
    <row r="2570" spans="1:18" x14ac:dyDescent="0.25">
      <c r="A2570">
        <v>7</v>
      </c>
      <c r="B2570">
        <v>7406</v>
      </c>
      <c r="C2570" t="s">
        <v>786</v>
      </c>
      <c r="D2570" t="s">
        <v>1470</v>
      </c>
      <c r="E2570">
        <v>6</v>
      </c>
      <c r="F2570" t="s">
        <v>13821</v>
      </c>
      <c r="G2570">
        <v>3</v>
      </c>
      <c r="H2570" t="s">
        <v>13770</v>
      </c>
      <c r="I2570">
        <v>2</v>
      </c>
      <c r="J2570" t="s">
        <v>13818</v>
      </c>
      <c r="K2570" t="s">
        <v>13822</v>
      </c>
      <c r="L2570">
        <v>270107</v>
      </c>
      <c r="M2570" t="s">
        <v>13588</v>
      </c>
      <c r="N2570">
        <v>270107007</v>
      </c>
      <c r="O2570" t="s">
        <v>13618</v>
      </c>
      <c r="P2570">
        <v>8729.4862647163754</v>
      </c>
      <c r="Q2570">
        <v>29969.872124190744</v>
      </c>
      <c r="R2570">
        <v>6202.6542715297373</v>
      </c>
    </row>
    <row r="2571" spans="1:18" x14ac:dyDescent="0.25">
      <c r="A2571">
        <v>7</v>
      </c>
      <c r="B2571">
        <v>7406</v>
      </c>
      <c r="C2571" t="s">
        <v>786</v>
      </c>
      <c r="D2571" t="s">
        <v>1470</v>
      </c>
      <c r="E2571">
        <v>6</v>
      </c>
      <c r="F2571" t="s">
        <v>13821</v>
      </c>
      <c r="G2571">
        <v>3</v>
      </c>
      <c r="H2571" t="s">
        <v>13770</v>
      </c>
      <c r="I2571">
        <v>2</v>
      </c>
      <c r="J2571" t="s">
        <v>13818</v>
      </c>
      <c r="K2571" t="s">
        <v>13823</v>
      </c>
      <c r="L2571">
        <v>270107</v>
      </c>
      <c r="M2571" t="s">
        <v>13588</v>
      </c>
      <c r="N2571">
        <v>270107007</v>
      </c>
      <c r="O2571" t="s">
        <v>13618</v>
      </c>
      <c r="P2571">
        <v>8013.7352836246882</v>
      </c>
      <c r="Q2571">
        <v>2459.7728006983025</v>
      </c>
      <c r="R2571">
        <v>4492.9568868005563</v>
      </c>
    </row>
    <row r="2572" spans="1:18" x14ac:dyDescent="0.25">
      <c r="A2572">
        <v>8</v>
      </c>
      <c r="B2572">
        <v>8101</v>
      </c>
      <c r="C2572" t="s">
        <v>768</v>
      </c>
      <c r="D2572" t="s">
        <v>1479</v>
      </c>
      <c r="E2572">
        <v>5</v>
      </c>
      <c r="F2572" t="s">
        <v>13817</v>
      </c>
      <c r="G2572">
        <v>1</v>
      </c>
      <c r="H2572" t="s">
        <v>8278</v>
      </c>
      <c r="I2572">
        <v>2</v>
      </c>
      <c r="J2572" t="s">
        <v>13818</v>
      </c>
      <c r="K2572" t="s">
        <v>13819</v>
      </c>
      <c r="L2572">
        <v>270107</v>
      </c>
      <c r="M2572" t="s">
        <v>13588</v>
      </c>
      <c r="N2572">
        <v>270107007</v>
      </c>
      <c r="O2572" t="s">
        <v>13618</v>
      </c>
      <c r="P2572">
        <v>24505.696689096389</v>
      </c>
      <c r="Q2572">
        <v>29040.136010997019</v>
      </c>
      <c r="R2572">
        <v>21196.46527915146</v>
      </c>
    </row>
    <row r="2573" spans="1:18" x14ac:dyDescent="0.25">
      <c r="A2573">
        <v>8</v>
      </c>
      <c r="B2573">
        <v>8101</v>
      </c>
      <c r="C2573" t="s">
        <v>768</v>
      </c>
      <c r="D2573" t="s">
        <v>1479</v>
      </c>
      <c r="E2573">
        <v>5</v>
      </c>
      <c r="F2573" t="s">
        <v>13817</v>
      </c>
      <c r="G2573">
        <v>1</v>
      </c>
      <c r="H2573" t="s">
        <v>8278</v>
      </c>
      <c r="I2573">
        <v>2</v>
      </c>
      <c r="J2573" t="s">
        <v>13818</v>
      </c>
      <c r="K2573" t="s">
        <v>13820</v>
      </c>
      <c r="L2573">
        <v>270107</v>
      </c>
      <c r="M2573" t="s">
        <v>13588</v>
      </c>
      <c r="N2573">
        <v>270107007</v>
      </c>
      <c r="O2573" t="s">
        <v>13618</v>
      </c>
      <c r="P2573">
        <v>8689.7183183753859</v>
      </c>
      <c r="Q2573">
        <v>8242.9124498598758</v>
      </c>
      <c r="R2573">
        <v>6944.5234010494623</v>
      </c>
    </row>
    <row r="2574" spans="1:18" x14ac:dyDescent="0.25">
      <c r="A2574">
        <v>8</v>
      </c>
      <c r="B2574">
        <v>8101</v>
      </c>
      <c r="C2574" t="s">
        <v>768</v>
      </c>
      <c r="D2574" t="s">
        <v>1479</v>
      </c>
      <c r="E2574">
        <v>6</v>
      </c>
      <c r="F2574" t="s">
        <v>13821</v>
      </c>
      <c r="G2574">
        <v>3</v>
      </c>
      <c r="H2574" t="s">
        <v>13770</v>
      </c>
      <c r="I2574">
        <v>2</v>
      </c>
      <c r="J2574" t="s">
        <v>13818</v>
      </c>
      <c r="K2574" t="s">
        <v>13822</v>
      </c>
      <c r="L2574">
        <v>270107</v>
      </c>
      <c r="M2574" t="s">
        <v>13588</v>
      </c>
      <c r="N2574">
        <v>270107007</v>
      </c>
      <c r="O2574" t="s">
        <v>13618</v>
      </c>
      <c r="P2574">
        <v>18703.625322841173</v>
      </c>
      <c r="Q2574">
        <v>22863.664135269919</v>
      </c>
      <c r="R2574">
        <v>12250.582743505562</v>
      </c>
    </row>
    <row r="2575" spans="1:18" x14ac:dyDescent="0.25">
      <c r="A2575">
        <v>8</v>
      </c>
      <c r="B2575">
        <v>8101</v>
      </c>
      <c r="C2575" t="s">
        <v>768</v>
      </c>
      <c r="D2575" t="s">
        <v>1479</v>
      </c>
      <c r="E2575">
        <v>6</v>
      </c>
      <c r="F2575" t="s">
        <v>13821</v>
      </c>
      <c r="G2575">
        <v>3</v>
      </c>
      <c r="H2575" t="s">
        <v>13770</v>
      </c>
      <c r="I2575">
        <v>2</v>
      </c>
      <c r="J2575" t="s">
        <v>13818</v>
      </c>
      <c r="K2575" t="s">
        <v>13823</v>
      </c>
      <c r="L2575">
        <v>270107</v>
      </c>
      <c r="M2575" t="s">
        <v>13588</v>
      </c>
      <c r="N2575">
        <v>270107007</v>
      </c>
      <c r="O2575" t="s">
        <v>13618</v>
      </c>
      <c r="P2575">
        <v>14491.789684630601</v>
      </c>
      <c r="Q2575">
        <v>14419.384325586982</v>
      </c>
      <c r="R2575">
        <v>15890.405936695364</v>
      </c>
    </row>
    <row r="2576" spans="1:18" x14ac:dyDescent="0.25">
      <c r="A2576">
        <v>8</v>
      </c>
      <c r="B2576">
        <v>8102</v>
      </c>
      <c r="C2576" t="s">
        <v>768</v>
      </c>
      <c r="D2576" t="s">
        <v>1482</v>
      </c>
      <c r="E2576">
        <v>5</v>
      </c>
      <c r="F2576" t="s">
        <v>13817</v>
      </c>
      <c r="G2576">
        <v>1</v>
      </c>
      <c r="H2576" t="s">
        <v>8278</v>
      </c>
      <c r="I2576">
        <v>2</v>
      </c>
      <c r="J2576" t="s">
        <v>13818</v>
      </c>
      <c r="K2576" t="s">
        <v>13819</v>
      </c>
      <c r="L2576">
        <v>270107</v>
      </c>
      <c r="M2576" t="s">
        <v>13588</v>
      </c>
      <c r="N2576">
        <v>270107007</v>
      </c>
      <c r="O2576" t="s">
        <v>13618</v>
      </c>
      <c r="P2576">
        <v>23865.405958823376</v>
      </c>
      <c r="Q2576">
        <v>10843.185602840267</v>
      </c>
      <c r="R2576">
        <v>35318.404813246132</v>
      </c>
    </row>
    <row r="2577" spans="1:18" x14ac:dyDescent="0.25">
      <c r="A2577">
        <v>8</v>
      </c>
      <c r="B2577">
        <v>8102</v>
      </c>
      <c r="C2577" t="s">
        <v>768</v>
      </c>
      <c r="D2577" t="s">
        <v>1482</v>
      </c>
      <c r="E2577">
        <v>5</v>
      </c>
      <c r="F2577" t="s">
        <v>13817</v>
      </c>
      <c r="G2577">
        <v>1</v>
      </c>
      <c r="H2577" t="s">
        <v>8278</v>
      </c>
      <c r="I2577">
        <v>2</v>
      </c>
      <c r="J2577" t="s">
        <v>13818</v>
      </c>
      <c r="K2577" t="s">
        <v>13820</v>
      </c>
      <c r="L2577">
        <v>270107</v>
      </c>
      <c r="M2577" t="s">
        <v>13588</v>
      </c>
      <c r="N2577">
        <v>270107007</v>
      </c>
      <c r="O2577" t="s">
        <v>13618</v>
      </c>
      <c r="P2577">
        <v>3215.149142655574</v>
      </c>
      <c r="Q2577">
        <v>7053.0844042419549</v>
      </c>
      <c r="R2577">
        <v>12057.895718881491</v>
      </c>
    </row>
    <row r="2578" spans="1:18" x14ac:dyDescent="0.25">
      <c r="A2578">
        <v>8</v>
      </c>
      <c r="B2578">
        <v>8102</v>
      </c>
      <c r="C2578" t="s">
        <v>768</v>
      </c>
      <c r="D2578" t="s">
        <v>1482</v>
      </c>
      <c r="E2578">
        <v>6</v>
      </c>
      <c r="F2578" t="s">
        <v>13821</v>
      </c>
      <c r="G2578">
        <v>3</v>
      </c>
      <c r="H2578" t="s">
        <v>13770</v>
      </c>
      <c r="I2578">
        <v>2</v>
      </c>
      <c r="J2578" t="s">
        <v>13818</v>
      </c>
      <c r="K2578" t="s">
        <v>13822</v>
      </c>
      <c r="L2578">
        <v>270107</v>
      </c>
      <c r="M2578" t="s">
        <v>13588</v>
      </c>
      <c r="N2578">
        <v>270107007</v>
      </c>
      <c r="O2578" t="s">
        <v>13618</v>
      </c>
      <c r="P2578">
        <v>10427.510732936997</v>
      </c>
      <c r="Q2578">
        <v>5052.8710544472424</v>
      </c>
      <c r="R2578">
        <v>27063.660091909744</v>
      </c>
    </row>
    <row r="2579" spans="1:18" x14ac:dyDescent="0.25">
      <c r="A2579">
        <v>8</v>
      </c>
      <c r="B2579">
        <v>8102</v>
      </c>
      <c r="C2579" t="s">
        <v>768</v>
      </c>
      <c r="D2579" t="s">
        <v>1482</v>
      </c>
      <c r="E2579">
        <v>6</v>
      </c>
      <c r="F2579" t="s">
        <v>13821</v>
      </c>
      <c r="G2579">
        <v>3</v>
      </c>
      <c r="H2579" t="s">
        <v>13770</v>
      </c>
      <c r="I2579">
        <v>2</v>
      </c>
      <c r="J2579" t="s">
        <v>13818</v>
      </c>
      <c r="K2579" t="s">
        <v>13823</v>
      </c>
      <c r="L2579">
        <v>270107</v>
      </c>
      <c r="M2579" t="s">
        <v>13588</v>
      </c>
      <c r="N2579">
        <v>270107007</v>
      </c>
      <c r="O2579" t="s">
        <v>13618</v>
      </c>
      <c r="P2579">
        <v>16653.044368541956</v>
      </c>
      <c r="Q2579">
        <v>12843.39895263498</v>
      </c>
      <c r="R2579">
        <v>20312.640440217889</v>
      </c>
    </row>
    <row r="2580" spans="1:18" x14ac:dyDescent="0.25">
      <c r="A2580">
        <v>8</v>
      </c>
      <c r="B2580">
        <v>8103</v>
      </c>
      <c r="C2580" t="s">
        <v>768</v>
      </c>
      <c r="D2580" t="s">
        <v>1485</v>
      </c>
      <c r="E2580">
        <v>5</v>
      </c>
      <c r="F2580" t="s">
        <v>13817</v>
      </c>
      <c r="G2580">
        <v>1</v>
      </c>
      <c r="H2580" t="s">
        <v>8278</v>
      </c>
      <c r="I2580">
        <v>2</v>
      </c>
      <c r="J2580" t="s">
        <v>13818</v>
      </c>
      <c r="K2580" t="s">
        <v>13819</v>
      </c>
      <c r="L2580">
        <v>270107</v>
      </c>
      <c r="M2580" t="s">
        <v>13588</v>
      </c>
      <c r="N2580">
        <v>270107007</v>
      </c>
      <c r="O2580" t="s">
        <v>13618</v>
      </c>
      <c r="P2580">
        <v>25255.848782590936</v>
      </c>
      <c r="Q2580">
        <v>58617.995742046594</v>
      </c>
      <c r="R2580">
        <v>23541.126556537951</v>
      </c>
    </row>
    <row r="2581" spans="1:18" x14ac:dyDescent="0.25">
      <c r="A2581">
        <v>8</v>
      </c>
      <c r="B2581">
        <v>8103</v>
      </c>
      <c r="C2581" t="s">
        <v>768</v>
      </c>
      <c r="D2581" t="s">
        <v>1485</v>
      </c>
      <c r="E2581">
        <v>5</v>
      </c>
      <c r="F2581" t="s">
        <v>13817</v>
      </c>
      <c r="G2581">
        <v>1</v>
      </c>
      <c r="H2581" t="s">
        <v>8278</v>
      </c>
      <c r="I2581">
        <v>2</v>
      </c>
      <c r="J2581" t="s">
        <v>13818</v>
      </c>
      <c r="K2581" t="s">
        <v>13820</v>
      </c>
      <c r="L2581">
        <v>270107</v>
      </c>
      <c r="M2581" t="s">
        <v>13588</v>
      </c>
      <c r="N2581">
        <v>270107007</v>
      </c>
      <c r="O2581" t="s">
        <v>13618</v>
      </c>
      <c r="P2581">
        <v>7437.2007533640426</v>
      </c>
      <c r="Q2581">
        <v>6317.2396644277687</v>
      </c>
      <c r="R2581">
        <v>6228.3068025910243</v>
      </c>
    </row>
    <row r="2582" spans="1:18" x14ac:dyDescent="0.25">
      <c r="A2582">
        <v>8</v>
      </c>
      <c r="B2582">
        <v>8103</v>
      </c>
      <c r="C2582" t="s">
        <v>768</v>
      </c>
      <c r="D2582" t="s">
        <v>1485</v>
      </c>
      <c r="E2582">
        <v>6</v>
      </c>
      <c r="F2582" t="s">
        <v>13821</v>
      </c>
      <c r="G2582">
        <v>3</v>
      </c>
      <c r="H2582" t="s">
        <v>13770</v>
      </c>
      <c r="I2582">
        <v>2</v>
      </c>
      <c r="J2582" t="s">
        <v>13818</v>
      </c>
      <c r="K2582" t="s">
        <v>13822</v>
      </c>
      <c r="L2582">
        <v>270107</v>
      </c>
      <c r="M2582" t="s">
        <v>13588</v>
      </c>
      <c r="N2582">
        <v>270107007</v>
      </c>
      <c r="O2582" t="s">
        <v>13618</v>
      </c>
      <c r="P2582">
        <v>18505.071592275748</v>
      </c>
      <c r="Q2582">
        <v>57370.914382475996</v>
      </c>
      <c r="R2582">
        <v>17781.745968490846</v>
      </c>
    </row>
    <row r="2583" spans="1:18" x14ac:dyDescent="0.25">
      <c r="A2583">
        <v>8</v>
      </c>
      <c r="B2583">
        <v>8103</v>
      </c>
      <c r="C2583" t="s">
        <v>768</v>
      </c>
      <c r="D2583" t="s">
        <v>1485</v>
      </c>
      <c r="E2583">
        <v>6</v>
      </c>
      <c r="F2583" t="s">
        <v>13821</v>
      </c>
      <c r="G2583">
        <v>3</v>
      </c>
      <c r="H2583" t="s">
        <v>13770</v>
      </c>
      <c r="I2583">
        <v>2</v>
      </c>
      <c r="J2583" t="s">
        <v>13818</v>
      </c>
      <c r="K2583" t="s">
        <v>13823</v>
      </c>
      <c r="L2583">
        <v>270107</v>
      </c>
      <c r="M2583" t="s">
        <v>13588</v>
      </c>
      <c r="N2583">
        <v>270107007</v>
      </c>
      <c r="O2583" t="s">
        <v>13618</v>
      </c>
      <c r="P2583">
        <v>14187.977943679231</v>
      </c>
      <c r="Q2583">
        <v>7564.3210239983709</v>
      </c>
      <c r="R2583">
        <v>11987.687390638133</v>
      </c>
    </row>
    <row r="2584" spans="1:18" x14ac:dyDescent="0.25">
      <c r="A2584">
        <v>8</v>
      </c>
      <c r="B2584">
        <v>8105</v>
      </c>
      <c r="C2584" t="s">
        <v>768</v>
      </c>
      <c r="D2584" t="s">
        <v>1491</v>
      </c>
      <c r="E2584">
        <v>5</v>
      </c>
      <c r="F2584" t="s">
        <v>13817</v>
      </c>
      <c r="G2584">
        <v>1</v>
      </c>
      <c r="H2584" t="s">
        <v>8278</v>
      </c>
      <c r="I2584">
        <v>2</v>
      </c>
      <c r="J2584" t="s">
        <v>13818</v>
      </c>
      <c r="K2584" t="s">
        <v>13819</v>
      </c>
      <c r="L2584">
        <v>270107</v>
      </c>
      <c r="M2584" t="s">
        <v>13588</v>
      </c>
      <c r="N2584">
        <v>270107007</v>
      </c>
      <c r="O2584" t="s">
        <v>13618</v>
      </c>
      <c r="P2584">
        <v>0</v>
      </c>
      <c r="Q2584">
        <v>20878.926250894692</v>
      </c>
      <c r="R2584">
        <v>6770.9941674675847</v>
      </c>
    </row>
    <row r="2585" spans="1:18" x14ac:dyDescent="0.25">
      <c r="A2585">
        <v>8</v>
      </c>
      <c r="B2585">
        <v>8105</v>
      </c>
      <c r="C2585" t="s">
        <v>768</v>
      </c>
      <c r="D2585" t="s">
        <v>1491</v>
      </c>
      <c r="E2585">
        <v>5</v>
      </c>
      <c r="F2585" t="s">
        <v>13817</v>
      </c>
      <c r="G2585">
        <v>1</v>
      </c>
      <c r="H2585" t="s">
        <v>8278</v>
      </c>
      <c r="I2585">
        <v>2</v>
      </c>
      <c r="J2585" t="s">
        <v>13818</v>
      </c>
      <c r="K2585" t="s">
        <v>13820</v>
      </c>
      <c r="L2585">
        <v>270107</v>
      </c>
      <c r="M2585" t="s">
        <v>13588</v>
      </c>
      <c r="N2585">
        <v>270107007</v>
      </c>
      <c r="O2585" t="s">
        <v>13618</v>
      </c>
      <c r="P2585">
        <v>0</v>
      </c>
      <c r="Q2585">
        <v>0</v>
      </c>
      <c r="R2585">
        <v>16825.381278882891</v>
      </c>
    </row>
    <row r="2586" spans="1:18" x14ac:dyDescent="0.25">
      <c r="A2586">
        <v>8</v>
      </c>
      <c r="B2586">
        <v>8105</v>
      </c>
      <c r="C2586" t="s">
        <v>768</v>
      </c>
      <c r="D2586" t="s">
        <v>1491</v>
      </c>
      <c r="E2586">
        <v>6</v>
      </c>
      <c r="F2586" t="s">
        <v>13821</v>
      </c>
      <c r="G2586">
        <v>3</v>
      </c>
      <c r="H2586" t="s">
        <v>13770</v>
      </c>
      <c r="I2586">
        <v>2</v>
      </c>
      <c r="J2586" t="s">
        <v>13818</v>
      </c>
      <c r="K2586" t="s">
        <v>13822</v>
      </c>
      <c r="L2586">
        <v>270107</v>
      </c>
      <c r="M2586" t="s">
        <v>13588</v>
      </c>
      <c r="N2586">
        <v>270107007</v>
      </c>
      <c r="O2586" t="s">
        <v>13618</v>
      </c>
      <c r="P2586">
        <v>0</v>
      </c>
      <c r="Q2586">
        <v>20878.926250894692</v>
      </c>
      <c r="R2586">
        <v>6770.9941674675847</v>
      </c>
    </row>
    <row r="2587" spans="1:18" x14ac:dyDescent="0.25">
      <c r="A2587">
        <v>8</v>
      </c>
      <c r="B2587">
        <v>8105</v>
      </c>
      <c r="C2587" t="s">
        <v>768</v>
      </c>
      <c r="D2587" t="s">
        <v>1491</v>
      </c>
      <c r="E2587">
        <v>6</v>
      </c>
      <c r="F2587" t="s">
        <v>13821</v>
      </c>
      <c r="G2587">
        <v>3</v>
      </c>
      <c r="H2587" t="s">
        <v>13770</v>
      </c>
      <c r="I2587">
        <v>2</v>
      </c>
      <c r="J2587" t="s">
        <v>13818</v>
      </c>
      <c r="K2587" t="s">
        <v>13823</v>
      </c>
      <c r="L2587">
        <v>270107</v>
      </c>
      <c r="M2587" t="s">
        <v>13588</v>
      </c>
      <c r="N2587">
        <v>270107007</v>
      </c>
      <c r="O2587" t="s">
        <v>13618</v>
      </c>
      <c r="P2587">
        <v>0</v>
      </c>
      <c r="Q2587">
        <v>0</v>
      </c>
      <c r="R2587">
        <v>16825.381278882891</v>
      </c>
    </row>
    <row r="2588" spans="1:18" x14ac:dyDescent="0.25">
      <c r="A2588">
        <v>8</v>
      </c>
      <c r="B2588">
        <v>8106</v>
      </c>
      <c r="C2588" t="s">
        <v>768</v>
      </c>
      <c r="D2588" t="s">
        <v>1494</v>
      </c>
      <c r="E2588">
        <v>5</v>
      </c>
      <c r="F2588" t="s">
        <v>13817</v>
      </c>
      <c r="G2588">
        <v>1</v>
      </c>
      <c r="H2588" t="s">
        <v>8278</v>
      </c>
      <c r="I2588">
        <v>2</v>
      </c>
      <c r="J2588" t="s">
        <v>13818</v>
      </c>
      <c r="K2588" t="s">
        <v>13819</v>
      </c>
      <c r="L2588">
        <v>270107</v>
      </c>
      <c r="M2588" t="s">
        <v>13588</v>
      </c>
      <c r="N2588">
        <v>270107007</v>
      </c>
      <c r="O2588" t="s">
        <v>13618</v>
      </c>
      <c r="P2588">
        <v>24097.935381514912</v>
      </c>
      <c r="Q2588">
        <v>4505.1629645760668</v>
      </c>
      <c r="R2588">
        <v>27484.300343612551</v>
      </c>
    </row>
    <row r="2589" spans="1:18" x14ac:dyDescent="0.25">
      <c r="A2589">
        <v>8</v>
      </c>
      <c r="B2589">
        <v>8106</v>
      </c>
      <c r="C2589" t="s">
        <v>768</v>
      </c>
      <c r="D2589" t="s">
        <v>1494</v>
      </c>
      <c r="E2589">
        <v>5</v>
      </c>
      <c r="F2589" t="s">
        <v>13817</v>
      </c>
      <c r="G2589">
        <v>1</v>
      </c>
      <c r="H2589" t="s">
        <v>8278</v>
      </c>
      <c r="I2589">
        <v>2</v>
      </c>
      <c r="J2589" t="s">
        <v>13818</v>
      </c>
      <c r="K2589" t="s">
        <v>13820</v>
      </c>
      <c r="L2589">
        <v>270107</v>
      </c>
      <c r="M2589" t="s">
        <v>13588</v>
      </c>
      <c r="N2589">
        <v>270107007</v>
      </c>
      <c r="O2589" t="s">
        <v>13618</v>
      </c>
      <c r="P2589">
        <v>12033.960079754732</v>
      </c>
      <c r="Q2589">
        <v>13446.588081678725</v>
      </c>
      <c r="R2589">
        <v>11964.666750520593</v>
      </c>
    </row>
    <row r="2590" spans="1:18" x14ac:dyDescent="0.25">
      <c r="A2590">
        <v>8</v>
      </c>
      <c r="B2590">
        <v>8106</v>
      </c>
      <c r="C2590" t="s">
        <v>768</v>
      </c>
      <c r="D2590" t="s">
        <v>1494</v>
      </c>
      <c r="E2590">
        <v>6</v>
      </c>
      <c r="F2590" t="s">
        <v>13821</v>
      </c>
      <c r="G2590">
        <v>3</v>
      </c>
      <c r="H2590" t="s">
        <v>13770</v>
      </c>
      <c r="I2590">
        <v>2</v>
      </c>
      <c r="J2590" t="s">
        <v>13818</v>
      </c>
      <c r="K2590" t="s">
        <v>13822</v>
      </c>
      <c r="L2590">
        <v>270107</v>
      </c>
      <c r="M2590" t="s">
        <v>13588</v>
      </c>
      <c r="N2590">
        <v>270107007</v>
      </c>
      <c r="O2590" t="s">
        <v>13618</v>
      </c>
      <c r="P2590">
        <v>9259.6959886799741</v>
      </c>
      <c r="Q2590">
        <v>4505.1629645760668</v>
      </c>
      <c r="R2590">
        <v>19812.064738062327</v>
      </c>
    </row>
    <row r="2591" spans="1:18" x14ac:dyDescent="0.25">
      <c r="A2591">
        <v>8</v>
      </c>
      <c r="B2591">
        <v>8106</v>
      </c>
      <c r="C2591" t="s">
        <v>768</v>
      </c>
      <c r="D2591" t="s">
        <v>1494</v>
      </c>
      <c r="E2591">
        <v>6</v>
      </c>
      <c r="F2591" t="s">
        <v>13821</v>
      </c>
      <c r="G2591">
        <v>3</v>
      </c>
      <c r="H2591" t="s">
        <v>13770</v>
      </c>
      <c r="I2591">
        <v>2</v>
      </c>
      <c r="J2591" t="s">
        <v>13818</v>
      </c>
      <c r="K2591" t="s">
        <v>13823</v>
      </c>
      <c r="L2591">
        <v>270107</v>
      </c>
      <c r="M2591" t="s">
        <v>13588</v>
      </c>
      <c r="N2591">
        <v>270107007</v>
      </c>
      <c r="O2591" t="s">
        <v>13618</v>
      </c>
      <c r="P2591">
        <v>26872.199472589669</v>
      </c>
      <c r="Q2591">
        <v>13446.588081678725</v>
      </c>
      <c r="R2591">
        <v>19636.902356070819</v>
      </c>
    </row>
    <row r="2592" spans="1:18" x14ac:dyDescent="0.25">
      <c r="A2592">
        <v>8</v>
      </c>
      <c r="B2592">
        <v>8107</v>
      </c>
      <c r="C2592" t="s">
        <v>768</v>
      </c>
      <c r="D2592" t="s">
        <v>1497</v>
      </c>
      <c r="E2592">
        <v>5</v>
      </c>
      <c r="F2592" t="s">
        <v>13817</v>
      </c>
      <c r="G2592">
        <v>1</v>
      </c>
      <c r="H2592" t="s">
        <v>8278</v>
      </c>
      <c r="I2592">
        <v>2</v>
      </c>
      <c r="J2592" t="s">
        <v>13818</v>
      </c>
      <c r="K2592" t="s">
        <v>13819</v>
      </c>
      <c r="L2592">
        <v>270107</v>
      </c>
      <c r="M2592" t="s">
        <v>13588</v>
      </c>
      <c r="N2592">
        <v>270107007</v>
      </c>
      <c r="O2592" t="s">
        <v>13618</v>
      </c>
      <c r="P2592">
        <v>25761.128939356538</v>
      </c>
      <c r="Q2592">
        <v>16727.098418482557</v>
      </c>
      <c r="R2592">
        <v>43481.672604981664</v>
      </c>
    </row>
    <row r="2593" spans="1:18" x14ac:dyDescent="0.25">
      <c r="A2593">
        <v>8</v>
      </c>
      <c r="B2593">
        <v>8107</v>
      </c>
      <c r="C2593" t="s">
        <v>768</v>
      </c>
      <c r="D2593" t="s">
        <v>1497</v>
      </c>
      <c r="E2593">
        <v>5</v>
      </c>
      <c r="F2593" t="s">
        <v>13817</v>
      </c>
      <c r="G2593">
        <v>1</v>
      </c>
      <c r="H2593" t="s">
        <v>8278</v>
      </c>
      <c r="I2593">
        <v>2</v>
      </c>
      <c r="J2593" t="s">
        <v>13818</v>
      </c>
      <c r="K2593" t="s">
        <v>13820</v>
      </c>
      <c r="L2593">
        <v>270107</v>
      </c>
      <c r="M2593" t="s">
        <v>13588</v>
      </c>
      <c r="N2593">
        <v>270107007</v>
      </c>
      <c r="O2593" t="s">
        <v>13618</v>
      </c>
      <c r="P2593">
        <v>7269.8099234756846</v>
      </c>
      <c r="Q2593">
        <v>5266.2874024170505</v>
      </c>
      <c r="R2593">
        <v>3915.4737398819952</v>
      </c>
    </row>
    <row r="2594" spans="1:18" x14ac:dyDescent="0.25">
      <c r="A2594">
        <v>8</v>
      </c>
      <c r="B2594">
        <v>8107</v>
      </c>
      <c r="C2594" t="s">
        <v>768</v>
      </c>
      <c r="D2594" t="s">
        <v>1497</v>
      </c>
      <c r="E2594">
        <v>6</v>
      </c>
      <c r="F2594" t="s">
        <v>13821</v>
      </c>
      <c r="G2594">
        <v>3</v>
      </c>
      <c r="H2594" t="s">
        <v>13770</v>
      </c>
      <c r="I2594">
        <v>2</v>
      </c>
      <c r="J2594" t="s">
        <v>13818</v>
      </c>
      <c r="K2594" t="s">
        <v>13822</v>
      </c>
      <c r="L2594">
        <v>270107</v>
      </c>
      <c r="M2594" t="s">
        <v>13588</v>
      </c>
      <c r="N2594">
        <v>270107007</v>
      </c>
      <c r="O2594" t="s">
        <v>13618</v>
      </c>
      <c r="P2594">
        <v>14687.731424339669</v>
      </c>
      <c r="Q2594">
        <v>16727.098418482557</v>
      </c>
      <c r="R2594">
        <v>20895.569009498497</v>
      </c>
    </row>
    <row r="2595" spans="1:18" x14ac:dyDescent="0.25">
      <c r="A2595">
        <v>8</v>
      </c>
      <c r="B2595">
        <v>8107</v>
      </c>
      <c r="C2595" t="s">
        <v>768</v>
      </c>
      <c r="D2595" t="s">
        <v>1497</v>
      </c>
      <c r="E2595">
        <v>6</v>
      </c>
      <c r="F2595" t="s">
        <v>13821</v>
      </c>
      <c r="G2595">
        <v>3</v>
      </c>
      <c r="H2595" t="s">
        <v>13770</v>
      </c>
      <c r="I2595">
        <v>2</v>
      </c>
      <c r="J2595" t="s">
        <v>13818</v>
      </c>
      <c r="K2595" t="s">
        <v>13823</v>
      </c>
      <c r="L2595">
        <v>270107</v>
      </c>
      <c r="M2595" t="s">
        <v>13588</v>
      </c>
      <c r="N2595">
        <v>270107007</v>
      </c>
      <c r="O2595" t="s">
        <v>13618</v>
      </c>
      <c r="P2595">
        <v>18343.207438492555</v>
      </c>
      <c r="Q2595">
        <v>5266.2874024170505</v>
      </c>
      <c r="R2595">
        <v>26501.577335365149</v>
      </c>
    </row>
    <row r="2596" spans="1:18" x14ac:dyDescent="0.25">
      <c r="A2596">
        <v>8</v>
      </c>
      <c r="B2596">
        <v>8108</v>
      </c>
      <c r="C2596" t="s">
        <v>768</v>
      </c>
      <c r="D2596" t="s">
        <v>1500</v>
      </c>
      <c r="E2596">
        <v>5</v>
      </c>
      <c r="F2596" t="s">
        <v>13817</v>
      </c>
      <c r="G2596">
        <v>1</v>
      </c>
      <c r="H2596" t="s">
        <v>8278</v>
      </c>
      <c r="I2596">
        <v>2</v>
      </c>
      <c r="J2596" t="s">
        <v>13818</v>
      </c>
      <c r="K2596" t="s">
        <v>13819</v>
      </c>
      <c r="L2596">
        <v>270107</v>
      </c>
      <c r="M2596" t="s">
        <v>13588</v>
      </c>
      <c r="N2596">
        <v>270107007</v>
      </c>
      <c r="O2596" t="s">
        <v>13618</v>
      </c>
      <c r="P2596">
        <v>19163.241219323594</v>
      </c>
      <c r="Q2596">
        <v>20200.878213712826</v>
      </c>
      <c r="R2596">
        <v>25291.235712282847</v>
      </c>
    </row>
    <row r="2597" spans="1:18" x14ac:dyDescent="0.25">
      <c r="A2597">
        <v>8</v>
      </c>
      <c r="B2597">
        <v>8108</v>
      </c>
      <c r="C2597" t="s">
        <v>768</v>
      </c>
      <c r="D2597" t="s">
        <v>1500</v>
      </c>
      <c r="E2597">
        <v>5</v>
      </c>
      <c r="F2597" t="s">
        <v>13817</v>
      </c>
      <c r="G2597">
        <v>1</v>
      </c>
      <c r="H2597" t="s">
        <v>8278</v>
      </c>
      <c r="I2597">
        <v>2</v>
      </c>
      <c r="J2597" t="s">
        <v>13818</v>
      </c>
      <c r="K2597" t="s">
        <v>13820</v>
      </c>
      <c r="L2597">
        <v>270107</v>
      </c>
      <c r="M2597" t="s">
        <v>13588</v>
      </c>
      <c r="N2597">
        <v>270107007</v>
      </c>
      <c r="O2597" t="s">
        <v>13618</v>
      </c>
      <c r="P2597">
        <v>4072.2803304708805</v>
      </c>
      <c r="Q2597">
        <v>0</v>
      </c>
      <c r="R2597">
        <v>12521.275413098101</v>
      </c>
    </row>
    <row r="2598" spans="1:18" x14ac:dyDescent="0.25">
      <c r="A2598">
        <v>8</v>
      </c>
      <c r="B2598">
        <v>8108</v>
      </c>
      <c r="C2598" t="s">
        <v>768</v>
      </c>
      <c r="D2598" t="s">
        <v>1500</v>
      </c>
      <c r="E2598">
        <v>6</v>
      </c>
      <c r="F2598" t="s">
        <v>13821</v>
      </c>
      <c r="G2598">
        <v>3</v>
      </c>
      <c r="H2598" t="s">
        <v>13770</v>
      </c>
      <c r="I2598">
        <v>2</v>
      </c>
      <c r="J2598" t="s">
        <v>13818</v>
      </c>
      <c r="K2598" t="s">
        <v>13822</v>
      </c>
      <c r="L2598">
        <v>270107</v>
      </c>
      <c r="M2598" t="s">
        <v>13588</v>
      </c>
      <c r="N2598">
        <v>270107007</v>
      </c>
      <c r="O2598" t="s">
        <v>13618</v>
      </c>
      <c r="P2598">
        <v>14837.816938667534</v>
      </c>
      <c r="Q2598">
        <v>16181.147631020272</v>
      </c>
      <c r="R2598">
        <v>21462.274203297377</v>
      </c>
    </row>
    <row r="2599" spans="1:18" x14ac:dyDescent="0.25">
      <c r="A2599">
        <v>8</v>
      </c>
      <c r="B2599">
        <v>8108</v>
      </c>
      <c r="C2599" t="s">
        <v>768</v>
      </c>
      <c r="D2599" t="s">
        <v>1500</v>
      </c>
      <c r="E2599">
        <v>6</v>
      </c>
      <c r="F2599" t="s">
        <v>13821</v>
      </c>
      <c r="G2599">
        <v>3</v>
      </c>
      <c r="H2599" t="s">
        <v>13770</v>
      </c>
      <c r="I2599">
        <v>2</v>
      </c>
      <c r="J2599" t="s">
        <v>13818</v>
      </c>
      <c r="K2599" t="s">
        <v>13823</v>
      </c>
      <c r="L2599">
        <v>270107</v>
      </c>
      <c r="M2599" t="s">
        <v>13588</v>
      </c>
      <c r="N2599">
        <v>270107007</v>
      </c>
      <c r="O2599" t="s">
        <v>13618</v>
      </c>
      <c r="P2599">
        <v>8397.7046111269374</v>
      </c>
      <c r="Q2599">
        <v>4019.730582692549</v>
      </c>
      <c r="R2599">
        <v>16350.236922083575</v>
      </c>
    </row>
    <row r="2600" spans="1:18" x14ac:dyDescent="0.25">
      <c r="A2600">
        <v>8</v>
      </c>
      <c r="B2600">
        <v>8110</v>
      </c>
      <c r="C2600" t="s">
        <v>768</v>
      </c>
      <c r="D2600" t="s">
        <v>1506</v>
      </c>
      <c r="E2600">
        <v>5</v>
      </c>
      <c r="F2600" t="s">
        <v>13817</v>
      </c>
      <c r="G2600">
        <v>1</v>
      </c>
      <c r="H2600" t="s">
        <v>8278</v>
      </c>
      <c r="I2600">
        <v>2</v>
      </c>
      <c r="J2600" t="s">
        <v>13818</v>
      </c>
      <c r="K2600" t="s">
        <v>13819</v>
      </c>
      <c r="L2600">
        <v>270107</v>
      </c>
      <c r="M2600" t="s">
        <v>13588</v>
      </c>
      <c r="N2600">
        <v>270107007</v>
      </c>
      <c r="O2600" t="s">
        <v>13618</v>
      </c>
      <c r="P2600">
        <v>43146.098558101156</v>
      </c>
      <c r="Q2600">
        <v>15061.779132125981</v>
      </c>
      <c r="R2600">
        <v>46775.46610284198</v>
      </c>
    </row>
    <row r="2601" spans="1:18" x14ac:dyDescent="0.25">
      <c r="A2601">
        <v>8</v>
      </c>
      <c r="B2601">
        <v>8110</v>
      </c>
      <c r="C2601" t="s">
        <v>768</v>
      </c>
      <c r="D2601" t="s">
        <v>1506</v>
      </c>
      <c r="E2601">
        <v>5</v>
      </c>
      <c r="F2601" t="s">
        <v>13817</v>
      </c>
      <c r="G2601">
        <v>1</v>
      </c>
      <c r="H2601" t="s">
        <v>8278</v>
      </c>
      <c r="I2601">
        <v>2</v>
      </c>
      <c r="J2601" t="s">
        <v>13818</v>
      </c>
      <c r="K2601" t="s">
        <v>13820</v>
      </c>
      <c r="L2601">
        <v>270107</v>
      </c>
      <c r="M2601" t="s">
        <v>13588</v>
      </c>
      <c r="N2601">
        <v>270107007</v>
      </c>
      <c r="O2601" t="s">
        <v>13618</v>
      </c>
      <c r="P2601">
        <v>11879.759872503133</v>
      </c>
      <c r="Q2601">
        <v>710.72858359258532</v>
      </c>
      <c r="R2601">
        <v>13124.308769001429</v>
      </c>
    </row>
    <row r="2602" spans="1:18" x14ac:dyDescent="0.25">
      <c r="A2602">
        <v>8</v>
      </c>
      <c r="B2602">
        <v>8110</v>
      </c>
      <c r="C2602" t="s">
        <v>768</v>
      </c>
      <c r="D2602" t="s">
        <v>1506</v>
      </c>
      <c r="E2602">
        <v>6</v>
      </c>
      <c r="F2602" t="s">
        <v>13821</v>
      </c>
      <c r="G2602">
        <v>3</v>
      </c>
      <c r="H2602" t="s">
        <v>13770</v>
      </c>
      <c r="I2602">
        <v>2</v>
      </c>
      <c r="J2602" t="s">
        <v>13818</v>
      </c>
      <c r="K2602" t="s">
        <v>13822</v>
      </c>
      <c r="L2602">
        <v>270107</v>
      </c>
      <c r="M2602" t="s">
        <v>13588</v>
      </c>
      <c r="N2602">
        <v>270107007</v>
      </c>
      <c r="O2602" t="s">
        <v>13618</v>
      </c>
      <c r="P2602">
        <v>28784.433287768741</v>
      </c>
      <c r="Q2602">
        <v>10744.455291194321</v>
      </c>
      <c r="R2602">
        <v>26164.37622164658</v>
      </c>
    </row>
    <row r="2603" spans="1:18" x14ac:dyDescent="0.25">
      <c r="A2603">
        <v>8</v>
      </c>
      <c r="B2603">
        <v>8110</v>
      </c>
      <c r="C2603" t="s">
        <v>768</v>
      </c>
      <c r="D2603" t="s">
        <v>1506</v>
      </c>
      <c r="E2603">
        <v>6</v>
      </c>
      <c r="F2603" t="s">
        <v>13821</v>
      </c>
      <c r="G2603">
        <v>3</v>
      </c>
      <c r="H2603" t="s">
        <v>13770</v>
      </c>
      <c r="I2603">
        <v>2</v>
      </c>
      <c r="J2603" t="s">
        <v>13818</v>
      </c>
      <c r="K2603" t="s">
        <v>13823</v>
      </c>
      <c r="L2603">
        <v>270107</v>
      </c>
      <c r="M2603" t="s">
        <v>13588</v>
      </c>
      <c r="N2603">
        <v>270107007</v>
      </c>
      <c r="O2603" t="s">
        <v>13618</v>
      </c>
      <c r="P2603">
        <v>26241.425142835546</v>
      </c>
      <c r="Q2603">
        <v>5028.0524245242505</v>
      </c>
      <c r="R2603">
        <v>33735.398650196839</v>
      </c>
    </row>
    <row r="2604" spans="1:18" x14ac:dyDescent="0.25">
      <c r="A2604">
        <v>8</v>
      </c>
      <c r="B2604">
        <v>8111</v>
      </c>
      <c r="C2604" t="s">
        <v>768</v>
      </c>
      <c r="D2604" t="s">
        <v>1509</v>
      </c>
      <c r="E2604">
        <v>5</v>
      </c>
      <c r="F2604" t="s">
        <v>13817</v>
      </c>
      <c r="G2604">
        <v>1</v>
      </c>
      <c r="H2604" t="s">
        <v>8278</v>
      </c>
      <c r="I2604">
        <v>2</v>
      </c>
      <c r="J2604" t="s">
        <v>13818</v>
      </c>
      <c r="K2604" t="s">
        <v>13819</v>
      </c>
      <c r="L2604">
        <v>270107</v>
      </c>
      <c r="M2604" t="s">
        <v>13588</v>
      </c>
      <c r="N2604">
        <v>270107007</v>
      </c>
      <c r="O2604" t="s">
        <v>13618</v>
      </c>
      <c r="P2604">
        <v>19850.345154660907</v>
      </c>
      <c r="Q2604">
        <v>26181.317995490175</v>
      </c>
      <c r="R2604">
        <v>35123.747669838158</v>
      </c>
    </row>
    <row r="2605" spans="1:18" x14ac:dyDescent="0.25">
      <c r="A2605">
        <v>8</v>
      </c>
      <c r="B2605">
        <v>8111</v>
      </c>
      <c r="C2605" t="s">
        <v>768</v>
      </c>
      <c r="D2605" t="s">
        <v>1509</v>
      </c>
      <c r="E2605">
        <v>5</v>
      </c>
      <c r="F2605" t="s">
        <v>13817</v>
      </c>
      <c r="G2605">
        <v>1</v>
      </c>
      <c r="H2605" t="s">
        <v>8278</v>
      </c>
      <c r="I2605">
        <v>2</v>
      </c>
      <c r="J2605" t="s">
        <v>13818</v>
      </c>
      <c r="K2605" t="s">
        <v>13820</v>
      </c>
      <c r="L2605">
        <v>270107</v>
      </c>
      <c r="M2605" t="s">
        <v>13588</v>
      </c>
      <c r="N2605">
        <v>270107007</v>
      </c>
      <c r="O2605" t="s">
        <v>13618</v>
      </c>
      <c r="P2605">
        <v>8378.5635242662174</v>
      </c>
      <c r="Q2605">
        <v>2775.2311509801634</v>
      </c>
      <c r="R2605">
        <v>0</v>
      </c>
    </row>
    <row r="2606" spans="1:18" x14ac:dyDescent="0.25">
      <c r="A2606">
        <v>8</v>
      </c>
      <c r="B2606">
        <v>8111</v>
      </c>
      <c r="C2606" t="s">
        <v>768</v>
      </c>
      <c r="D2606" t="s">
        <v>1509</v>
      </c>
      <c r="E2606">
        <v>6</v>
      </c>
      <c r="F2606" t="s">
        <v>13821</v>
      </c>
      <c r="G2606">
        <v>3</v>
      </c>
      <c r="H2606" t="s">
        <v>13770</v>
      </c>
      <c r="I2606">
        <v>2</v>
      </c>
      <c r="J2606" t="s">
        <v>13818</v>
      </c>
      <c r="K2606" t="s">
        <v>13822</v>
      </c>
      <c r="L2606">
        <v>270107</v>
      </c>
      <c r="M2606" t="s">
        <v>13588</v>
      </c>
      <c r="N2606">
        <v>270107007</v>
      </c>
      <c r="O2606" t="s">
        <v>13618</v>
      </c>
      <c r="P2606">
        <v>15785.775763643709</v>
      </c>
      <c r="Q2606">
        <v>21704.393356315093</v>
      </c>
      <c r="R2606">
        <v>20989.041926298542</v>
      </c>
    </row>
    <row r="2607" spans="1:18" x14ac:dyDescent="0.25">
      <c r="A2607">
        <v>8</v>
      </c>
      <c r="B2607">
        <v>8111</v>
      </c>
      <c r="C2607" t="s">
        <v>768</v>
      </c>
      <c r="D2607" t="s">
        <v>1509</v>
      </c>
      <c r="E2607">
        <v>6</v>
      </c>
      <c r="F2607" t="s">
        <v>13821</v>
      </c>
      <c r="G2607">
        <v>3</v>
      </c>
      <c r="H2607" t="s">
        <v>13770</v>
      </c>
      <c r="I2607">
        <v>2</v>
      </c>
      <c r="J2607" t="s">
        <v>13818</v>
      </c>
      <c r="K2607" t="s">
        <v>13823</v>
      </c>
      <c r="L2607">
        <v>270107</v>
      </c>
      <c r="M2607" t="s">
        <v>13588</v>
      </c>
      <c r="N2607">
        <v>270107007</v>
      </c>
      <c r="O2607" t="s">
        <v>13618</v>
      </c>
      <c r="P2607">
        <v>12443.132915283413</v>
      </c>
      <c r="Q2607">
        <v>7252.1557901552487</v>
      </c>
      <c r="R2607">
        <v>14134.70574353962</v>
      </c>
    </row>
    <row r="2608" spans="1:18" x14ac:dyDescent="0.25">
      <c r="A2608">
        <v>8</v>
      </c>
      <c r="B2608">
        <v>8112</v>
      </c>
      <c r="C2608" t="s">
        <v>768</v>
      </c>
      <c r="D2608" t="s">
        <v>1512</v>
      </c>
      <c r="E2608">
        <v>5</v>
      </c>
      <c r="F2608" t="s">
        <v>13817</v>
      </c>
      <c r="G2608">
        <v>1</v>
      </c>
      <c r="H2608" t="s">
        <v>8278</v>
      </c>
      <c r="I2608">
        <v>2</v>
      </c>
      <c r="J2608" t="s">
        <v>13818</v>
      </c>
      <c r="K2608" t="s">
        <v>13819</v>
      </c>
      <c r="L2608">
        <v>270107</v>
      </c>
      <c r="M2608" t="s">
        <v>13588</v>
      </c>
      <c r="N2608">
        <v>270107007</v>
      </c>
      <c r="O2608" t="s">
        <v>13618</v>
      </c>
      <c r="P2608">
        <v>0</v>
      </c>
      <c r="Q2608">
        <v>45232.259639981326</v>
      </c>
      <c r="R2608">
        <v>39921.332718933991</v>
      </c>
    </row>
    <row r="2609" spans="1:18" x14ac:dyDescent="0.25">
      <c r="A2609">
        <v>8</v>
      </c>
      <c r="B2609">
        <v>8112</v>
      </c>
      <c r="C2609" t="s">
        <v>768</v>
      </c>
      <c r="D2609" t="s">
        <v>1512</v>
      </c>
      <c r="E2609">
        <v>5</v>
      </c>
      <c r="F2609" t="s">
        <v>13817</v>
      </c>
      <c r="G2609">
        <v>1</v>
      </c>
      <c r="H2609" t="s">
        <v>8278</v>
      </c>
      <c r="I2609">
        <v>2</v>
      </c>
      <c r="J2609" t="s">
        <v>13818</v>
      </c>
      <c r="K2609" t="s">
        <v>13820</v>
      </c>
      <c r="L2609">
        <v>270107</v>
      </c>
      <c r="M2609" t="s">
        <v>13588</v>
      </c>
      <c r="N2609">
        <v>270107007</v>
      </c>
      <c r="O2609" t="s">
        <v>13618</v>
      </c>
      <c r="P2609">
        <v>0</v>
      </c>
      <c r="Q2609">
        <v>14010.817251400576</v>
      </c>
      <c r="R2609">
        <v>6630.8847558513162</v>
      </c>
    </row>
    <row r="2610" spans="1:18" x14ac:dyDescent="0.25">
      <c r="A2610">
        <v>8</v>
      </c>
      <c r="B2610">
        <v>8112</v>
      </c>
      <c r="C2610" t="s">
        <v>768</v>
      </c>
      <c r="D2610" t="s">
        <v>1512</v>
      </c>
      <c r="E2610">
        <v>6</v>
      </c>
      <c r="F2610" t="s">
        <v>13821</v>
      </c>
      <c r="G2610">
        <v>3</v>
      </c>
      <c r="H2610" t="s">
        <v>13770</v>
      </c>
      <c r="I2610">
        <v>2</v>
      </c>
      <c r="J2610" t="s">
        <v>13818</v>
      </c>
      <c r="K2610" t="s">
        <v>13822</v>
      </c>
      <c r="L2610">
        <v>270107</v>
      </c>
      <c r="M2610" t="s">
        <v>13588</v>
      </c>
      <c r="N2610">
        <v>270107007</v>
      </c>
      <c r="O2610" t="s">
        <v>13618</v>
      </c>
      <c r="P2610">
        <v>0</v>
      </c>
      <c r="Q2610">
        <v>45232.259639981326</v>
      </c>
      <c r="R2610">
        <v>25378.659367853259</v>
      </c>
    </row>
    <row r="2611" spans="1:18" x14ac:dyDescent="0.25">
      <c r="A2611">
        <v>8</v>
      </c>
      <c r="B2611">
        <v>8112</v>
      </c>
      <c r="C2611" t="s">
        <v>768</v>
      </c>
      <c r="D2611" t="s">
        <v>1512</v>
      </c>
      <c r="E2611">
        <v>6</v>
      </c>
      <c r="F2611" t="s">
        <v>13821</v>
      </c>
      <c r="G2611">
        <v>3</v>
      </c>
      <c r="H2611" t="s">
        <v>13770</v>
      </c>
      <c r="I2611">
        <v>2</v>
      </c>
      <c r="J2611" t="s">
        <v>13818</v>
      </c>
      <c r="K2611" t="s">
        <v>13823</v>
      </c>
      <c r="L2611">
        <v>270107</v>
      </c>
      <c r="M2611" t="s">
        <v>13588</v>
      </c>
      <c r="N2611">
        <v>270107007</v>
      </c>
      <c r="O2611" t="s">
        <v>13618</v>
      </c>
      <c r="P2611">
        <v>0</v>
      </c>
      <c r="Q2611">
        <v>14010.817251400576</v>
      </c>
      <c r="R2611">
        <v>21173.558106932051</v>
      </c>
    </row>
    <row r="2612" spans="1:18" x14ac:dyDescent="0.25">
      <c r="A2612">
        <v>8</v>
      </c>
      <c r="B2612">
        <v>8201</v>
      </c>
      <c r="C2612" t="s">
        <v>768</v>
      </c>
      <c r="D2612" t="s">
        <v>1515</v>
      </c>
      <c r="E2612">
        <v>5</v>
      </c>
      <c r="F2612" t="s">
        <v>13817</v>
      </c>
      <c r="G2612">
        <v>1</v>
      </c>
      <c r="H2612" t="s">
        <v>8278</v>
      </c>
      <c r="I2612">
        <v>2</v>
      </c>
      <c r="J2612" t="s">
        <v>13818</v>
      </c>
      <c r="K2612" t="s">
        <v>13819</v>
      </c>
      <c r="L2612">
        <v>270107</v>
      </c>
      <c r="M2612" t="s">
        <v>13588</v>
      </c>
      <c r="N2612">
        <v>270107007</v>
      </c>
      <c r="O2612" t="s">
        <v>13618</v>
      </c>
      <c r="P2612">
        <v>0</v>
      </c>
      <c r="Q2612">
        <v>34944.075593965361</v>
      </c>
      <c r="R2612">
        <v>0</v>
      </c>
    </row>
    <row r="2613" spans="1:18" x14ac:dyDescent="0.25">
      <c r="A2613">
        <v>8</v>
      </c>
      <c r="B2613">
        <v>8201</v>
      </c>
      <c r="C2613" t="s">
        <v>768</v>
      </c>
      <c r="D2613" t="s">
        <v>1515</v>
      </c>
      <c r="E2613">
        <v>5</v>
      </c>
      <c r="F2613" t="s">
        <v>13817</v>
      </c>
      <c r="G2613">
        <v>1</v>
      </c>
      <c r="H2613" t="s">
        <v>8278</v>
      </c>
      <c r="I2613">
        <v>2</v>
      </c>
      <c r="J2613" t="s">
        <v>13818</v>
      </c>
      <c r="K2613" t="s">
        <v>13820</v>
      </c>
      <c r="L2613">
        <v>270107</v>
      </c>
      <c r="M2613" t="s">
        <v>13588</v>
      </c>
      <c r="N2613">
        <v>270107007</v>
      </c>
      <c r="O2613" t="s">
        <v>13618</v>
      </c>
      <c r="P2613">
        <v>0</v>
      </c>
      <c r="Q2613">
        <v>10973.546770065406</v>
      </c>
      <c r="R2613">
        <v>0</v>
      </c>
    </row>
    <row r="2614" spans="1:18" x14ac:dyDescent="0.25">
      <c r="A2614">
        <v>8</v>
      </c>
      <c r="B2614">
        <v>8201</v>
      </c>
      <c r="C2614" t="s">
        <v>768</v>
      </c>
      <c r="D2614" t="s">
        <v>1515</v>
      </c>
      <c r="E2614">
        <v>6</v>
      </c>
      <c r="F2614" t="s">
        <v>13821</v>
      </c>
      <c r="G2614">
        <v>3</v>
      </c>
      <c r="H2614" t="s">
        <v>13770</v>
      </c>
      <c r="I2614">
        <v>2</v>
      </c>
      <c r="J2614" t="s">
        <v>13818</v>
      </c>
      <c r="K2614" t="s">
        <v>13822</v>
      </c>
      <c r="L2614">
        <v>270107</v>
      </c>
      <c r="M2614" t="s">
        <v>13588</v>
      </c>
      <c r="N2614">
        <v>270107007</v>
      </c>
      <c r="O2614" t="s">
        <v>13618</v>
      </c>
      <c r="P2614">
        <v>0</v>
      </c>
      <c r="Q2614">
        <v>30772.71881846846</v>
      </c>
      <c r="R2614">
        <v>0</v>
      </c>
    </row>
    <row r="2615" spans="1:18" x14ac:dyDescent="0.25">
      <c r="A2615">
        <v>8</v>
      </c>
      <c r="B2615">
        <v>8201</v>
      </c>
      <c r="C2615" t="s">
        <v>768</v>
      </c>
      <c r="D2615" t="s">
        <v>1515</v>
      </c>
      <c r="E2615">
        <v>6</v>
      </c>
      <c r="F2615" t="s">
        <v>13821</v>
      </c>
      <c r="G2615">
        <v>3</v>
      </c>
      <c r="H2615" t="s">
        <v>13770</v>
      </c>
      <c r="I2615">
        <v>2</v>
      </c>
      <c r="J2615" t="s">
        <v>13818</v>
      </c>
      <c r="K2615" t="s">
        <v>13823</v>
      </c>
      <c r="L2615">
        <v>270107</v>
      </c>
      <c r="M2615" t="s">
        <v>13588</v>
      </c>
      <c r="N2615">
        <v>270107007</v>
      </c>
      <c r="O2615" t="s">
        <v>13618</v>
      </c>
      <c r="P2615">
        <v>0</v>
      </c>
      <c r="Q2615">
        <v>15144.903545562307</v>
      </c>
      <c r="R2615">
        <v>0</v>
      </c>
    </row>
    <row r="2616" spans="1:18" x14ac:dyDescent="0.25">
      <c r="A2616">
        <v>8</v>
      </c>
      <c r="B2616">
        <v>8202</v>
      </c>
      <c r="C2616" t="s">
        <v>768</v>
      </c>
      <c r="D2616" t="s">
        <v>1518</v>
      </c>
      <c r="E2616">
        <v>5</v>
      </c>
      <c r="F2616" t="s">
        <v>13817</v>
      </c>
      <c r="G2616">
        <v>1</v>
      </c>
      <c r="H2616" t="s">
        <v>8278</v>
      </c>
      <c r="I2616">
        <v>2</v>
      </c>
      <c r="J2616" t="s">
        <v>13818</v>
      </c>
      <c r="K2616" t="s">
        <v>13819</v>
      </c>
      <c r="L2616">
        <v>270107</v>
      </c>
      <c r="M2616" t="s">
        <v>13588</v>
      </c>
      <c r="N2616">
        <v>270107007</v>
      </c>
      <c r="O2616" t="s">
        <v>13618</v>
      </c>
      <c r="P2616">
        <v>21221.309077369078</v>
      </c>
      <c r="Q2616">
        <v>57642.685907933977</v>
      </c>
      <c r="R2616">
        <v>0</v>
      </c>
    </row>
    <row r="2617" spans="1:18" x14ac:dyDescent="0.25">
      <c r="A2617">
        <v>8</v>
      </c>
      <c r="B2617">
        <v>8202</v>
      </c>
      <c r="C2617" t="s">
        <v>768</v>
      </c>
      <c r="D2617" t="s">
        <v>1518</v>
      </c>
      <c r="E2617">
        <v>5</v>
      </c>
      <c r="F2617" t="s">
        <v>13817</v>
      </c>
      <c r="G2617">
        <v>1</v>
      </c>
      <c r="H2617" t="s">
        <v>8278</v>
      </c>
      <c r="I2617">
        <v>2</v>
      </c>
      <c r="J2617" t="s">
        <v>13818</v>
      </c>
      <c r="K2617" t="s">
        <v>13820</v>
      </c>
      <c r="L2617">
        <v>270107</v>
      </c>
      <c r="M2617" t="s">
        <v>13588</v>
      </c>
      <c r="N2617">
        <v>270107007</v>
      </c>
      <c r="O2617" t="s">
        <v>13618</v>
      </c>
      <c r="P2617">
        <v>0</v>
      </c>
      <c r="Q2617">
        <v>5138.1392814219316</v>
      </c>
      <c r="R2617">
        <v>0</v>
      </c>
    </row>
    <row r="2618" spans="1:18" x14ac:dyDescent="0.25">
      <c r="A2618">
        <v>8</v>
      </c>
      <c r="B2618">
        <v>8202</v>
      </c>
      <c r="C2618" t="s">
        <v>768</v>
      </c>
      <c r="D2618" t="s">
        <v>1518</v>
      </c>
      <c r="E2618">
        <v>6</v>
      </c>
      <c r="F2618" t="s">
        <v>13821</v>
      </c>
      <c r="G2618">
        <v>3</v>
      </c>
      <c r="H2618" t="s">
        <v>13770</v>
      </c>
      <c r="I2618">
        <v>2</v>
      </c>
      <c r="J2618" t="s">
        <v>13818</v>
      </c>
      <c r="K2618" t="s">
        <v>13822</v>
      </c>
      <c r="L2618">
        <v>270107</v>
      </c>
      <c r="M2618" t="s">
        <v>13588</v>
      </c>
      <c r="N2618">
        <v>270107007</v>
      </c>
      <c r="O2618" t="s">
        <v>13618</v>
      </c>
      <c r="P2618">
        <v>14976.46213995053</v>
      </c>
      <c r="Q2618">
        <v>57642.685907933977</v>
      </c>
      <c r="R2618">
        <v>0</v>
      </c>
    </row>
    <row r="2619" spans="1:18" x14ac:dyDescent="0.25">
      <c r="A2619">
        <v>8</v>
      </c>
      <c r="B2619">
        <v>8202</v>
      </c>
      <c r="C2619" t="s">
        <v>768</v>
      </c>
      <c r="D2619" t="s">
        <v>1518</v>
      </c>
      <c r="E2619">
        <v>6</v>
      </c>
      <c r="F2619" t="s">
        <v>13821</v>
      </c>
      <c r="G2619">
        <v>3</v>
      </c>
      <c r="H2619" t="s">
        <v>13770</v>
      </c>
      <c r="I2619">
        <v>2</v>
      </c>
      <c r="J2619" t="s">
        <v>13818</v>
      </c>
      <c r="K2619" t="s">
        <v>13823</v>
      </c>
      <c r="L2619">
        <v>270107</v>
      </c>
      <c r="M2619" t="s">
        <v>13588</v>
      </c>
      <c r="N2619">
        <v>270107007</v>
      </c>
      <c r="O2619" t="s">
        <v>13618</v>
      </c>
      <c r="P2619">
        <v>6244.8469374185488</v>
      </c>
      <c r="Q2619">
        <v>5138.1392814219316</v>
      </c>
      <c r="R2619">
        <v>0</v>
      </c>
    </row>
    <row r="2620" spans="1:18" x14ac:dyDescent="0.25">
      <c r="A2620">
        <v>8</v>
      </c>
      <c r="B2620">
        <v>8203</v>
      </c>
      <c r="C2620" t="s">
        <v>768</v>
      </c>
      <c r="D2620" t="s">
        <v>1521</v>
      </c>
      <c r="E2620">
        <v>5</v>
      </c>
      <c r="F2620" t="s">
        <v>13817</v>
      </c>
      <c r="G2620">
        <v>1</v>
      </c>
      <c r="H2620" t="s">
        <v>8278</v>
      </c>
      <c r="I2620">
        <v>2</v>
      </c>
      <c r="J2620" t="s">
        <v>13818</v>
      </c>
      <c r="K2620" t="s">
        <v>13819</v>
      </c>
      <c r="L2620">
        <v>270107</v>
      </c>
      <c r="M2620" t="s">
        <v>13588</v>
      </c>
      <c r="N2620">
        <v>270107007</v>
      </c>
      <c r="O2620" t="s">
        <v>13618</v>
      </c>
      <c r="P2620">
        <v>0</v>
      </c>
      <c r="Q2620">
        <v>31221.52886828798</v>
      </c>
      <c r="R2620">
        <v>0</v>
      </c>
    </row>
    <row r="2621" spans="1:18" x14ac:dyDescent="0.25">
      <c r="A2621">
        <v>8</v>
      </c>
      <c r="B2621">
        <v>8203</v>
      </c>
      <c r="C2621" t="s">
        <v>768</v>
      </c>
      <c r="D2621" t="s">
        <v>1521</v>
      </c>
      <c r="E2621">
        <v>6</v>
      </c>
      <c r="F2621" t="s">
        <v>13821</v>
      </c>
      <c r="G2621">
        <v>3</v>
      </c>
      <c r="H2621" t="s">
        <v>13770</v>
      </c>
      <c r="I2621">
        <v>2</v>
      </c>
      <c r="J2621" t="s">
        <v>13818</v>
      </c>
      <c r="K2621" t="s">
        <v>13822</v>
      </c>
      <c r="L2621">
        <v>270107</v>
      </c>
      <c r="M2621" t="s">
        <v>13588</v>
      </c>
      <c r="N2621">
        <v>270107007</v>
      </c>
      <c r="O2621" t="s">
        <v>13618</v>
      </c>
      <c r="P2621">
        <v>0</v>
      </c>
      <c r="Q2621">
        <v>23114.508074895992</v>
      </c>
      <c r="R2621">
        <v>0</v>
      </c>
    </row>
    <row r="2622" spans="1:18" x14ac:dyDescent="0.25">
      <c r="A2622">
        <v>8</v>
      </c>
      <c r="B2622">
        <v>8203</v>
      </c>
      <c r="C2622" t="s">
        <v>768</v>
      </c>
      <c r="D2622" t="s">
        <v>1521</v>
      </c>
      <c r="E2622">
        <v>6</v>
      </c>
      <c r="F2622" t="s">
        <v>13821</v>
      </c>
      <c r="G2622">
        <v>3</v>
      </c>
      <c r="H2622" t="s">
        <v>13770</v>
      </c>
      <c r="I2622">
        <v>2</v>
      </c>
      <c r="J2622" t="s">
        <v>13818</v>
      </c>
      <c r="K2622" t="s">
        <v>13823</v>
      </c>
      <c r="L2622">
        <v>270107</v>
      </c>
      <c r="M2622" t="s">
        <v>13588</v>
      </c>
      <c r="N2622">
        <v>270107007</v>
      </c>
      <c r="O2622" t="s">
        <v>13618</v>
      </c>
      <c r="P2622">
        <v>0</v>
      </c>
      <c r="Q2622">
        <v>8107.0207933919883</v>
      </c>
      <c r="R2622">
        <v>0</v>
      </c>
    </row>
    <row r="2623" spans="1:18" x14ac:dyDescent="0.25">
      <c r="A2623">
        <v>8</v>
      </c>
      <c r="B2623">
        <v>8205</v>
      </c>
      <c r="C2623" t="s">
        <v>768</v>
      </c>
      <c r="D2623" t="s">
        <v>1527</v>
      </c>
      <c r="E2623">
        <v>5</v>
      </c>
      <c r="F2623" t="s">
        <v>13817</v>
      </c>
      <c r="G2623">
        <v>1</v>
      </c>
      <c r="H2623" t="s">
        <v>8278</v>
      </c>
      <c r="I2623">
        <v>2</v>
      </c>
      <c r="J2623" t="s">
        <v>13818</v>
      </c>
      <c r="K2623" t="s">
        <v>13819</v>
      </c>
      <c r="L2623">
        <v>270107</v>
      </c>
      <c r="M2623" t="s">
        <v>13588</v>
      </c>
      <c r="N2623">
        <v>270107007</v>
      </c>
      <c r="O2623" t="s">
        <v>13618</v>
      </c>
      <c r="P2623">
        <v>0</v>
      </c>
      <c r="Q2623">
        <v>33020.521560500529</v>
      </c>
      <c r="R2623">
        <v>0</v>
      </c>
    </row>
    <row r="2624" spans="1:18" x14ac:dyDescent="0.25">
      <c r="A2624">
        <v>8</v>
      </c>
      <c r="B2624">
        <v>8205</v>
      </c>
      <c r="C2624" t="s">
        <v>768</v>
      </c>
      <c r="D2624" t="s">
        <v>1527</v>
      </c>
      <c r="E2624">
        <v>6</v>
      </c>
      <c r="F2624" t="s">
        <v>13821</v>
      </c>
      <c r="G2624">
        <v>3</v>
      </c>
      <c r="H2624" t="s">
        <v>13770</v>
      </c>
      <c r="I2624">
        <v>2</v>
      </c>
      <c r="J2624" t="s">
        <v>13818</v>
      </c>
      <c r="K2624" t="s">
        <v>13822</v>
      </c>
      <c r="L2624">
        <v>270107</v>
      </c>
      <c r="M2624" t="s">
        <v>13588</v>
      </c>
      <c r="N2624">
        <v>270107007</v>
      </c>
      <c r="O2624" t="s">
        <v>13618</v>
      </c>
      <c r="P2624">
        <v>0</v>
      </c>
      <c r="Q2624">
        <v>7714.9602487977272</v>
      </c>
      <c r="R2624">
        <v>0</v>
      </c>
    </row>
    <row r="2625" spans="1:18" x14ac:dyDescent="0.25">
      <c r="A2625">
        <v>8</v>
      </c>
      <c r="B2625">
        <v>8205</v>
      </c>
      <c r="C2625" t="s">
        <v>768</v>
      </c>
      <c r="D2625" t="s">
        <v>1527</v>
      </c>
      <c r="E2625">
        <v>6</v>
      </c>
      <c r="F2625" t="s">
        <v>13821</v>
      </c>
      <c r="G2625">
        <v>3</v>
      </c>
      <c r="H2625" t="s">
        <v>13770</v>
      </c>
      <c r="I2625">
        <v>2</v>
      </c>
      <c r="J2625" t="s">
        <v>13818</v>
      </c>
      <c r="K2625" t="s">
        <v>13823</v>
      </c>
      <c r="L2625">
        <v>270107</v>
      </c>
      <c r="M2625" t="s">
        <v>13588</v>
      </c>
      <c r="N2625">
        <v>270107007</v>
      </c>
      <c r="O2625" t="s">
        <v>13618</v>
      </c>
      <c r="P2625">
        <v>0</v>
      </c>
      <c r="Q2625">
        <v>25305.561311702801</v>
      </c>
      <c r="R2625">
        <v>0</v>
      </c>
    </row>
    <row r="2626" spans="1:18" x14ac:dyDescent="0.25">
      <c r="A2626">
        <v>8</v>
      </c>
      <c r="B2626">
        <v>8206</v>
      </c>
      <c r="C2626" t="s">
        <v>768</v>
      </c>
      <c r="D2626" t="s">
        <v>13772</v>
      </c>
      <c r="E2626">
        <v>5</v>
      </c>
      <c r="F2626" t="s">
        <v>13817</v>
      </c>
      <c r="G2626">
        <v>1</v>
      </c>
      <c r="H2626" t="s">
        <v>8278</v>
      </c>
      <c r="I2626">
        <v>2</v>
      </c>
      <c r="J2626" t="s">
        <v>13818</v>
      </c>
      <c r="K2626" t="s">
        <v>13819</v>
      </c>
      <c r="L2626">
        <v>270107</v>
      </c>
      <c r="M2626" t="s">
        <v>13588</v>
      </c>
      <c r="N2626">
        <v>270107007</v>
      </c>
      <c r="O2626" t="s">
        <v>13618</v>
      </c>
      <c r="P2626">
        <v>0</v>
      </c>
      <c r="Q2626">
        <v>47822.632099626229</v>
      </c>
      <c r="R2626">
        <v>0</v>
      </c>
    </row>
    <row r="2627" spans="1:18" x14ac:dyDescent="0.25">
      <c r="A2627">
        <v>8</v>
      </c>
      <c r="B2627">
        <v>8206</v>
      </c>
      <c r="C2627" t="s">
        <v>768</v>
      </c>
      <c r="D2627" t="s">
        <v>13772</v>
      </c>
      <c r="E2627">
        <v>5</v>
      </c>
      <c r="F2627" t="s">
        <v>13817</v>
      </c>
      <c r="G2627">
        <v>1</v>
      </c>
      <c r="H2627" t="s">
        <v>8278</v>
      </c>
      <c r="I2627">
        <v>2</v>
      </c>
      <c r="J2627" t="s">
        <v>13818</v>
      </c>
      <c r="K2627" t="s">
        <v>13820</v>
      </c>
      <c r="L2627">
        <v>270107</v>
      </c>
      <c r="M2627" t="s">
        <v>13588</v>
      </c>
      <c r="N2627">
        <v>270107007</v>
      </c>
      <c r="O2627" t="s">
        <v>13618</v>
      </c>
      <c r="P2627">
        <v>0</v>
      </c>
      <c r="Q2627">
        <v>14001.870066205103</v>
      </c>
      <c r="R2627">
        <v>0</v>
      </c>
    </row>
    <row r="2628" spans="1:18" x14ac:dyDescent="0.25">
      <c r="A2628">
        <v>8</v>
      </c>
      <c r="B2628">
        <v>8206</v>
      </c>
      <c r="C2628" t="s">
        <v>768</v>
      </c>
      <c r="D2628" t="s">
        <v>13772</v>
      </c>
      <c r="E2628">
        <v>6</v>
      </c>
      <c r="F2628" t="s">
        <v>13821</v>
      </c>
      <c r="G2628">
        <v>3</v>
      </c>
      <c r="H2628" t="s">
        <v>13770</v>
      </c>
      <c r="I2628">
        <v>2</v>
      </c>
      <c r="J2628" t="s">
        <v>13818</v>
      </c>
      <c r="K2628" t="s">
        <v>13822</v>
      </c>
      <c r="L2628">
        <v>270107</v>
      </c>
      <c r="M2628" t="s">
        <v>13588</v>
      </c>
      <c r="N2628">
        <v>270107007</v>
      </c>
      <c r="O2628" t="s">
        <v>13618</v>
      </c>
      <c r="P2628">
        <v>0</v>
      </c>
      <c r="Q2628">
        <v>47822.632099626229</v>
      </c>
      <c r="R2628">
        <v>0</v>
      </c>
    </row>
    <row r="2629" spans="1:18" x14ac:dyDescent="0.25">
      <c r="A2629">
        <v>8</v>
      </c>
      <c r="B2629">
        <v>8206</v>
      </c>
      <c r="C2629" t="s">
        <v>768</v>
      </c>
      <c r="D2629" t="s">
        <v>13772</v>
      </c>
      <c r="E2629">
        <v>6</v>
      </c>
      <c r="F2629" t="s">
        <v>13821</v>
      </c>
      <c r="G2629">
        <v>3</v>
      </c>
      <c r="H2629" t="s">
        <v>13770</v>
      </c>
      <c r="I2629">
        <v>2</v>
      </c>
      <c r="J2629" t="s">
        <v>13818</v>
      </c>
      <c r="K2629" t="s">
        <v>13823</v>
      </c>
      <c r="L2629">
        <v>270107</v>
      </c>
      <c r="M2629" t="s">
        <v>13588</v>
      </c>
      <c r="N2629">
        <v>270107007</v>
      </c>
      <c r="O2629" t="s">
        <v>13618</v>
      </c>
      <c r="P2629">
        <v>0</v>
      </c>
      <c r="Q2629">
        <v>14001.870066205103</v>
      </c>
      <c r="R2629">
        <v>0</v>
      </c>
    </row>
    <row r="2630" spans="1:18" x14ac:dyDescent="0.25">
      <c r="A2630">
        <v>8</v>
      </c>
      <c r="B2630">
        <v>8301</v>
      </c>
      <c r="C2630" t="s">
        <v>768</v>
      </c>
      <c r="D2630" t="s">
        <v>1536</v>
      </c>
      <c r="E2630">
        <v>5</v>
      </c>
      <c r="F2630" t="s">
        <v>13817</v>
      </c>
      <c r="G2630">
        <v>1</v>
      </c>
      <c r="H2630" t="s">
        <v>8278</v>
      </c>
      <c r="I2630">
        <v>2</v>
      </c>
      <c r="J2630" t="s">
        <v>13818</v>
      </c>
      <c r="K2630" t="s">
        <v>13819</v>
      </c>
      <c r="L2630">
        <v>270107</v>
      </c>
      <c r="M2630" t="s">
        <v>13588</v>
      </c>
      <c r="N2630">
        <v>270107007</v>
      </c>
      <c r="O2630" t="s">
        <v>13618</v>
      </c>
      <c r="P2630">
        <v>18212.018745921574</v>
      </c>
      <c r="Q2630">
        <v>31760.264124161949</v>
      </c>
      <c r="R2630">
        <v>17449.239258812599</v>
      </c>
    </row>
    <row r="2631" spans="1:18" x14ac:dyDescent="0.25">
      <c r="A2631">
        <v>8</v>
      </c>
      <c r="B2631">
        <v>8301</v>
      </c>
      <c r="C2631" t="s">
        <v>768</v>
      </c>
      <c r="D2631" t="s">
        <v>1536</v>
      </c>
      <c r="E2631">
        <v>5</v>
      </c>
      <c r="F2631" t="s">
        <v>13817</v>
      </c>
      <c r="G2631">
        <v>1</v>
      </c>
      <c r="H2631" t="s">
        <v>8278</v>
      </c>
      <c r="I2631">
        <v>2</v>
      </c>
      <c r="J2631" t="s">
        <v>13818</v>
      </c>
      <c r="K2631" t="s">
        <v>13820</v>
      </c>
      <c r="L2631">
        <v>270107</v>
      </c>
      <c r="M2631" t="s">
        <v>13588</v>
      </c>
      <c r="N2631">
        <v>270107007</v>
      </c>
      <c r="O2631" t="s">
        <v>13618</v>
      </c>
      <c r="P2631">
        <v>2683.3560736390423</v>
      </c>
      <c r="Q2631">
        <v>4354.3760434660899</v>
      </c>
      <c r="R2631">
        <v>12485.442127494516</v>
      </c>
    </row>
    <row r="2632" spans="1:18" x14ac:dyDescent="0.25">
      <c r="A2632">
        <v>8</v>
      </c>
      <c r="B2632">
        <v>8301</v>
      </c>
      <c r="C2632" t="s">
        <v>768</v>
      </c>
      <c r="D2632" t="s">
        <v>1536</v>
      </c>
      <c r="E2632">
        <v>6</v>
      </c>
      <c r="F2632" t="s">
        <v>13821</v>
      </c>
      <c r="G2632">
        <v>3</v>
      </c>
      <c r="H2632" t="s">
        <v>13770</v>
      </c>
      <c r="I2632">
        <v>2</v>
      </c>
      <c r="J2632" t="s">
        <v>13818</v>
      </c>
      <c r="K2632" t="s">
        <v>13822</v>
      </c>
      <c r="L2632">
        <v>270107</v>
      </c>
      <c r="M2632" t="s">
        <v>13588</v>
      </c>
      <c r="N2632">
        <v>270107007</v>
      </c>
      <c r="O2632" t="s">
        <v>13618</v>
      </c>
      <c r="P2632">
        <v>16339.898360720572</v>
      </c>
      <c r="Q2632">
        <v>30704.976994214281</v>
      </c>
      <c r="R2632">
        <v>11495.099296270093</v>
      </c>
    </row>
    <row r="2633" spans="1:18" x14ac:dyDescent="0.25">
      <c r="A2633">
        <v>8</v>
      </c>
      <c r="B2633">
        <v>8301</v>
      </c>
      <c r="C2633" t="s">
        <v>768</v>
      </c>
      <c r="D2633" t="s">
        <v>1536</v>
      </c>
      <c r="E2633">
        <v>6</v>
      </c>
      <c r="F2633" t="s">
        <v>13821</v>
      </c>
      <c r="G2633">
        <v>3</v>
      </c>
      <c r="H2633" t="s">
        <v>13770</v>
      </c>
      <c r="I2633">
        <v>2</v>
      </c>
      <c r="J2633" t="s">
        <v>13818</v>
      </c>
      <c r="K2633" t="s">
        <v>13823</v>
      </c>
      <c r="L2633">
        <v>270107</v>
      </c>
      <c r="M2633" t="s">
        <v>13588</v>
      </c>
      <c r="N2633">
        <v>270107007</v>
      </c>
      <c r="O2633" t="s">
        <v>13618</v>
      </c>
      <c r="P2633">
        <v>4555.4764588400467</v>
      </c>
      <c r="Q2633">
        <v>5409.6631734137591</v>
      </c>
      <c r="R2633">
        <v>18439.58209003702</v>
      </c>
    </row>
    <row r="2634" spans="1:18" x14ac:dyDescent="0.25">
      <c r="A2634">
        <v>8</v>
      </c>
      <c r="B2634">
        <v>8304</v>
      </c>
      <c r="C2634" t="s">
        <v>768</v>
      </c>
      <c r="D2634" t="s">
        <v>1545</v>
      </c>
      <c r="E2634">
        <v>5</v>
      </c>
      <c r="F2634" t="s">
        <v>13817</v>
      </c>
      <c r="G2634">
        <v>1</v>
      </c>
      <c r="H2634" t="s">
        <v>8278</v>
      </c>
      <c r="I2634">
        <v>2</v>
      </c>
      <c r="J2634" t="s">
        <v>13818</v>
      </c>
      <c r="K2634" t="s">
        <v>13819</v>
      </c>
      <c r="L2634">
        <v>270107</v>
      </c>
      <c r="M2634" t="s">
        <v>13588</v>
      </c>
      <c r="N2634">
        <v>270107007</v>
      </c>
      <c r="O2634" t="s">
        <v>13618</v>
      </c>
      <c r="P2634">
        <v>0</v>
      </c>
      <c r="Q2634">
        <v>25473.638190758113</v>
      </c>
      <c r="R2634">
        <v>0</v>
      </c>
    </row>
    <row r="2635" spans="1:18" x14ac:dyDescent="0.25">
      <c r="A2635">
        <v>8</v>
      </c>
      <c r="B2635">
        <v>8304</v>
      </c>
      <c r="C2635" t="s">
        <v>768</v>
      </c>
      <c r="D2635" t="s">
        <v>1545</v>
      </c>
      <c r="E2635">
        <v>6</v>
      </c>
      <c r="F2635" t="s">
        <v>13821</v>
      </c>
      <c r="G2635">
        <v>3</v>
      </c>
      <c r="H2635" t="s">
        <v>13770</v>
      </c>
      <c r="I2635">
        <v>2</v>
      </c>
      <c r="J2635" t="s">
        <v>13818</v>
      </c>
      <c r="K2635" t="s">
        <v>13822</v>
      </c>
      <c r="L2635">
        <v>270107</v>
      </c>
      <c r="M2635" t="s">
        <v>13588</v>
      </c>
      <c r="N2635">
        <v>270107007</v>
      </c>
      <c r="O2635" t="s">
        <v>13618</v>
      </c>
      <c r="P2635">
        <v>0</v>
      </c>
      <c r="Q2635">
        <v>13021.166789622319</v>
      </c>
      <c r="R2635">
        <v>0</v>
      </c>
    </row>
    <row r="2636" spans="1:18" x14ac:dyDescent="0.25">
      <c r="A2636">
        <v>8</v>
      </c>
      <c r="B2636">
        <v>8304</v>
      </c>
      <c r="C2636" t="s">
        <v>768</v>
      </c>
      <c r="D2636" t="s">
        <v>1545</v>
      </c>
      <c r="E2636">
        <v>6</v>
      </c>
      <c r="F2636" t="s">
        <v>13821</v>
      </c>
      <c r="G2636">
        <v>3</v>
      </c>
      <c r="H2636" t="s">
        <v>13770</v>
      </c>
      <c r="I2636">
        <v>2</v>
      </c>
      <c r="J2636" t="s">
        <v>13818</v>
      </c>
      <c r="K2636" t="s">
        <v>13823</v>
      </c>
      <c r="L2636">
        <v>270107</v>
      </c>
      <c r="M2636" t="s">
        <v>13588</v>
      </c>
      <c r="N2636">
        <v>270107007</v>
      </c>
      <c r="O2636" t="s">
        <v>13618</v>
      </c>
      <c r="P2636">
        <v>0</v>
      </c>
      <c r="Q2636">
        <v>12452.471401135792</v>
      </c>
      <c r="R2636">
        <v>0</v>
      </c>
    </row>
    <row r="2637" spans="1:18" x14ac:dyDescent="0.25">
      <c r="A2637">
        <v>8</v>
      </c>
      <c r="B2637">
        <v>8305</v>
      </c>
      <c r="C2637" t="s">
        <v>768</v>
      </c>
      <c r="D2637" t="s">
        <v>1548</v>
      </c>
      <c r="E2637">
        <v>5</v>
      </c>
      <c r="F2637" t="s">
        <v>13817</v>
      </c>
      <c r="G2637">
        <v>1</v>
      </c>
      <c r="H2637" t="s">
        <v>8278</v>
      </c>
      <c r="I2637">
        <v>2</v>
      </c>
      <c r="J2637" t="s">
        <v>13818</v>
      </c>
      <c r="K2637" t="s">
        <v>13819</v>
      </c>
      <c r="L2637">
        <v>270107</v>
      </c>
      <c r="M2637" t="s">
        <v>13588</v>
      </c>
      <c r="N2637">
        <v>270107007</v>
      </c>
      <c r="O2637" t="s">
        <v>13618</v>
      </c>
      <c r="P2637">
        <v>0</v>
      </c>
      <c r="Q2637">
        <v>55249.344723369883</v>
      </c>
      <c r="R2637">
        <v>24429.575655746732</v>
      </c>
    </row>
    <row r="2638" spans="1:18" x14ac:dyDescent="0.25">
      <c r="A2638">
        <v>8</v>
      </c>
      <c r="B2638">
        <v>8305</v>
      </c>
      <c r="C2638" t="s">
        <v>768</v>
      </c>
      <c r="D2638" t="s">
        <v>1548</v>
      </c>
      <c r="E2638">
        <v>5</v>
      </c>
      <c r="F2638" t="s">
        <v>13817</v>
      </c>
      <c r="G2638">
        <v>1</v>
      </c>
      <c r="H2638" t="s">
        <v>8278</v>
      </c>
      <c r="I2638">
        <v>2</v>
      </c>
      <c r="J2638" t="s">
        <v>13818</v>
      </c>
      <c r="K2638" t="s">
        <v>13820</v>
      </c>
      <c r="L2638">
        <v>270107</v>
      </c>
      <c r="M2638" t="s">
        <v>13588</v>
      </c>
      <c r="N2638">
        <v>270107007</v>
      </c>
      <c r="O2638" t="s">
        <v>13618</v>
      </c>
      <c r="P2638">
        <v>0</v>
      </c>
      <c r="Q2638">
        <v>0</v>
      </c>
      <c r="R2638">
        <v>24313.482200011451</v>
      </c>
    </row>
    <row r="2639" spans="1:18" x14ac:dyDescent="0.25">
      <c r="A2639">
        <v>8</v>
      </c>
      <c r="B2639">
        <v>8305</v>
      </c>
      <c r="C2639" t="s">
        <v>768</v>
      </c>
      <c r="D2639" t="s">
        <v>1548</v>
      </c>
      <c r="E2639">
        <v>6</v>
      </c>
      <c r="F2639" t="s">
        <v>13821</v>
      </c>
      <c r="G2639">
        <v>3</v>
      </c>
      <c r="H2639" t="s">
        <v>13770</v>
      </c>
      <c r="I2639">
        <v>2</v>
      </c>
      <c r="J2639" t="s">
        <v>13818</v>
      </c>
      <c r="K2639" t="s">
        <v>13822</v>
      </c>
      <c r="L2639">
        <v>270107</v>
      </c>
      <c r="M2639" t="s">
        <v>13588</v>
      </c>
      <c r="N2639">
        <v>270107007</v>
      </c>
      <c r="O2639" t="s">
        <v>13618</v>
      </c>
      <c r="P2639">
        <v>0</v>
      </c>
      <c r="Q2639">
        <v>55249.344723369883</v>
      </c>
      <c r="R2639">
        <v>10627.725394765623</v>
      </c>
    </row>
    <row r="2640" spans="1:18" x14ac:dyDescent="0.25">
      <c r="A2640">
        <v>8</v>
      </c>
      <c r="B2640">
        <v>8305</v>
      </c>
      <c r="C2640" t="s">
        <v>768</v>
      </c>
      <c r="D2640" t="s">
        <v>1548</v>
      </c>
      <c r="E2640">
        <v>6</v>
      </c>
      <c r="F2640" t="s">
        <v>13821</v>
      </c>
      <c r="G2640">
        <v>3</v>
      </c>
      <c r="H2640" t="s">
        <v>13770</v>
      </c>
      <c r="I2640">
        <v>2</v>
      </c>
      <c r="J2640" t="s">
        <v>13818</v>
      </c>
      <c r="K2640" t="s">
        <v>13823</v>
      </c>
      <c r="L2640">
        <v>270107</v>
      </c>
      <c r="M2640" t="s">
        <v>13588</v>
      </c>
      <c r="N2640">
        <v>270107007</v>
      </c>
      <c r="O2640" t="s">
        <v>13618</v>
      </c>
      <c r="P2640">
        <v>0</v>
      </c>
      <c r="Q2640">
        <v>0</v>
      </c>
      <c r="R2640">
        <v>38115.332460992562</v>
      </c>
    </row>
    <row r="2641" spans="1:18" x14ac:dyDescent="0.25">
      <c r="A2641">
        <v>8</v>
      </c>
      <c r="B2641">
        <v>8306</v>
      </c>
      <c r="C2641" t="s">
        <v>768</v>
      </c>
      <c r="D2641" t="s">
        <v>1551</v>
      </c>
      <c r="E2641">
        <v>5</v>
      </c>
      <c r="F2641" t="s">
        <v>13817</v>
      </c>
      <c r="G2641">
        <v>1</v>
      </c>
      <c r="H2641" t="s">
        <v>8278</v>
      </c>
      <c r="I2641">
        <v>2</v>
      </c>
      <c r="J2641" t="s">
        <v>13818</v>
      </c>
      <c r="K2641" t="s">
        <v>13819</v>
      </c>
      <c r="L2641">
        <v>270107</v>
      </c>
      <c r="M2641" t="s">
        <v>13588</v>
      </c>
      <c r="N2641">
        <v>270107007</v>
      </c>
      <c r="O2641" t="s">
        <v>13618</v>
      </c>
      <c r="P2641">
        <v>0</v>
      </c>
      <c r="Q2641">
        <v>20384.351026898003</v>
      </c>
      <c r="R2641">
        <v>0</v>
      </c>
    </row>
    <row r="2642" spans="1:18" x14ac:dyDescent="0.25">
      <c r="A2642">
        <v>8</v>
      </c>
      <c r="B2642">
        <v>8306</v>
      </c>
      <c r="C2642" t="s">
        <v>768</v>
      </c>
      <c r="D2642" t="s">
        <v>1551</v>
      </c>
      <c r="E2642">
        <v>6</v>
      </c>
      <c r="F2642" t="s">
        <v>13821</v>
      </c>
      <c r="G2642">
        <v>3</v>
      </c>
      <c r="H2642" t="s">
        <v>13770</v>
      </c>
      <c r="I2642">
        <v>2</v>
      </c>
      <c r="J2642" t="s">
        <v>13818</v>
      </c>
      <c r="K2642" t="s">
        <v>13822</v>
      </c>
      <c r="L2642">
        <v>270107</v>
      </c>
      <c r="M2642" t="s">
        <v>13588</v>
      </c>
      <c r="N2642">
        <v>270107007</v>
      </c>
      <c r="O2642" t="s">
        <v>13618</v>
      </c>
      <c r="P2642">
        <v>0</v>
      </c>
      <c r="Q2642">
        <v>16823.254492579461</v>
      </c>
      <c r="R2642">
        <v>0</v>
      </c>
    </row>
    <row r="2643" spans="1:18" x14ac:dyDescent="0.25">
      <c r="A2643">
        <v>8</v>
      </c>
      <c r="B2643">
        <v>8306</v>
      </c>
      <c r="C2643" t="s">
        <v>768</v>
      </c>
      <c r="D2643" t="s">
        <v>1551</v>
      </c>
      <c r="E2643">
        <v>6</v>
      </c>
      <c r="F2643" t="s">
        <v>13821</v>
      </c>
      <c r="G2643">
        <v>3</v>
      </c>
      <c r="H2643" t="s">
        <v>13770</v>
      </c>
      <c r="I2643">
        <v>2</v>
      </c>
      <c r="J2643" t="s">
        <v>13818</v>
      </c>
      <c r="K2643" t="s">
        <v>13823</v>
      </c>
      <c r="L2643">
        <v>270107</v>
      </c>
      <c r="M2643" t="s">
        <v>13588</v>
      </c>
      <c r="N2643">
        <v>270107007</v>
      </c>
      <c r="O2643" t="s">
        <v>13618</v>
      </c>
      <c r="P2643">
        <v>0</v>
      </c>
      <c r="Q2643">
        <v>3561.0965343185426</v>
      </c>
      <c r="R2643">
        <v>0</v>
      </c>
    </row>
    <row r="2644" spans="1:18" x14ac:dyDescent="0.25">
      <c r="A2644">
        <v>8</v>
      </c>
      <c r="B2644">
        <v>8307</v>
      </c>
      <c r="C2644" t="s">
        <v>768</v>
      </c>
      <c r="D2644" t="s">
        <v>1554</v>
      </c>
      <c r="E2644">
        <v>5</v>
      </c>
      <c r="F2644" t="s">
        <v>13817</v>
      </c>
      <c r="G2644">
        <v>1</v>
      </c>
      <c r="H2644" t="s">
        <v>8278</v>
      </c>
      <c r="I2644">
        <v>2</v>
      </c>
      <c r="J2644" t="s">
        <v>13818</v>
      </c>
      <c r="K2644" t="s">
        <v>13819</v>
      </c>
      <c r="L2644">
        <v>270107</v>
      </c>
      <c r="M2644" t="s">
        <v>13588</v>
      </c>
      <c r="N2644">
        <v>270107007</v>
      </c>
      <c r="O2644" t="s">
        <v>13618</v>
      </c>
      <c r="P2644">
        <v>0</v>
      </c>
      <c r="Q2644">
        <v>50717.22917092211</v>
      </c>
      <c r="R2644">
        <v>0</v>
      </c>
    </row>
    <row r="2645" spans="1:18" x14ac:dyDescent="0.25">
      <c r="A2645">
        <v>8</v>
      </c>
      <c r="B2645">
        <v>8307</v>
      </c>
      <c r="C2645" t="s">
        <v>768</v>
      </c>
      <c r="D2645" t="s">
        <v>1554</v>
      </c>
      <c r="E2645">
        <v>6</v>
      </c>
      <c r="F2645" t="s">
        <v>13821</v>
      </c>
      <c r="G2645">
        <v>3</v>
      </c>
      <c r="H2645" t="s">
        <v>13770</v>
      </c>
      <c r="I2645">
        <v>2</v>
      </c>
      <c r="J2645" t="s">
        <v>13818</v>
      </c>
      <c r="K2645" t="s">
        <v>13822</v>
      </c>
      <c r="L2645">
        <v>270107</v>
      </c>
      <c r="M2645" t="s">
        <v>13588</v>
      </c>
      <c r="N2645">
        <v>270107007</v>
      </c>
      <c r="O2645" t="s">
        <v>13618</v>
      </c>
      <c r="P2645">
        <v>0</v>
      </c>
      <c r="Q2645">
        <v>41078.338015123009</v>
      </c>
      <c r="R2645">
        <v>0</v>
      </c>
    </row>
    <row r="2646" spans="1:18" x14ac:dyDescent="0.25">
      <c r="A2646">
        <v>8</v>
      </c>
      <c r="B2646">
        <v>8307</v>
      </c>
      <c r="C2646" t="s">
        <v>768</v>
      </c>
      <c r="D2646" t="s">
        <v>1554</v>
      </c>
      <c r="E2646">
        <v>6</v>
      </c>
      <c r="F2646" t="s">
        <v>13821</v>
      </c>
      <c r="G2646">
        <v>3</v>
      </c>
      <c r="H2646" t="s">
        <v>13770</v>
      </c>
      <c r="I2646">
        <v>2</v>
      </c>
      <c r="J2646" t="s">
        <v>13818</v>
      </c>
      <c r="K2646" t="s">
        <v>13823</v>
      </c>
      <c r="L2646">
        <v>270107</v>
      </c>
      <c r="M2646" t="s">
        <v>13588</v>
      </c>
      <c r="N2646">
        <v>270107007</v>
      </c>
      <c r="O2646" t="s">
        <v>13618</v>
      </c>
      <c r="P2646">
        <v>0</v>
      </c>
      <c r="Q2646">
        <v>9638.8911557991032</v>
      </c>
      <c r="R2646">
        <v>0</v>
      </c>
    </row>
    <row r="2647" spans="1:18" x14ac:dyDescent="0.25">
      <c r="A2647">
        <v>8</v>
      </c>
      <c r="B2647">
        <v>8312</v>
      </c>
      <c r="C2647" t="s">
        <v>768</v>
      </c>
      <c r="D2647" t="s">
        <v>1568</v>
      </c>
      <c r="E2647">
        <v>5</v>
      </c>
      <c r="F2647" t="s">
        <v>13817</v>
      </c>
      <c r="G2647">
        <v>1</v>
      </c>
      <c r="H2647" t="s">
        <v>8278</v>
      </c>
      <c r="I2647">
        <v>2</v>
      </c>
      <c r="J2647" t="s">
        <v>13818</v>
      </c>
      <c r="K2647" t="s">
        <v>13819</v>
      </c>
      <c r="L2647">
        <v>270107</v>
      </c>
      <c r="M2647" t="s">
        <v>13588</v>
      </c>
      <c r="N2647">
        <v>270107007</v>
      </c>
      <c r="O2647" t="s">
        <v>13618</v>
      </c>
      <c r="P2647">
        <v>0</v>
      </c>
      <c r="Q2647">
        <v>21644.148464905869</v>
      </c>
      <c r="R2647">
        <v>0</v>
      </c>
    </row>
    <row r="2648" spans="1:18" x14ac:dyDescent="0.25">
      <c r="A2648">
        <v>8</v>
      </c>
      <c r="B2648">
        <v>8312</v>
      </c>
      <c r="C2648" t="s">
        <v>768</v>
      </c>
      <c r="D2648" t="s">
        <v>1568</v>
      </c>
      <c r="E2648">
        <v>5</v>
      </c>
      <c r="F2648" t="s">
        <v>13817</v>
      </c>
      <c r="G2648">
        <v>1</v>
      </c>
      <c r="H2648" t="s">
        <v>8278</v>
      </c>
      <c r="I2648">
        <v>2</v>
      </c>
      <c r="J2648" t="s">
        <v>13818</v>
      </c>
      <c r="K2648" t="s">
        <v>13820</v>
      </c>
      <c r="L2648">
        <v>270107</v>
      </c>
      <c r="M2648" t="s">
        <v>13588</v>
      </c>
      <c r="N2648">
        <v>270107007</v>
      </c>
      <c r="O2648" t="s">
        <v>13618</v>
      </c>
      <c r="P2648">
        <v>0</v>
      </c>
      <c r="Q2648">
        <v>10784.498114708864</v>
      </c>
      <c r="R2648">
        <v>0</v>
      </c>
    </row>
    <row r="2649" spans="1:18" x14ac:dyDescent="0.25">
      <c r="A2649">
        <v>8</v>
      </c>
      <c r="B2649">
        <v>8312</v>
      </c>
      <c r="C2649" t="s">
        <v>768</v>
      </c>
      <c r="D2649" t="s">
        <v>1568</v>
      </c>
      <c r="E2649">
        <v>6</v>
      </c>
      <c r="F2649" t="s">
        <v>13821</v>
      </c>
      <c r="G2649">
        <v>3</v>
      </c>
      <c r="H2649" t="s">
        <v>13770</v>
      </c>
      <c r="I2649">
        <v>2</v>
      </c>
      <c r="J2649" t="s">
        <v>13818</v>
      </c>
      <c r="K2649" t="s">
        <v>13822</v>
      </c>
      <c r="L2649">
        <v>270107</v>
      </c>
      <c r="M2649" t="s">
        <v>13588</v>
      </c>
      <c r="N2649">
        <v>270107007</v>
      </c>
      <c r="O2649" t="s">
        <v>13618</v>
      </c>
      <c r="P2649">
        <v>0</v>
      </c>
      <c r="Q2649">
        <v>21644.148464905869</v>
      </c>
      <c r="R2649">
        <v>0</v>
      </c>
    </row>
    <row r="2650" spans="1:18" x14ac:dyDescent="0.25">
      <c r="A2650">
        <v>8</v>
      </c>
      <c r="B2650">
        <v>8312</v>
      </c>
      <c r="C2650" t="s">
        <v>768</v>
      </c>
      <c r="D2650" t="s">
        <v>1568</v>
      </c>
      <c r="E2650">
        <v>6</v>
      </c>
      <c r="F2650" t="s">
        <v>13821</v>
      </c>
      <c r="G2650">
        <v>3</v>
      </c>
      <c r="H2650" t="s">
        <v>13770</v>
      </c>
      <c r="I2650">
        <v>2</v>
      </c>
      <c r="J2650" t="s">
        <v>13818</v>
      </c>
      <c r="K2650" t="s">
        <v>13823</v>
      </c>
      <c r="L2650">
        <v>270107</v>
      </c>
      <c r="M2650" t="s">
        <v>13588</v>
      </c>
      <c r="N2650">
        <v>270107007</v>
      </c>
      <c r="O2650" t="s">
        <v>13618</v>
      </c>
      <c r="P2650">
        <v>0</v>
      </c>
      <c r="Q2650">
        <v>10784.498114708864</v>
      </c>
      <c r="R2650">
        <v>0</v>
      </c>
    </row>
    <row r="2651" spans="1:18" x14ac:dyDescent="0.25">
      <c r="A2651">
        <v>8</v>
      </c>
      <c r="B2651">
        <v>16101</v>
      </c>
      <c r="C2651" t="s">
        <v>768</v>
      </c>
      <c r="D2651" t="s">
        <v>2024</v>
      </c>
      <c r="E2651">
        <v>5</v>
      </c>
      <c r="F2651" t="s">
        <v>13817</v>
      </c>
      <c r="G2651">
        <v>1</v>
      </c>
      <c r="H2651" t="s">
        <v>8278</v>
      </c>
      <c r="I2651">
        <v>2</v>
      </c>
      <c r="J2651" t="s">
        <v>13818</v>
      </c>
      <c r="K2651" t="s">
        <v>13819</v>
      </c>
      <c r="L2651">
        <v>270107</v>
      </c>
      <c r="M2651" t="s">
        <v>13588</v>
      </c>
      <c r="N2651">
        <v>270107007</v>
      </c>
      <c r="O2651" t="s">
        <v>13618</v>
      </c>
      <c r="P2651">
        <v>21899.790329204763</v>
      </c>
      <c r="Q2651">
        <v>30139.114856116033</v>
      </c>
      <c r="R2651">
        <v>0</v>
      </c>
    </row>
    <row r="2652" spans="1:18" x14ac:dyDescent="0.25">
      <c r="A2652">
        <v>8</v>
      </c>
      <c r="B2652">
        <v>16101</v>
      </c>
      <c r="C2652" t="s">
        <v>768</v>
      </c>
      <c r="D2652" t="s">
        <v>2024</v>
      </c>
      <c r="E2652">
        <v>5</v>
      </c>
      <c r="F2652" t="s">
        <v>13817</v>
      </c>
      <c r="G2652">
        <v>1</v>
      </c>
      <c r="H2652" t="s">
        <v>8278</v>
      </c>
      <c r="I2652">
        <v>2</v>
      </c>
      <c r="J2652" t="s">
        <v>13818</v>
      </c>
      <c r="K2652" t="s">
        <v>13820</v>
      </c>
      <c r="L2652">
        <v>270107</v>
      </c>
      <c r="M2652" t="s">
        <v>13588</v>
      </c>
      <c r="N2652">
        <v>270107007</v>
      </c>
      <c r="O2652" t="s">
        <v>13618</v>
      </c>
      <c r="P2652">
        <v>7012.6234788059573</v>
      </c>
      <c r="Q2652">
        <v>6959.9296550396593</v>
      </c>
      <c r="R2652">
        <v>0</v>
      </c>
    </row>
    <row r="2653" spans="1:18" x14ac:dyDescent="0.25">
      <c r="A2653">
        <v>8</v>
      </c>
      <c r="B2653">
        <v>16101</v>
      </c>
      <c r="C2653" t="s">
        <v>768</v>
      </c>
      <c r="D2653" t="s">
        <v>2024</v>
      </c>
      <c r="E2653">
        <v>6</v>
      </c>
      <c r="F2653" t="s">
        <v>13821</v>
      </c>
      <c r="G2653">
        <v>3</v>
      </c>
      <c r="H2653" t="s">
        <v>13770</v>
      </c>
      <c r="I2653">
        <v>2</v>
      </c>
      <c r="J2653" t="s">
        <v>13818</v>
      </c>
      <c r="K2653" t="s">
        <v>13822</v>
      </c>
      <c r="L2653">
        <v>270107</v>
      </c>
      <c r="M2653" t="s">
        <v>13588</v>
      </c>
      <c r="N2653">
        <v>270107007</v>
      </c>
      <c r="O2653" t="s">
        <v>13618</v>
      </c>
      <c r="P2653">
        <v>16310.010159306574</v>
      </c>
      <c r="Q2653">
        <v>25412.431923158001</v>
      </c>
      <c r="R2653">
        <v>0</v>
      </c>
    </row>
    <row r="2654" spans="1:18" x14ac:dyDescent="0.25">
      <c r="A2654">
        <v>8</v>
      </c>
      <c r="B2654">
        <v>16101</v>
      </c>
      <c r="C2654" t="s">
        <v>768</v>
      </c>
      <c r="D2654" t="s">
        <v>2024</v>
      </c>
      <c r="E2654">
        <v>6</v>
      </c>
      <c r="F2654" t="s">
        <v>13821</v>
      </c>
      <c r="G2654">
        <v>3</v>
      </c>
      <c r="H2654" t="s">
        <v>13770</v>
      </c>
      <c r="I2654">
        <v>2</v>
      </c>
      <c r="J2654" t="s">
        <v>13818</v>
      </c>
      <c r="K2654" t="s">
        <v>13823</v>
      </c>
      <c r="L2654">
        <v>270107</v>
      </c>
      <c r="M2654" t="s">
        <v>13588</v>
      </c>
      <c r="N2654">
        <v>270107007</v>
      </c>
      <c r="O2654" t="s">
        <v>13618</v>
      </c>
      <c r="P2654">
        <v>12602.403648704149</v>
      </c>
      <c r="Q2654">
        <v>11686.612587997703</v>
      </c>
      <c r="R2654">
        <v>0</v>
      </c>
    </row>
    <row r="2655" spans="1:18" x14ac:dyDescent="0.25">
      <c r="A2655">
        <v>8</v>
      </c>
      <c r="B2655">
        <v>16103</v>
      </c>
      <c r="C2655" t="s">
        <v>768</v>
      </c>
      <c r="D2655" t="s">
        <v>2030</v>
      </c>
      <c r="E2655">
        <v>5</v>
      </c>
      <c r="F2655" t="s">
        <v>13817</v>
      </c>
      <c r="G2655">
        <v>1</v>
      </c>
      <c r="H2655" t="s">
        <v>8278</v>
      </c>
      <c r="I2655">
        <v>2</v>
      </c>
      <c r="J2655" t="s">
        <v>13818</v>
      </c>
      <c r="K2655" t="s">
        <v>13819</v>
      </c>
      <c r="L2655">
        <v>270107</v>
      </c>
      <c r="M2655" t="s">
        <v>13588</v>
      </c>
      <c r="N2655">
        <v>270107007</v>
      </c>
      <c r="O2655" t="s">
        <v>13618</v>
      </c>
      <c r="P2655">
        <v>0</v>
      </c>
      <c r="Q2655">
        <v>29497.010972348733</v>
      </c>
      <c r="R2655">
        <v>0</v>
      </c>
    </row>
    <row r="2656" spans="1:18" x14ac:dyDescent="0.25">
      <c r="A2656">
        <v>8</v>
      </c>
      <c r="B2656">
        <v>16103</v>
      </c>
      <c r="C2656" t="s">
        <v>768</v>
      </c>
      <c r="D2656" t="s">
        <v>2030</v>
      </c>
      <c r="E2656">
        <v>5</v>
      </c>
      <c r="F2656" t="s">
        <v>13817</v>
      </c>
      <c r="G2656">
        <v>1</v>
      </c>
      <c r="H2656" t="s">
        <v>8278</v>
      </c>
      <c r="I2656">
        <v>2</v>
      </c>
      <c r="J2656" t="s">
        <v>13818</v>
      </c>
      <c r="K2656" t="s">
        <v>13820</v>
      </c>
      <c r="L2656">
        <v>270107</v>
      </c>
      <c r="M2656" t="s">
        <v>13588</v>
      </c>
      <c r="N2656">
        <v>270107007</v>
      </c>
      <c r="O2656" t="s">
        <v>13618</v>
      </c>
      <c r="P2656">
        <v>0</v>
      </c>
      <c r="Q2656">
        <v>6564.3746475848166</v>
      </c>
      <c r="R2656">
        <v>0</v>
      </c>
    </row>
    <row r="2657" spans="1:18" x14ac:dyDescent="0.25">
      <c r="A2657">
        <v>8</v>
      </c>
      <c r="B2657">
        <v>16103</v>
      </c>
      <c r="C2657" t="s">
        <v>768</v>
      </c>
      <c r="D2657" t="s">
        <v>2030</v>
      </c>
      <c r="E2657">
        <v>6</v>
      </c>
      <c r="F2657" t="s">
        <v>13821</v>
      </c>
      <c r="G2657">
        <v>3</v>
      </c>
      <c r="H2657" t="s">
        <v>13770</v>
      </c>
      <c r="I2657">
        <v>2</v>
      </c>
      <c r="J2657" t="s">
        <v>13818</v>
      </c>
      <c r="K2657" t="s">
        <v>13822</v>
      </c>
      <c r="L2657">
        <v>270107</v>
      </c>
      <c r="M2657" t="s">
        <v>13588</v>
      </c>
      <c r="N2657">
        <v>270107007</v>
      </c>
      <c r="O2657" t="s">
        <v>13618</v>
      </c>
      <c r="P2657">
        <v>0</v>
      </c>
      <c r="Q2657">
        <v>23383.19070072208</v>
      </c>
      <c r="R2657">
        <v>0</v>
      </c>
    </row>
    <row r="2658" spans="1:18" x14ac:dyDescent="0.25">
      <c r="A2658">
        <v>8</v>
      </c>
      <c r="B2658">
        <v>16103</v>
      </c>
      <c r="C2658" t="s">
        <v>768</v>
      </c>
      <c r="D2658" t="s">
        <v>2030</v>
      </c>
      <c r="E2658">
        <v>6</v>
      </c>
      <c r="F2658" t="s">
        <v>13821</v>
      </c>
      <c r="G2658">
        <v>3</v>
      </c>
      <c r="H2658" t="s">
        <v>13770</v>
      </c>
      <c r="I2658">
        <v>2</v>
      </c>
      <c r="J2658" t="s">
        <v>13818</v>
      </c>
      <c r="K2658" t="s">
        <v>13823</v>
      </c>
      <c r="L2658">
        <v>270107</v>
      </c>
      <c r="M2658" t="s">
        <v>13588</v>
      </c>
      <c r="N2658">
        <v>270107007</v>
      </c>
      <c r="O2658" t="s">
        <v>13618</v>
      </c>
      <c r="P2658">
        <v>0</v>
      </c>
      <c r="Q2658">
        <v>12678.194919211472</v>
      </c>
      <c r="R2658">
        <v>0</v>
      </c>
    </row>
    <row r="2659" spans="1:18" x14ac:dyDescent="0.25">
      <c r="A2659">
        <v>8</v>
      </c>
      <c r="B2659">
        <v>16107</v>
      </c>
      <c r="C2659" t="s">
        <v>768</v>
      </c>
      <c r="D2659" t="s">
        <v>2042</v>
      </c>
      <c r="E2659">
        <v>5</v>
      </c>
      <c r="F2659" t="s">
        <v>13817</v>
      </c>
      <c r="G2659">
        <v>1</v>
      </c>
      <c r="H2659" t="s">
        <v>8278</v>
      </c>
      <c r="I2659">
        <v>2</v>
      </c>
      <c r="J2659" t="s">
        <v>13818</v>
      </c>
      <c r="K2659" t="s">
        <v>13819</v>
      </c>
      <c r="L2659">
        <v>270107</v>
      </c>
      <c r="M2659" t="s">
        <v>13588</v>
      </c>
      <c r="N2659">
        <v>270107007</v>
      </c>
      <c r="O2659" t="s">
        <v>13618</v>
      </c>
      <c r="P2659">
        <v>0</v>
      </c>
      <c r="Q2659">
        <v>65021.563369669937</v>
      </c>
      <c r="R2659">
        <v>0</v>
      </c>
    </row>
    <row r="2660" spans="1:18" x14ac:dyDescent="0.25">
      <c r="A2660">
        <v>8</v>
      </c>
      <c r="B2660">
        <v>16107</v>
      </c>
      <c r="C2660" t="s">
        <v>768</v>
      </c>
      <c r="D2660" t="s">
        <v>2042</v>
      </c>
      <c r="E2660">
        <v>5</v>
      </c>
      <c r="F2660" t="s">
        <v>13817</v>
      </c>
      <c r="G2660">
        <v>1</v>
      </c>
      <c r="H2660" t="s">
        <v>8278</v>
      </c>
      <c r="I2660">
        <v>2</v>
      </c>
      <c r="J2660" t="s">
        <v>13818</v>
      </c>
      <c r="K2660" t="s">
        <v>13820</v>
      </c>
      <c r="L2660">
        <v>270107</v>
      </c>
      <c r="M2660" t="s">
        <v>13588</v>
      </c>
      <c r="N2660">
        <v>270107007</v>
      </c>
      <c r="O2660" t="s">
        <v>13618</v>
      </c>
      <c r="P2660">
        <v>0</v>
      </c>
      <c r="Q2660">
        <v>10777.505499925632</v>
      </c>
      <c r="R2660">
        <v>0</v>
      </c>
    </row>
    <row r="2661" spans="1:18" x14ac:dyDescent="0.25">
      <c r="A2661">
        <v>8</v>
      </c>
      <c r="B2661">
        <v>16107</v>
      </c>
      <c r="C2661" t="s">
        <v>768</v>
      </c>
      <c r="D2661" t="s">
        <v>2042</v>
      </c>
      <c r="E2661">
        <v>6</v>
      </c>
      <c r="F2661" t="s">
        <v>13821</v>
      </c>
      <c r="G2661">
        <v>3</v>
      </c>
      <c r="H2661" t="s">
        <v>13770</v>
      </c>
      <c r="I2661">
        <v>2</v>
      </c>
      <c r="J2661" t="s">
        <v>13818</v>
      </c>
      <c r="K2661" t="s">
        <v>13822</v>
      </c>
      <c r="L2661">
        <v>270107</v>
      </c>
      <c r="M2661" t="s">
        <v>13588</v>
      </c>
      <c r="N2661">
        <v>270107007</v>
      </c>
      <c r="O2661" t="s">
        <v>13618</v>
      </c>
      <c r="P2661">
        <v>0</v>
      </c>
      <c r="Q2661">
        <v>65021.563369669937</v>
      </c>
      <c r="R2661">
        <v>0</v>
      </c>
    </row>
    <row r="2662" spans="1:18" x14ac:dyDescent="0.25">
      <c r="A2662">
        <v>8</v>
      </c>
      <c r="B2662">
        <v>16107</v>
      </c>
      <c r="C2662" t="s">
        <v>768</v>
      </c>
      <c r="D2662" t="s">
        <v>2042</v>
      </c>
      <c r="E2662">
        <v>6</v>
      </c>
      <c r="F2662" t="s">
        <v>13821</v>
      </c>
      <c r="G2662">
        <v>3</v>
      </c>
      <c r="H2662" t="s">
        <v>13770</v>
      </c>
      <c r="I2662">
        <v>2</v>
      </c>
      <c r="J2662" t="s">
        <v>13818</v>
      </c>
      <c r="K2662" t="s">
        <v>13823</v>
      </c>
      <c r="L2662">
        <v>270107</v>
      </c>
      <c r="M2662" t="s">
        <v>13588</v>
      </c>
      <c r="N2662">
        <v>270107007</v>
      </c>
      <c r="O2662" t="s">
        <v>13618</v>
      </c>
      <c r="P2662">
        <v>0</v>
      </c>
      <c r="Q2662">
        <v>10777.505499925632</v>
      </c>
      <c r="R2662">
        <v>0</v>
      </c>
    </row>
    <row r="2663" spans="1:18" x14ac:dyDescent="0.25">
      <c r="A2663">
        <v>8</v>
      </c>
      <c r="B2663">
        <v>16301</v>
      </c>
      <c r="C2663" t="s">
        <v>768</v>
      </c>
      <c r="D2663" t="s">
        <v>2072</v>
      </c>
      <c r="E2663">
        <v>5</v>
      </c>
      <c r="F2663" t="s">
        <v>13817</v>
      </c>
      <c r="G2663">
        <v>1</v>
      </c>
      <c r="H2663" t="s">
        <v>8278</v>
      </c>
      <c r="I2663">
        <v>2</v>
      </c>
      <c r="J2663" t="s">
        <v>13818</v>
      </c>
      <c r="K2663" t="s">
        <v>13819</v>
      </c>
      <c r="L2663">
        <v>270107</v>
      </c>
      <c r="M2663" t="s">
        <v>13588</v>
      </c>
      <c r="N2663">
        <v>270107007</v>
      </c>
      <c r="O2663" t="s">
        <v>13618</v>
      </c>
      <c r="P2663">
        <v>18837.890987347408</v>
      </c>
      <c r="Q2663">
        <v>37024.525330126242</v>
      </c>
      <c r="R2663">
        <v>0</v>
      </c>
    </row>
    <row r="2664" spans="1:18" x14ac:dyDescent="0.25">
      <c r="A2664">
        <v>8</v>
      </c>
      <c r="B2664">
        <v>16301</v>
      </c>
      <c r="C2664" t="s">
        <v>768</v>
      </c>
      <c r="D2664" t="s">
        <v>2072</v>
      </c>
      <c r="E2664">
        <v>5</v>
      </c>
      <c r="F2664" t="s">
        <v>13817</v>
      </c>
      <c r="G2664">
        <v>1</v>
      </c>
      <c r="H2664" t="s">
        <v>8278</v>
      </c>
      <c r="I2664">
        <v>2</v>
      </c>
      <c r="J2664" t="s">
        <v>13818</v>
      </c>
      <c r="K2664" t="s">
        <v>13820</v>
      </c>
      <c r="L2664">
        <v>270107</v>
      </c>
      <c r="M2664" t="s">
        <v>13588</v>
      </c>
      <c r="N2664">
        <v>270107007</v>
      </c>
      <c r="O2664" t="s">
        <v>13618</v>
      </c>
      <c r="P2664">
        <v>936.88545879559194</v>
      </c>
      <c r="Q2664">
        <v>0</v>
      </c>
      <c r="R2664">
        <v>0</v>
      </c>
    </row>
    <row r="2665" spans="1:18" x14ac:dyDescent="0.25">
      <c r="A2665">
        <v>8</v>
      </c>
      <c r="B2665">
        <v>16301</v>
      </c>
      <c r="C2665" t="s">
        <v>768</v>
      </c>
      <c r="D2665" t="s">
        <v>2072</v>
      </c>
      <c r="E2665">
        <v>6</v>
      </c>
      <c r="F2665" t="s">
        <v>13821</v>
      </c>
      <c r="G2665">
        <v>3</v>
      </c>
      <c r="H2665" t="s">
        <v>13770</v>
      </c>
      <c r="I2665">
        <v>2</v>
      </c>
      <c r="J2665" t="s">
        <v>13818</v>
      </c>
      <c r="K2665" t="s">
        <v>13822</v>
      </c>
      <c r="L2665">
        <v>270107</v>
      </c>
      <c r="M2665" t="s">
        <v>13588</v>
      </c>
      <c r="N2665">
        <v>270107007</v>
      </c>
      <c r="O2665" t="s">
        <v>13618</v>
      </c>
      <c r="P2665">
        <v>18837.890987347408</v>
      </c>
      <c r="Q2665">
        <v>37024.525330126242</v>
      </c>
      <c r="R2665">
        <v>0</v>
      </c>
    </row>
    <row r="2666" spans="1:18" x14ac:dyDescent="0.25">
      <c r="A2666">
        <v>8</v>
      </c>
      <c r="B2666">
        <v>16301</v>
      </c>
      <c r="C2666" t="s">
        <v>768</v>
      </c>
      <c r="D2666" t="s">
        <v>2072</v>
      </c>
      <c r="E2666">
        <v>6</v>
      </c>
      <c r="F2666" t="s">
        <v>13821</v>
      </c>
      <c r="G2666">
        <v>3</v>
      </c>
      <c r="H2666" t="s">
        <v>13770</v>
      </c>
      <c r="I2666">
        <v>2</v>
      </c>
      <c r="J2666" t="s">
        <v>13818</v>
      </c>
      <c r="K2666" t="s">
        <v>13823</v>
      </c>
      <c r="L2666">
        <v>270107</v>
      </c>
      <c r="M2666" t="s">
        <v>13588</v>
      </c>
      <c r="N2666">
        <v>270107007</v>
      </c>
      <c r="O2666" t="s">
        <v>13618</v>
      </c>
      <c r="P2666">
        <v>936.88545879559194</v>
      </c>
      <c r="Q2666">
        <v>0</v>
      </c>
      <c r="R2666">
        <v>0</v>
      </c>
    </row>
    <row r="2667" spans="1:18" x14ac:dyDescent="0.25">
      <c r="A2667">
        <v>8</v>
      </c>
      <c r="B2667">
        <v>16305</v>
      </c>
      <c r="C2667" t="s">
        <v>768</v>
      </c>
      <c r="D2667" t="s">
        <v>2084</v>
      </c>
      <c r="E2667">
        <v>5</v>
      </c>
      <c r="F2667" t="s">
        <v>13817</v>
      </c>
      <c r="G2667">
        <v>1</v>
      </c>
      <c r="H2667" t="s">
        <v>8278</v>
      </c>
      <c r="I2667">
        <v>2</v>
      </c>
      <c r="J2667" t="s">
        <v>13818</v>
      </c>
      <c r="K2667" t="s">
        <v>13819</v>
      </c>
      <c r="L2667">
        <v>270107</v>
      </c>
      <c r="M2667" t="s">
        <v>13588</v>
      </c>
      <c r="N2667">
        <v>270107007</v>
      </c>
      <c r="O2667" t="s">
        <v>13618</v>
      </c>
      <c r="P2667">
        <v>0</v>
      </c>
      <c r="Q2667">
        <v>24935.41720485664</v>
      </c>
      <c r="R2667">
        <v>0</v>
      </c>
    </row>
    <row r="2668" spans="1:18" x14ac:dyDescent="0.25">
      <c r="A2668">
        <v>8</v>
      </c>
      <c r="B2668">
        <v>16305</v>
      </c>
      <c r="C2668" t="s">
        <v>768</v>
      </c>
      <c r="D2668" t="s">
        <v>2084</v>
      </c>
      <c r="E2668">
        <v>5</v>
      </c>
      <c r="F2668" t="s">
        <v>13817</v>
      </c>
      <c r="G2668">
        <v>1</v>
      </c>
      <c r="H2668" t="s">
        <v>8278</v>
      </c>
      <c r="I2668">
        <v>2</v>
      </c>
      <c r="J2668" t="s">
        <v>13818</v>
      </c>
      <c r="K2668" t="s">
        <v>13820</v>
      </c>
      <c r="L2668">
        <v>270107</v>
      </c>
      <c r="M2668" t="s">
        <v>13588</v>
      </c>
      <c r="N2668">
        <v>270107007</v>
      </c>
      <c r="O2668" t="s">
        <v>13618</v>
      </c>
      <c r="P2668">
        <v>0</v>
      </c>
      <c r="Q2668">
        <v>25797.859439134278</v>
      </c>
      <c r="R2668">
        <v>0</v>
      </c>
    </row>
    <row r="2669" spans="1:18" x14ac:dyDescent="0.25">
      <c r="A2669">
        <v>8</v>
      </c>
      <c r="B2669">
        <v>16305</v>
      </c>
      <c r="C2669" t="s">
        <v>768</v>
      </c>
      <c r="D2669" t="s">
        <v>2084</v>
      </c>
      <c r="E2669">
        <v>6</v>
      </c>
      <c r="F2669" t="s">
        <v>13821</v>
      </c>
      <c r="G2669">
        <v>3</v>
      </c>
      <c r="H2669" t="s">
        <v>13770</v>
      </c>
      <c r="I2669">
        <v>2</v>
      </c>
      <c r="J2669" t="s">
        <v>13818</v>
      </c>
      <c r="K2669" t="s">
        <v>13822</v>
      </c>
      <c r="L2669">
        <v>270107</v>
      </c>
      <c r="M2669" t="s">
        <v>13588</v>
      </c>
      <c r="N2669">
        <v>270107007</v>
      </c>
      <c r="O2669" t="s">
        <v>13618</v>
      </c>
      <c r="P2669">
        <v>0</v>
      </c>
      <c r="Q2669">
        <v>24935.41720485664</v>
      </c>
      <c r="R2669">
        <v>0</v>
      </c>
    </row>
    <row r="2670" spans="1:18" x14ac:dyDescent="0.25">
      <c r="A2670">
        <v>8</v>
      </c>
      <c r="B2670">
        <v>16305</v>
      </c>
      <c r="C2670" t="s">
        <v>768</v>
      </c>
      <c r="D2670" t="s">
        <v>2084</v>
      </c>
      <c r="E2670">
        <v>6</v>
      </c>
      <c r="F2670" t="s">
        <v>13821</v>
      </c>
      <c r="G2670">
        <v>3</v>
      </c>
      <c r="H2670" t="s">
        <v>13770</v>
      </c>
      <c r="I2670">
        <v>2</v>
      </c>
      <c r="J2670" t="s">
        <v>13818</v>
      </c>
      <c r="K2670" t="s">
        <v>13823</v>
      </c>
      <c r="L2670">
        <v>270107</v>
      </c>
      <c r="M2670" t="s">
        <v>13588</v>
      </c>
      <c r="N2670">
        <v>270107007</v>
      </c>
      <c r="O2670" t="s">
        <v>13618</v>
      </c>
      <c r="P2670">
        <v>0</v>
      </c>
      <c r="Q2670">
        <v>25797.859439134278</v>
      </c>
      <c r="R2670">
        <v>0</v>
      </c>
    </row>
    <row r="2671" spans="1:18" x14ac:dyDescent="0.25">
      <c r="A2671">
        <v>9</v>
      </c>
      <c r="B2671">
        <v>9101</v>
      </c>
      <c r="C2671" t="s">
        <v>762</v>
      </c>
      <c r="D2671" t="s">
        <v>1577</v>
      </c>
      <c r="E2671">
        <v>5</v>
      </c>
      <c r="F2671" t="s">
        <v>13817</v>
      </c>
      <c r="G2671">
        <v>1</v>
      </c>
      <c r="H2671" t="s">
        <v>8278</v>
      </c>
      <c r="I2671">
        <v>2</v>
      </c>
      <c r="J2671" t="s">
        <v>13818</v>
      </c>
      <c r="K2671" t="s">
        <v>13819</v>
      </c>
      <c r="L2671">
        <v>270107</v>
      </c>
      <c r="M2671" t="s">
        <v>13588</v>
      </c>
      <c r="N2671">
        <v>270107007</v>
      </c>
      <c r="O2671" t="s">
        <v>13618</v>
      </c>
      <c r="P2671">
        <v>25105.72016576922</v>
      </c>
      <c r="Q2671">
        <v>25268.737574297713</v>
      </c>
      <c r="R2671">
        <v>30947.477635383144</v>
      </c>
    </row>
    <row r="2672" spans="1:18" x14ac:dyDescent="0.25">
      <c r="A2672">
        <v>9</v>
      </c>
      <c r="B2672">
        <v>9101</v>
      </c>
      <c r="C2672" t="s">
        <v>762</v>
      </c>
      <c r="D2672" t="s">
        <v>1577</v>
      </c>
      <c r="E2672">
        <v>5</v>
      </c>
      <c r="F2672" t="s">
        <v>13817</v>
      </c>
      <c r="G2672">
        <v>1</v>
      </c>
      <c r="H2672" t="s">
        <v>8278</v>
      </c>
      <c r="I2672">
        <v>2</v>
      </c>
      <c r="J2672" t="s">
        <v>13818</v>
      </c>
      <c r="K2672" t="s">
        <v>13820</v>
      </c>
      <c r="L2672">
        <v>270107</v>
      </c>
      <c r="M2672" t="s">
        <v>13588</v>
      </c>
      <c r="N2672">
        <v>270107007</v>
      </c>
      <c r="O2672" t="s">
        <v>13618</v>
      </c>
      <c r="P2672">
        <v>4487.1162357982575</v>
      </c>
      <c r="Q2672">
        <v>5748.7134978837366</v>
      </c>
      <c r="R2672">
        <v>7385.5922626542842</v>
      </c>
    </row>
    <row r="2673" spans="1:18" x14ac:dyDescent="0.25">
      <c r="A2673">
        <v>9</v>
      </c>
      <c r="B2673">
        <v>9101</v>
      </c>
      <c r="C2673" t="s">
        <v>762</v>
      </c>
      <c r="D2673" t="s">
        <v>1577</v>
      </c>
      <c r="E2673">
        <v>6</v>
      </c>
      <c r="F2673" t="s">
        <v>13821</v>
      </c>
      <c r="G2673">
        <v>3</v>
      </c>
      <c r="H2673" t="s">
        <v>13770</v>
      </c>
      <c r="I2673">
        <v>2</v>
      </c>
      <c r="J2673" t="s">
        <v>13818</v>
      </c>
      <c r="K2673" t="s">
        <v>13822</v>
      </c>
      <c r="L2673">
        <v>270107</v>
      </c>
      <c r="M2673" t="s">
        <v>13588</v>
      </c>
      <c r="N2673">
        <v>270107007</v>
      </c>
      <c r="O2673" t="s">
        <v>13618</v>
      </c>
      <c r="P2673">
        <v>18893.250824617295</v>
      </c>
      <c r="Q2673">
        <v>21695.164793588523</v>
      </c>
      <c r="R2673">
        <v>25458.886781068479</v>
      </c>
    </row>
    <row r="2674" spans="1:18" x14ac:dyDescent="0.25">
      <c r="A2674">
        <v>9</v>
      </c>
      <c r="B2674">
        <v>9101</v>
      </c>
      <c r="C2674" t="s">
        <v>762</v>
      </c>
      <c r="D2674" t="s">
        <v>1577</v>
      </c>
      <c r="E2674">
        <v>6</v>
      </c>
      <c r="F2674" t="s">
        <v>13821</v>
      </c>
      <c r="G2674">
        <v>3</v>
      </c>
      <c r="H2674" t="s">
        <v>13770</v>
      </c>
      <c r="I2674">
        <v>2</v>
      </c>
      <c r="J2674" t="s">
        <v>13818</v>
      </c>
      <c r="K2674" t="s">
        <v>13823</v>
      </c>
      <c r="L2674">
        <v>270107</v>
      </c>
      <c r="M2674" t="s">
        <v>13588</v>
      </c>
      <c r="N2674">
        <v>270107007</v>
      </c>
      <c r="O2674" t="s">
        <v>13618</v>
      </c>
      <c r="P2674">
        <v>10699.585576950185</v>
      </c>
      <c r="Q2674">
        <v>9322.2862785929065</v>
      </c>
      <c r="R2674">
        <v>12874.183116968905</v>
      </c>
    </row>
    <row r="2675" spans="1:18" x14ac:dyDescent="0.25">
      <c r="A2675">
        <v>9</v>
      </c>
      <c r="B2675">
        <v>9102</v>
      </c>
      <c r="C2675" t="s">
        <v>762</v>
      </c>
      <c r="D2675" t="s">
        <v>1580</v>
      </c>
      <c r="E2675">
        <v>5</v>
      </c>
      <c r="F2675" t="s">
        <v>13817</v>
      </c>
      <c r="G2675">
        <v>1</v>
      </c>
      <c r="H2675" t="s">
        <v>8278</v>
      </c>
      <c r="I2675">
        <v>2</v>
      </c>
      <c r="J2675" t="s">
        <v>13818</v>
      </c>
      <c r="K2675" t="s">
        <v>13819</v>
      </c>
      <c r="L2675">
        <v>270107</v>
      </c>
      <c r="M2675" t="s">
        <v>13588</v>
      </c>
      <c r="N2675">
        <v>270107007</v>
      </c>
      <c r="O2675" t="s">
        <v>13618</v>
      </c>
      <c r="P2675">
        <v>0</v>
      </c>
      <c r="Q2675">
        <v>32389.459923354701</v>
      </c>
      <c r="R2675">
        <v>0</v>
      </c>
    </row>
    <row r="2676" spans="1:18" x14ac:dyDescent="0.25">
      <c r="A2676">
        <v>9</v>
      </c>
      <c r="B2676">
        <v>9102</v>
      </c>
      <c r="C2676" t="s">
        <v>762</v>
      </c>
      <c r="D2676" t="s">
        <v>1580</v>
      </c>
      <c r="E2676">
        <v>5</v>
      </c>
      <c r="F2676" t="s">
        <v>13817</v>
      </c>
      <c r="G2676">
        <v>1</v>
      </c>
      <c r="H2676" t="s">
        <v>8278</v>
      </c>
      <c r="I2676">
        <v>2</v>
      </c>
      <c r="J2676" t="s">
        <v>13818</v>
      </c>
      <c r="K2676" t="s">
        <v>13820</v>
      </c>
      <c r="L2676">
        <v>270107</v>
      </c>
      <c r="M2676" t="s">
        <v>13588</v>
      </c>
      <c r="N2676">
        <v>270107007</v>
      </c>
      <c r="O2676" t="s">
        <v>13618</v>
      </c>
      <c r="P2676">
        <v>0</v>
      </c>
      <c r="Q2676">
        <v>14080.461237780921</v>
      </c>
      <c r="R2676">
        <v>0</v>
      </c>
    </row>
    <row r="2677" spans="1:18" x14ac:dyDescent="0.25">
      <c r="A2677">
        <v>9</v>
      </c>
      <c r="B2677">
        <v>9102</v>
      </c>
      <c r="C2677" t="s">
        <v>762</v>
      </c>
      <c r="D2677" t="s">
        <v>1580</v>
      </c>
      <c r="E2677">
        <v>6</v>
      </c>
      <c r="F2677" t="s">
        <v>13821</v>
      </c>
      <c r="G2677">
        <v>3</v>
      </c>
      <c r="H2677" t="s">
        <v>13770</v>
      </c>
      <c r="I2677">
        <v>2</v>
      </c>
      <c r="J2677" t="s">
        <v>13818</v>
      </c>
      <c r="K2677" t="s">
        <v>13822</v>
      </c>
      <c r="L2677">
        <v>270107</v>
      </c>
      <c r="M2677" t="s">
        <v>13588</v>
      </c>
      <c r="N2677">
        <v>270107007</v>
      </c>
      <c r="O2677" t="s">
        <v>13618</v>
      </c>
      <c r="P2677">
        <v>0</v>
      </c>
      <c r="Q2677">
        <v>30391.286299377931</v>
      </c>
      <c r="R2677">
        <v>0</v>
      </c>
    </row>
    <row r="2678" spans="1:18" x14ac:dyDescent="0.25">
      <c r="A2678">
        <v>9</v>
      </c>
      <c r="B2678">
        <v>9102</v>
      </c>
      <c r="C2678" t="s">
        <v>762</v>
      </c>
      <c r="D2678" t="s">
        <v>1580</v>
      </c>
      <c r="E2678">
        <v>6</v>
      </c>
      <c r="F2678" t="s">
        <v>13821</v>
      </c>
      <c r="G2678">
        <v>3</v>
      </c>
      <c r="H2678" t="s">
        <v>13770</v>
      </c>
      <c r="I2678">
        <v>2</v>
      </c>
      <c r="J2678" t="s">
        <v>13818</v>
      </c>
      <c r="K2678" t="s">
        <v>13823</v>
      </c>
      <c r="L2678">
        <v>270107</v>
      </c>
      <c r="M2678" t="s">
        <v>13588</v>
      </c>
      <c r="N2678">
        <v>270107007</v>
      </c>
      <c r="O2678" t="s">
        <v>13618</v>
      </c>
      <c r="P2678">
        <v>0</v>
      </c>
      <c r="Q2678">
        <v>16078.634861757691</v>
      </c>
      <c r="R2678">
        <v>0</v>
      </c>
    </row>
    <row r="2679" spans="1:18" x14ac:dyDescent="0.25">
      <c r="A2679">
        <v>9</v>
      </c>
      <c r="B2679">
        <v>9103</v>
      </c>
      <c r="C2679" t="s">
        <v>762</v>
      </c>
      <c r="D2679" t="s">
        <v>1583</v>
      </c>
      <c r="E2679">
        <v>5</v>
      </c>
      <c r="F2679" t="s">
        <v>13817</v>
      </c>
      <c r="G2679">
        <v>1</v>
      </c>
      <c r="H2679" t="s">
        <v>8278</v>
      </c>
      <c r="I2679">
        <v>2</v>
      </c>
      <c r="J2679" t="s">
        <v>13818</v>
      </c>
      <c r="K2679" t="s">
        <v>13819</v>
      </c>
      <c r="L2679">
        <v>270107</v>
      </c>
      <c r="M2679" t="s">
        <v>13588</v>
      </c>
      <c r="N2679">
        <v>270107007</v>
      </c>
      <c r="O2679" t="s">
        <v>13618</v>
      </c>
      <c r="P2679">
        <v>0</v>
      </c>
      <c r="Q2679">
        <v>12622.462343987921</v>
      </c>
      <c r="R2679">
        <v>0</v>
      </c>
    </row>
    <row r="2680" spans="1:18" x14ac:dyDescent="0.25">
      <c r="A2680">
        <v>9</v>
      </c>
      <c r="B2680">
        <v>9103</v>
      </c>
      <c r="C2680" t="s">
        <v>762</v>
      </c>
      <c r="D2680" t="s">
        <v>1583</v>
      </c>
      <c r="E2680">
        <v>6</v>
      </c>
      <c r="F2680" t="s">
        <v>13821</v>
      </c>
      <c r="G2680">
        <v>3</v>
      </c>
      <c r="H2680" t="s">
        <v>13770</v>
      </c>
      <c r="I2680">
        <v>2</v>
      </c>
      <c r="J2680" t="s">
        <v>13818</v>
      </c>
      <c r="K2680" t="s">
        <v>13822</v>
      </c>
      <c r="L2680">
        <v>270107</v>
      </c>
      <c r="M2680" t="s">
        <v>13588</v>
      </c>
      <c r="N2680">
        <v>270107007</v>
      </c>
      <c r="O2680" t="s">
        <v>13618</v>
      </c>
      <c r="P2680">
        <v>0</v>
      </c>
      <c r="Q2680">
        <v>11039.091957149327</v>
      </c>
      <c r="R2680">
        <v>0</v>
      </c>
    </row>
    <row r="2681" spans="1:18" x14ac:dyDescent="0.25">
      <c r="A2681">
        <v>9</v>
      </c>
      <c r="B2681">
        <v>9103</v>
      </c>
      <c r="C2681" t="s">
        <v>762</v>
      </c>
      <c r="D2681" t="s">
        <v>1583</v>
      </c>
      <c r="E2681">
        <v>6</v>
      </c>
      <c r="F2681" t="s">
        <v>13821</v>
      </c>
      <c r="G2681">
        <v>3</v>
      </c>
      <c r="H2681" t="s">
        <v>13770</v>
      </c>
      <c r="I2681">
        <v>2</v>
      </c>
      <c r="J2681" t="s">
        <v>13818</v>
      </c>
      <c r="K2681" t="s">
        <v>13823</v>
      </c>
      <c r="L2681">
        <v>270107</v>
      </c>
      <c r="M2681" t="s">
        <v>13588</v>
      </c>
      <c r="N2681">
        <v>270107007</v>
      </c>
      <c r="O2681" t="s">
        <v>13618</v>
      </c>
      <c r="P2681">
        <v>0</v>
      </c>
      <c r="Q2681">
        <v>1583.3703868385949</v>
      </c>
      <c r="R2681">
        <v>0</v>
      </c>
    </row>
    <row r="2682" spans="1:18" x14ac:dyDescent="0.25">
      <c r="A2682">
        <v>9</v>
      </c>
      <c r="B2682">
        <v>9105</v>
      </c>
      <c r="C2682" t="s">
        <v>762</v>
      </c>
      <c r="D2682" t="s">
        <v>1589</v>
      </c>
      <c r="E2682">
        <v>5</v>
      </c>
      <c r="F2682" t="s">
        <v>13817</v>
      </c>
      <c r="G2682">
        <v>1</v>
      </c>
      <c r="H2682" t="s">
        <v>8278</v>
      </c>
      <c r="I2682">
        <v>2</v>
      </c>
      <c r="J2682" t="s">
        <v>13818</v>
      </c>
      <c r="K2682" t="s">
        <v>13819</v>
      </c>
      <c r="L2682">
        <v>270107</v>
      </c>
      <c r="M2682" t="s">
        <v>13588</v>
      </c>
      <c r="N2682">
        <v>270107007</v>
      </c>
      <c r="O2682" t="s">
        <v>13618</v>
      </c>
      <c r="P2682">
        <v>0</v>
      </c>
      <c r="Q2682">
        <v>14912.665899466019</v>
      </c>
      <c r="R2682">
        <v>32693.781600067468</v>
      </c>
    </row>
    <row r="2683" spans="1:18" x14ac:dyDescent="0.25">
      <c r="A2683">
        <v>9</v>
      </c>
      <c r="B2683">
        <v>9105</v>
      </c>
      <c r="C2683" t="s">
        <v>762</v>
      </c>
      <c r="D2683" t="s">
        <v>1589</v>
      </c>
      <c r="E2683">
        <v>5</v>
      </c>
      <c r="F2683" t="s">
        <v>13817</v>
      </c>
      <c r="G2683">
        <v>1</v>
      </c>
      <c r="H2683" t="s">
        <v>8278</v>
      </c>
      <c r="I2683">
        <v>2</v>
      </c>
      <c r="J2683" t="s">
        <v>13818</v>
      </c>
      <c r="K2683" t="s">
        <v>13820</v>
      </c>
      <c r="L2683">
        <v>270107</v>
      </c>
      <c r="M2683" t="s">
        <v>13588</v>
      </c>
      <c r="N2683">
        <v>270107007</v>
      </c>
      <c r="O2683" t="s">
        <v>13618</v>
      </c>
      <c r="P2683">
        <v>0</v>
      </c>
      <c r="Q2683">
        <v>3543.3718980421595</v>
      </c>
      <c r="R2683">
        <v>10195.975276099112</v>
      </c>
    </row>
    <row r="2684" spans="1:18" x14ac:dyDescent="0.25">
      <c r="A2684">
        <v>9</v>
      </c>
      <c r="B2684">
        <v>9105</v>
      </c>
      <c r="C2684" t="s">
        <v>762</v>
      </c>
      <c r="D2684" t="s">
        <v>1589</v>
      </c>
      <c r="E2684">
        <v>6</v>
      </c>
      <c r="F2684" t="s">
        <v>13821</v>
      </c>
      <c r="G2684">
        <v>3</v>
      </c>
      <c r="H2684" t="s">
        <v>13770</v>
      </c>
      <c r="I2684">
        <v>2</v>
      </c>
      <c r="J2684" t="s">
        <v>13818</v>
      </c>
      <c r="K2684" t="s">
        <v>13822</v>
      </c>
      <c r="L2684">
        <v>270107</v>
      </c>
      <c r="M2684" t="s">
        <v>13588</v>
      </c>
      <c r="N2684">
        <v>270107007</v>
      </c>
      <c r="O2684" t="s">
        <v>13618</v>
      </c>
      <c r="P2684">
        <v>0</v>
      </c>
      <c r="Q2684">
        <v>14912.665899466019</v>
      </c>
      <c r="R2684">
        <v>27300.987402314302</v>
      </c>
    </row>
    <row r="2685" spans="1:18" x14ac:dyDescent="0.25">
      <c r="A2685">
        <v>9</v>
      </c>
      <c r="B2685">
        <v>9105</v>
      </c>
      <c r="C2685" t="s">
        <v>762</v>
      </c>
      <c r="D2685" t="s">
        <v>1589</v>
      </c>
      <c r="E2685">
        <v>6</v>
      </c>
      <c r="F2685" t="s">
        <v>13821</v>
      </c>
      <c r="G2685">
        <v>3</v>
      </c>
      <c r="H2685" t="s">
        <v>13770</v>
      </c>
      <c r="I2685">
        <v>2</v>
      </c>
      <c r="J2685" t="s">
        <v>13818</v>
      </c>
      <c r="K2685" t="s">
        <v>13823</v>
      </c>
      <c r="L2685">
        <v>270107</v>
      </c>
      <c r="M2685" t="s">
        <v>13588</v>
      </c>
      <c r="N2685">
        <v>270107007</v>
      </c>
      <c r="O2685" t="s">
        <v>13618</v>
      </c>
      <c r="P2685">
        <v>0</v>
      </c>
      <c r="Q2685">
        <v>3543.3718980421595</v>
      </c>
      <c r="R2685">
        <v>15588.769473852277</v>
      </c>
    </row>
    <row r="2686" spans="1:18" x14ac:dyDescent="0.25">
      <c r="A2686">
        <v>9</v>
      </c>
      <c r="B2686">
        <v>9107</v>
      </c>
      <c r="C2686" t="s">
        <v>762</v>
      </c>
      <c r="D2686" t="s">
        <v>1595</v>
      </c>
      <c r="E2686">
        <v>5</v>
      </c>
      <c r="F2686" t="s">
        <v>13817</v>
      </c>
      <c r="G2686">
        <v>1</v>
      </c>
      <c r="H2686" t="s">
        <v>8278</v>
      </c>
      <c r="I2686">
        <v>2</v>
      </c>
      <c r="J2686" t="s">
        <v>13818</v>
      </c>
      <c r="K2686" t="s">
        <v>13819</v>
      </c>
      <c r="L2686">
        <v>270107</v>
      </c>
      <c r="M2686" t="s">
        <v>13588</v>
      </c>
      <c r="N2686">
        <v>270107007</v>
      </c>
      <c r="O2686" t="s">
        <v>13618</v>
      </c>
      <c r="P2686">
        <v>0</v>
      </c>
      <c r="Q2686">
        <v>0</v>
      </c>
      <c r="R2686">
        <v>56214.317939209664</v>
      </c>
    </row>
    <row r="2687" spans="1:18" x14ac:dyDescent="0.25">
      <c r="A2687">
        <v>9</v>
      </c>
      <c r="B2687">
        <v>9107</v>
      </c>
      <c r="C2687" t="s">
        <v>762</v>
      </c>
      <c r="D2687" t="s">
        <v>1595</v>
      </c>
      <c r="E2687">
        <v>5</v>
      </c>
      <c r="F2687" t="s">
        <v>13817</v>
      </c>
      <c r="G2687">
        <v>1</v>
      </c>
      <c r="H2687" t="s">
        <v>8278</v>
      </c>
      <c r="I2687">
        <v>2</v>
      </c>
      <c r="J2687" t="s">
        <v>13818</v>
      </c>
      <c r="K2687" t="s">
        <v>13820</v>
      </c>
      <c r="L2687">
        <v>270107</v>
      </c>
      <c r="M2687" t="s">
        <v>13588</v>
      </c>
      <c r="N2687">
        <v>270107007</v>
      </c>
      <c r="O2687" t="s">
        <v>13618</v>
      </c>
      <c r="P2687">
        <v>0</v>
      </c>
      <c r="Q2687">
        <v>0</v>
      </c>
      <c r="R2687">
        <v>4966.8621711786427</v>
      </c>
    </row>
    <row r="2688" spans="1:18" x14ac:dyDescent="0.25">
      <c r="A2688">
        <v>9</v>
      </c>
      <c r="B2688">
        <v>9107</v>
      </c>
      <c r="C2688" t="s">
        <v>762</v>
      </c>
      <c r="D2688" t="s">
        <v>1595</v>
      </c>
      <c r="E2688">
        <v>6</v>
      </c>
      <c r="F2688" t="s">
        <v>13821</v>
      </c>
      <c r="G2688">
        <v>3</v>
      </c>
      <c r="H2688" t="s">
        <v>13770</v>
      </c>
      <c r="I2688">
        <v>2</v>
      </c>
      <c r="J2688" t="s">
        <v>13818</v>
      </c>
      <c r="K2688" t="s">
        <v>13822</v>
      </c>
      <c r="L2688">
        <v>270107</v>
      </c>
      <c r="M2688" t="s">
        <v>13588</v>
      </c>
      <c r="N2688">
        <v>270107007</v>
      </c>
      <c r="O2688" t="s">
        <v>13618</v>
      </c>
      <c r="P2688">
        <v>0</v>
      </c>
      <c r="Q2688">
        <v>0</v>
      </c>
      <c r="R2688">
        <v>49841.941350892492</v>
      </c>
    </row>
    <row r="2689" spans="1:18" x14ac:dyDescent="0.25">
      <c r="A2689">
        <v>9</v>
      </c>
      <c r="B2689">
        <v>9107</v>
      </c>
      <c r="C2689" t="s">
        <v>762</v>
      </c>
      <c r="D2689" t="s">
        <v>1595</v>
      </c>
      <c r="E2689">
        <v>6</v>
      </c>
      <c r="F2689" t="s">
        <v>13821</v>
      </c>
      <c r="G2689">
        <v>3</v>
      </c>
      <c r="H2689" t="s">
        <v>13770</v>
      </c>
      <c r="I2689">
        <v>2</v>
      </c>
      <c r="J2689" t="s">
        <v>13818</v>
      </c>
      <c r="K2689" t="s">
        <v>13823</v>
      </c>
      <c r="L2689">
        <v>270107</v>
      </c>
      <c r="M2689" t="s">
        <v>13588</v>
      </c>
      <c r="N2689">
        <v>270107007</v>
      </c>
      <c r="O2689" t="s">
        <v>13618</v>
      </c>
      <c r="P2689">
        <v>0</v>
      </c>
      <c r="Q2689">
        <v>0</v>
      </c>
      <c r="R2689">
        <v>11339.238759495816</v>
      </c>
    </row>
    <row r="2690" spans="1:18" x14ac:dyDescent="0.25">
      <c r="A2690">
        <v>9</v>
      </c>
      <c r="B2690">
        <v>9108</v>
      </c>
      <c r="C2690" t="s">
        <v>762</v>
      </c>
      <c r="D2690" t="s">
        <v>1598</v>
      </c>
      <c r="E2690">
        <v>5</v>
      </c>
      <c r="F2690" t="s">
        <v>13817</v>
      </c>
      <c r="G2690">
        <v>1</v>
      </c>
      <c r="H2690" t="s">
        <v>8278</v>
      </c>
      <c r="I2690">
        <v>2</v>
      </c>
      <c r="J2690" t="s">
        <v>13818</v>
      </c>
      <c r="K2690" t="s">
        <v>13819</v>
      </c>
      <c r="L2690">
        <v>270107</v>
      </c>
      <c r="M2690" t="s">
        <v>13588</v>
      </c>
      <c r="N2690">
        <v>270107007</v>
      </c>
      <c r="O2690" t="s">
        <v>13618</v>
      </c>
      <c r="P2690">
        <v>0</v>
      </c>
      <c r="Q2690">
        <v>21542.200238790076</v>
      </c>
      <c r="R2690">
        <v>25205.879031867556</v>
      </c>
    </row>
    <row r="2691" spans="1:18" x14ac:dyDescent="0.25">
      <c r="A2691">
        <v>9</v>
      </c>
      <c r="B2691">
        <v>9108</v>
      </c>
      <c r="C2691" t="s">
        <v>762</v>
      </c>
      <c r="D2691" t="s">
        <v>1598</v>
      </c>
      <c r="E2691">
        <v>5</v>
      </c>
      <c r="F2691" t="s">
        <v>13817</v>
      </c>
      <c r="G2691">
        <v>1</v>
      </c>
      <c r="H2691" t="s">
        <v>8278</v>
      </c>
      <c r="I2691">
        <v>2</v>
      </c>
      <c r="J2691" t="s">
        <v>13818</v>
      </c>
      <c r="K2691" t="s">
        <v>13820</v>
      </c>
      <c r="L2691">
        <v>270107</v>
      </c>
      <c r="M2691" t="s">
        <v>13588</v>
      </c>
      <c r="N2691">
        <v>270107007</v>
      </c>
      <c r="O2691" t="s">
        <v>13618</v>
      </c>
      <c r="P2691">
        <v>0</v>
      </c>
      <c r="Q2691">
        <v>6224.5664489484025</v>
      </c>
      <c r="R2691">
        <v>7328.1735767886057</v>
      </c>
    </row>
    <row r="2692" spans="1:18" x14ac:dyDescent="0.25">
      <c r="A2692">
        <v>9</v>
      </c>
      <c r="B2692">
        <v>9108</v>
      </c>
      <c r="C2692" t="s">
        <v>762</v>
      </c>
      <c r="D2692" t="s">
        <v>1598</v>
      </c>
      <c r="E2692">
        <v>6</v>
      </c>
      <c r="F2692" t="s">
        <v>13821</v>
      </c>
      <c r="G2692">
        <v>3</v>
      </c>
      <c r="H2692" t="s">
        <v>13770</v>
      </c>
      <c r="I2692">
        <v>2</v>
      </c>
      <c r="J2692" t="s">
        <v>13818</v>
      </c>
      <c r="K2692" t="s">
        <v>13822</v>
      </c>
      <c r="L2692">
        <v>270107</v>
      </c>
      <c r="M2692" t="s">
        <v>13588</v>
      </c>
      <c r="N2692">
        <v>270107007</v>
      </c>
      <c r="O2692" t="s">
        <v>13618</v>
      </c>
      <c r="P2692">
        <v>0</v>
      </c>
      <c r="Q2692">
        <v>19281.147206056452</v>
      </c>
      <c r="R2692">
        <v>15581.177500638139</v>
      </c>
    </row>
    <row r="2693" spans="1:18" x14ac:dyDescent="0.25">
      <c r="A2693">
        <v>9</v>
      </c>
      <c r="B2693">
        <v>9108</v>
      </c>
      <c r="C2693" t="s">
        <v>762</v>
      </c>
      <c r="D2693" t="s">
        <v>1598</v>
      </c>
      <c r="E2693">
        <v>6</v>
      </c>
      <c r="F2693" t="s">
        <v>13821</v>
      </c>
      <c r="G2693">
        <v>3</v>
      </c>
      <c r="H2693" t="s">
        <v>13770</v>
      </c>
      <c r="I2693">
        <v>2</v>
      </c>
      <c r="J2693" t="s">
        <v>13818</v>
      </c>
      <c r="K2693" t="s">
        <v>13823</v>
      </c>
      <c r="L2693">
        <v>270107</v>
      </c>
      <c r="M2693" t="s">
        <v>13588</v>
      </c>
      <c r="N2693">
        <v>270107007</v>
      </c>
      <c r="O2693" t="s">
        <v>13618</v>
      </c>
      <c r="P2693">
        <v>0</v>
      </c>
      <c r="Q2693">
        <v>8485.6194816820243</v>
      </c>
      <c r="R2693">
        <v>16952.875108018015</v>
      </c>
    </row>
    <row r="2694" spans="1:18" x14ac:dyDescent="0.25">
      <c r="A2694">
        <v>9</v>
      </c>
      <c r="B2694">
        <v>9109</v>
      </c>
      <c r="C2694" t="s">
        <v>762</v>
      </c>
      <c r="D2694" t="s">
        <v>1601</v>
      </c>
      <c r="E2694">
        <v>5</v>
      </c>
      <c r="F2694" t="s">
        <v>13817</v>
      </c>
      <c r="G2694">
        <v>1</v>
      </c>
      <c r="H2694" t="s">
        <v>8278</v>
      </c>
      <c r="I2694">
        <v>2</v>
      </c>
      <c r="J2694" t="s">
        <v>13818</v>
      </c>
      <c r="K2694" t="s">
        <v>13819</v>
      </c>
      <c r="L2694">
        <v>270107</v>
      </c>
      <c r="M2694" t="s">
        <v>13588</v>
      </c>
      <c r="N2694">
        <v>270107007</v>
      </c>
      <c r="O2694" t="s">
        <v>13618</v>
      </c>
      <c r="P2694">
        <v>0</v>
      </c>
      <c r="Q2694">
        <v>6444.9690013973141</v>
      </c>
      <c r="R2694">
        <v>49252.417127561435</v>
      </c>
    </row>
    <row r="2695" spans="1:18" x14ac:dyDescent="0.25">
      <c r="A2695">
        <v>9</v>
      </c>
      <c r="B2695">
        <v>9109</v>
      </c>
      <c r="C2695" t="s">
        <v>762</v>
      </c>
      <c r="D2695" t="s">
        <v>1601</v>
      </c>
      <c r="E2695">
        <v>5</v>
      </c>
      <c r="F2695" t="s">
        <v>13817</v>
      </c>
      <c r="G2695">
        <v>1</v>
      </c>
      <c r="H2695" t="s">
        <v>8278</v>
      </c>
      <c r="I2695">
        <v>2</v>
      </c>
      <c r="J2695" t="s">
        <v>13818</v>
      </c>
      <c r="K2695" t="s">
        <v>13820</v>
      </c>
      <c r="L2695">
        <v>270107</v>
      </c>
      <c r="M2695" t="s">
        <v>13588</v>
      </c>
      <c r="N2695">
        <v>270107007</v>
      </c>
      <c r="O2695" t="s">
        <v>13618</v>
      </c>
      <c r="P2695">
        <v>0</v>
      </c>
      <c r="Q2695">
        <v>6756.8266515127989</v>
      </c>
      <c r="R2695">
        <v>27527.896342318076</v>
      </c>
    </row>
    <row r="2696" spans="1:18" x14ac:dyDescent="0.25">
      <c r="A2696">
        <v>9</v>
      </c>
      <c r="B2696">
        <v>9109</v>
      </c>
      <c r="C2696" t="s">
        <v>762</v>
      </c>
      <c r="D2696" t="s">
        <v>1601</v>
      </c>
      <c r="E2696">
        <v>6</v>
      </c>
      <c r="F2696" t="s">
        <v>13821</v>
      </c>
      <c r="G2696">
        <v>3</v>
      </c>
      <c r="H2696" t="s">
        <v>13770</v>
      </c>
      <c r="I2696">
        <v>2</v>
      </c>
      <c r="J2696" t="s">
        <v>13818</v>
      </c>
      <c r="K2696" t="s">
        <v>13822</v>
      </c>
      <c r="L2696">
        <v>270107</v>
      </c>
      <c r="M2696" t="s">
        <v>13588</v>
      </c>
      <c r="N2696">
        <v>270107007</v>
      </c>
      <c r="O2696" t="s">
        <v>13618</v>
      </c>
      <c r="P2696">
        <v>0</v>
      </c>
      <c r="Q2696">
        <v>6444.9690013973141</v>
      </c>
      <c r="R2696">
        <v>41452.747195533724</v>
      </c>
    </row>
    <row r="2697" spans="1:18" x14ac:dyDescent="0.25">
      <c r="A2697">
        <v>9</v>
      </c>
      <c r="B2697">
        <v>9109</v>
      </c>
      <c r="C2697" t="s">
        <v>762</v>
      </c>
      <c r="D2697" t="s">
        <v>1601</v>
      </c>
      <c r="E2697">
        <v>6</v>
      </c>
      <c r="F2697" t="s">
        <v>13821</v>
      </c>
      <c r="G2697">
        <v>3</v>
      </c>
      <c r="H2697" t="s">
        <v>13770</v>
      </c>
      <c r="I2697">
        <v>2</v>
      </c>
      <c r="J2697" t="s">
        <v>13818</v>
      </c>
      <c r="K2697" t="s">
        <v>13823</v>
      </c>
      <c r="L2697">
        <v>270107</v>
      </c>
      <c r="M2697" t="s">
        <v>13588</v>
      </c>
      <c r="N2697">
        <v>270107007</v>
      </c>
      <c r="O2697" t="s">
        <v>13618</v>
      </c>
      <c r="P2697">
        <v>0</v>
      </c>
      <c r="Q2697">
        <v>6756.8266515127989</v>
      </c>
      <c r="R2697">
        <v>35327.566274345787</v>
      </c>
    </row>
    <row r="2698" spans="1:18" x14ac:dyDescent="0.25">
      <c r="A2698">
        <v>9</v>
      </c>
      <c r="B2698">
        <v>9111</v>
      </c>
      <c r="C2698" t="s">
        <v>762</v>
      </c>
      <c r="D2698" t="s">
        <v>1607</v>
      </c>
      <c r="E2698">
        <v>5</v>
      </c>
      <c r="F2698" t="s">
        <v>13817</v>
      </c>
      <c r="G2698">
        <v>1</v>
      </c>
      <c r="H2698" t="s">
        <v>8278</v>
      </c>
      <c r="I2698">
        <v>2</v>
      </c>
      <c r="J2698" t="s">
        <v>13818</v>
      </c>
      <c r="K2698" t="s">
        <v>13819</v>
      </c>
      <c r="L2698">
        <v>270107</v>
      </c>
      <c r="M2698" t="s">
        <v>13588</v>
      </c>
      <c r="N2698">
        <v>270107007</v>
      </c>
      <c r="O2698" t="s">
        <v>13618</v>
      </c>
      <c r="P2698">
        <v>12264.470965553397</v>
      </c>
      <c r="Q2698">
        <v>0</v>
      </c>
      <c r="R2698">
        <v>29728.985161652006</v>
      </c>
    </row>
    <row r="2699" spans="1:18" x14ac:dyDescent="0.25">
      <c r="A2699">
        <v>9</v>
      </c>
      <c r="B2699">
        <v>9111</v>
      </c>
      <c r="C2699" t="s">
        <v>762</v>
      </c>
      <c r="D2699" t="s">
        <v>1607</v>
      </c>
      <c r="E2699">
        <v>5</v>
      </c>
      <c r="F2699" t="s">
        <v>13817</v>
      </c>
      <c r="G2699">
        <v>1</v>
      </c>
      <c r="H2699" t="s">
        <v>8278</v>
      </c>
      <c r="I2699">
        <v>2</v>
      </c>
      <c r="J2699" t="s">
        <v>13818</v>
      </c>
      <c r="K2699" t="s">
        <v>13820</v>
      </c>
      <c r="L2699">
        <v>270107</v>
      </c>
      <c r="M2699" t="s">
        <v>13588</v>
      </c>
      <c r="N2699">
        <v>270107007</v>
      </c>
      <c r="O2699" t="s">
        <v>13618</v>
      </c>
      <c r="P2699">
        <v>6411.3238967527059</v>
      </c>
      <c r="Q2699">
        <v>0</v>
      </c>
      <c r="R2699">
        <v>0</v>
      </c>
    </row>
    <row r="2700" spans="1:18" x14ac:dyDescent="0.25">
      <c r="A2700">
        <v>9</v>
      </c>
      <c r="B2700">
        <v>9111</v>
      </c>
      <c r="C2700" t="s">
        <v>762</v>
      </c>
      <c r="D2700" t="s">
        <v>1607</v>
      </c>
      <c r="E2700">
        <v>6</v>
      </c>
      <c r="F2700" t="s">
        <v>13821</v>
      </c>
      <c r="G2700">
        <v>3</v>
      </c>
      <c r="H2700" t="s">
        <v>13770</v>
      </c>
      <c r="I2700">
        <v>2</v>
      </c>
      <c r="J2700" t="s">
        <v>13818</v>
      </c>
      <c r="K2700" t="s">
        <v>13822</v>
      </c>
      <c r="L2700">
        <v>270107</v>
      </c>
      <c r="M2700" t="s">
        <v>13588</v>
      </c>
      <c r="N2700">
        <v>270107007</v>
      </c>
      <c r="O2700" t="s">
        <v>13618</v>
      </c>
      <c r="P2700">
        <v>7684.9538964443209</v>
      </c>
      <c r="Q2700">
        <v>0</v>
      </c>
      <c r="R2700">
        <v>22808.482994027421</v>
      </c>
    </row>
    <row r="2701" spans="1:18" x14ac:dyDescent="0.25">
      <c r="A2701">
        <v>9</v>
      </c>
      <c r="B2701">
        <v>9111</v>
      </c>
      <c r="C2701" t="s">
        <v>762</v>
      </c>
      <c r="D2701" t="s">
        <v>1607</v>
      </c>
      <c r="E2701">
        <v>6</v>
      </c>
      <c r="F2701" t="s">
        <v>13821</v>
      </c>
      <c r="G2701">
        <v>3</v>
      </c>
      <c r="H2701" t="s">
        <v>13770</v>
      </c>
      <c r="I2701">
        <v>2</v>
      </c>
      <c r="J2701" t="s">
        <v>13818</v>
      </c>
      <c r="K2701" t="s">
        <v>13823</v>
      </c>
      <c r="L2701">
        <v>270107</v>
      </c>
      <c r="M2701" t="s">
        <v>13588</v>
      </c>
      <c r="N2701">
        <v>270107007</v>
      </c>
      <c r="O2701" t="s">
        <v>13618</v>
      </c>
      <c r="P2701">
        <v>10990.840965861782</v>
      </c>
      <c r="Q2701">
        <v>0</v>
      </c>
      <c r="R2701">
        <v>6920.5021676245842</v>
      </c>
    </row>
    <row r="2702" spans="1:18" x14ac:dyDescent="0.25">
      <c r="A2702">
        <v>9</v>
      </c>
      <c r="B2702">
        <v>9112</v>
      </c>
      <c r="C2702" t="s">
        <v>762</v>
      </c>
      <c r="D2702" t="s">
        <v>1610</v>
      </c>
      <c r="E2702">
        <v>5</v>
      </c>
      <c r="F2702" t="s">
        <v>13817</v>
      </c>
      <c r="G2702">
        <v>1</v>
      </c>
      <c r="H2702" t="s">
        <v>8278</v>
      </c>
      <c r="I2702">
        <v>2</v>
      </c>
      <c r="J2702" t="s">
        <v>13818</v>
      </c>
      <c r="K2702" t="s">
        <v>13819</v>
      </c>
      <c r="L2702">
        <v>270107</v>
      </c>
      <c r="M2702" t="s">
        <v>13588</v>
      </c>
      <c r="N2702">
        <v>270107007</v>
      </c>
      <c r="O2702" t="s">
        <v>13618</v>
      </c>
      <c r="P2702">
        <v>15215.650072630022</v>
      </c>
      <c r="Q2702">
        <v>5044.0956965978121</v>
      </c>
      <c r="R2702">
        <v>15826.75748018818</v>
      </c>
    </row>
    <row r="2703" spans="1:18" x14ac:dyDescent="0.25">
      <c r="A2703">
        <v>9</v>
      </c>
      <c r="B2703">
        <v>9112</v>
      </c>
      <c r="C2703" t="s">
        <v>762</v>
      </c>
      <c r="D2703" t="s">
        <v>1610</v>
      </c>
      <c r="E2703">
        <v>5</v>
      </c>
      <c r="F2703" t="s">
        <v>13817</v>
      </c>
      <c r="G2703">
        <v>1</v>
      </c>
      <c r="H2703" t="s">
        <v>8278</v>
      </c>
      <c r="I2703">
        <v>2</v>
      </c>
      <c r="J2703" t="s">
        <v>13818</v>
      </c>
      <c r="K2703" t="s">
        <v>13820</v>
      </c>
      <c r="L2703">
        <v>270107</v>
      </c>
      <c r="M2703" t="s">
        <v>13588</v>
      </c>
      <c r="N2703">
        <v>270107007</v>
      </c>
      <c r="O2703" t="s">
        <v>13618</v>
      </c>
      <c r="P2703">
        <v>905.49951806247543</v>
      </c>
      <c r="Q2703">
        <v>5829.0813365204758</v>
      </c>
      <c r="R2703">
        <v>10033.949782017387</v>
      </c>
    </row>
    <row r="2704" spans="1:18" x14ac:dyDescent="0.25">
      <c r="A2704">
        <v>9</v>
      </c>
      <c r="B2704">
        <v>9112</v>
      </c>
      <c r="C2704" t="s">
        <v>762</v>
      </c>
      <c r="D2704" t="s">
        <v>1610</v>
      </c>
      <c r="E2704">
        <v>6</v>
      </c>
      <c r="F2704" t="s">
        <v>13821</v>
      </c>
      <c r="G2704">
        <v>3</v>
      </c>
      <c r="H2704" t="s">
        <v>13770</v>
      </c>
      <c r="I2704">
        <v>2</v>
      </c>
      <c r="J2704" t="s">
        <v>13818</v>
      </c>
      <c r="K2704" t="s">
        <v>13822</v>
      </c>
      <c r="L2704">
        <v>270107</v>
      </c>
      <c r="M2704" t="s">
        <v>13588</v>
      </c>
      <c r="N2704">
        <v>270107007</v>
      </c>
      <c r="O2704" t="s">
        <v>13618</v>
      </c>
      <c r="P2704">
        <v>12831.756288945304</v>
      </c>
      <c r="Q2704">
        <v>5044.0956965978121</v>
      </c>
      <c r="R2704">
        <v>12981.156273944947</v>
      </c>
    </row>
    <row r="2705" spans="1:18" x14ac:dyDescent="0.25">
      <c r="A2705">
        <v>9</v>
      </c>
      <c r="B2705">
        <v>9112</v>
      </c>
      <c r="C2705" t="s">
        <v>762</v>
      </c>
      <c r="D2705" t="s">
        <v>1610</v>
      </c>
      <c r="E2705">
        <v>6</v>
      </c>
      <c r="F2705" t="s">
        <v>13821</v>
      </c>
      <c r="G2705">
        <v>3</v>
      </c>
      <c r="H2705" t="s">
        <v>13770</v>
      </c>
      <c r="I2705">
        <v>2</v>
      </c>
      <c r="J2705" t="s">
        <v>13818</v>
      </c>
      <c r="K2705" t="s">
        <v>13823</v>
      </c>
      <c r="L2705">
        <v>270107</v>
      </c>
      <c r="M2705" t="s">
        <v>13588</v>
      </c>
      <c r="N2705">
        <v>270107007</v>
      </c>
      <c r="O2705" t="s">
        <v>13618</v>
      </c>
      <c r="P2705">
        <v>3289.3933017471932</v>
      </c>
      <c r="Q2705">
        <v>5829.0813365204758</v>
      </c>
      <c r="R2705">
        <v>12879.550988260626</v>
      </c>
    </row>
    <row r="2706" spans="1:18" x14ac:dyDescent="0.25">
      <c r="A2706">
        <v>9</v>
      </c>
      <c r="B2706">
        <v>9113</v>
      </c>
      <c r="C2706" t="s">
        <v>762</v>
      </c>
      <c r="D2706" t="s">
        <v>1613</v>
      </c>
      <c r="E2706">
        <v>5</v>
      </c>
      <c r="F2706" t="s">
        <v>13817</v>
      </c>
      <c r="G2706">
        <v>1</v>
      </c>
      <c r="H2706" t="s">
        <v>8278</v>
      </c>
      <c r="I2706">
        <v>2</v>
      </c>
      <c r="J2706" t="s">
        <v>13818</v>
      </c>
      <c r="K2706" t="s">
        <v>13819</v>
      </c>
      <c r="L2706">
        <v>270107</v>
      </c>
      <c r="M2706" t="s">
        <v>13588</v>
      </c>
      <c r="N2706">
        <v>270107007</v>
      </c>
      <c r="O2706" t="s">
        <v>13618</v>
      </c>
      <c r="P2706">
        <v>0</v>
      </c>
      <c r="Q2706">
        <v>0</v>
      </c>
      <c r="R2706">
        <v>42778.877181900825</v>
      </c>
    </row>
    <row r="2707" spans="1:18" x14ac:dyDescent="0.25">
      <c r="A2707">
        <v>9</v>
      </c>
      <c r="B2707">
        <v>9113</v>
      </c>
      <c r="C2707" t="s">
        <v>762</v>
      </c>
      <c r="D2707" t="s">
        <v>1613</v>
      </c>
      <c r="E2707">
        <v>6</v>
      </c>
      <c r="F2707" t="s">
        <v>13821</v>
      </c>
      <c r="G2707">
        <v>3</v>
      </c>
      <c r="H2707" t="s">
        <v>13770</v>
      </c>
      <c r="I2707">
        <v>2</v>
      </c>
      <c r="J2707" t="s">
        <v>13818</v>
      </c>
      <c r="K2707" t="s">
        <v>13822</v>
      </c>
      <c r="L2707">
        <v>270107</v>
      </c>
      <c r="M2707" t="s">
        <v>13588</v>
      </c>
      <c r="N2707">
        <v>270107007</v>
      </c>
      <c r="O2707" t="s">
        <v>13618</v>
      </c>
      <c r="P2707">
        <v>0</v>
      </c>
      <c r="Q2707">
        <v>0</v>
      </c>
      <c r="R2707">
        <v>23780.532843533521</v>
      </c>
    </row>
    <row r="2708" spans="1:18" x14ac:dyDescent="0.25">
      <c r="A2708">
        <v>9</v>
      </c>
      <c r="B2708">
        <v>9113</v>
      </c>
      <c r="C2708" t="s">
        <v>762</v>
      </c>
      <c r="D2708" t="s">
        <v>1613</v>
      </c>
      <c r="E2708">
        <v>6</v>
      </c>
      <c r="F2708" t="s">
        <v>13821</v>
      </c>
      <c r="G2708">
        <v>3</v>
      </c>
      <c r="H2708" t="s">
        <v>13770</v>
      </c>
      <c r="I2708">
        <v>2</v>
      </c>
      <c r="J2708" t="s">
        <v>13818</v>
      </c>
      <c r="K2708" t="s">
        <v>13823</v>
      </c>
      <c r="L2708">
        <v>270107</v>
      </c>
      <c r="M2708" t="s">
        <v>13588</v>
      </c>
      <c r="N2708">
        <v>270107007</v>
      </c>
      <c r="O2708" t="s">
        <v>13618</v>
      </c>
      <c r="P2708">
        <v>0</v>
      </c>
      <c r="Q2708">
        <v>0</v>
      </c>
      <c r="R2708">
        <v>18998.344338367304</v>
      </c>
    </row>
    <row r="2709" spans="1:18" x14ac:dyDescent="0.25">
      <c r="A2709">
        <v>9</v>
      </c>
      <c r="B2709">
        <v>9115</v>
      </c>
      <c r="C2709" t="s">
        <v>762</v>
      </c>
      <c r="D2709" t="s">
        <v>1619</v>
      </c>
      <c r="E2709">
        <v>5</v>
      </c>
      <c r="F2709" t="s">
        <v>13817</v>
      </c>
      <c r="G2709">
        <v>1</v>
      </c>
      <c r="H2709" t="s">
        <v>8278</v>
      </c>
      <c r="I2709">
        <v>2</v>
      </c>
      <c r="J2709" t="s">
        <v>13818</v>
      </c>
      <c r="K2709" t="s">
        <v>13819</v>
      </c>
      <c r="L2709">
        <v>270107</v>
      </c>
      <c r="M2709" t="s">
        <v>13588</v>
      </c>
      <c r="N2709">
        <v>270107007</v>
      </c>
      <c r="O2709" t="s">
        <v>13618</v>
      </c>
      <c r="P2709">
        <v>0</v>
      </c>
      <c r="Q2709">
        <v>55077.418047314182</v>
      </c>
      <c r="R2709">
        <v>14061.23180534213</v>
      </c>
    </row>
    <row r="2710" spans="1:18" x14ac:dyDescent="0.25">
      <c r="A2710">
        <v>9</v>
      </c>
      <c r="B2710">
        <v>9115</v>
      </c>
      <c r="C2710" t="s">
        <v>762</v>
      </c>
      <c r="D2710" t="s">
        <v>1619</v>
      </c>
      <c r="E2710">
        <v>5</v>
      </c>
      <c r="F2710" t="s">
        <v>13817</v>
      </c>
      <c r="G2710">
        <v>1</v>
      </c>
      <c r="H2710" t="s">
        <v>8278</v>
      </c>
      <c r="I2710">
        <v>2</v>
      </c>
      <c r="J2710" t="s">
        <v>13818</v>
      </c>
      <c r="K2710" t="s">
        <v>13820</v>
      </c>
      <c r="L2710">
        <v>270107</v>
      </c>
      <c r="M2710" t="s">
        <v>13588</v>
      </c>
      <c r="N2710">
        <v>270107007</v>
      </c>
      <c r="O2710" t="s">
        <v>13618</v>
      </c>
      <c r="P2710">
        <v>0</v>
      </c>
      <c r="Q2710">
        <v>0</v>
      </c>
      <c r="R2710">
        <v>22814.944576099668</v>
      </c>
    </row>
    <row r="2711" spans="1:18" x14ac:dyDescent="0.25">
      <c r="A2711">
        <v>9</v>
      </c>
      <c r="B2711">
        <v>9115</v>
      </c>
      <c r="C2711" t="s">
        <v>762</v>
      </c>
      <c r="D2711" t="s">
        <v>1619</v>
      </c>
      <c r="E2711">
        <v>6</v>
      </c>
      <c r="F2711" t="s">
        <v>13821</v>
      </c>
      <c r="G2711">
        <v>3</v>
      </c>
      <c r="H2711" t="s">
        <v>13770</v>
      </c>
      <c r="I2711">
        <v>2</v>
      </c>
      <c r="J2711" t="s">
        <v>13818</v>
      </c>
      <c r="K2711" t="s">
        <v>13822</v>
      </c>
      <c r="L2711">
        <v>270107</v>
      </c>
      <c r="M2711" t="s">
        <v>13588</v>
      </c>
      <c r="N2711">
        <v>270107007</v>
      </c>
      <c r="O2711" t="s">
        <v>13618</v>
      </c>
      <c r="P2711">
        <v>0</v>
      </c>
      <c r="Q2711">
        <v>44851.378643748627</v>
      </c>
      <c r="R2711">
        <v>7133.9422914861698</v>
      </c>
    </row>
    <row r="2712" spans="1:18" x14ac:dyDescent="0.25">
      <c r="A2712">
        <v>9</v>
      </c>
      <c r="B2712">
        <v>9115</v>
      </c>
      <c r="C2712" t="s">
        <v>762</v>
      </c>
      <c r="D2712" t="s">
        <v>1619</v>
      </c>
      <c r="E2712">
        <v>6</v>
      </c>
      <c r="F2712" t="s">
        <v>13821</v>
      </c>
      <c r="G2712">
        <v>3</v>
      </c>
      <c r="H2712" t="s">
        <v>13770</v>
      </c>
      <c r="I2712">
        <v>2</v>
      </c>
      <c r="J2712" t="s">
        <v>13818</v>
      </c>
      <c r="K2712" t="s">
        <v>13823</v>
      </c>
      <c r="L2712">
        <v>270107</v>
      </c>
      <c r="M2712" t="s">
        <v>13588</v>
      </c>
      <c r="N2712">
        <v>270107007</v>
      </c>
      <c r="O2712" t="s">
        <v>13618</v>
      </c>
      <c r="P2712">
        <v>0</v>
      </c>
      <c r="Q2712">
        <v>10226.039403565554</v>
      </c>
      <c r="R2712">
        <v>29742.234089955629</v>
      </c>
    </row>
    <row r="2713" spans="1:18" x14ac:dyDescent="0.25">
      <c r="A2713">
        <v>9</v>
      </c>
      <c r="B2713">
        <v>9117</v>
      </c>
      <c r="C2713" t="s">
        <v>762</v>
      </c>
      <c r="D2713" t="s">
        <v>1625</v>
      </c>
      <c r="E2713">
        <v>5</v>
      </c>
      <c r="F2713" t="s">
        <v>13817</v>
      </c>
      <c r="G2713">
        <v>1</v>
      </c>
      <c r="H2713" t="s">
        <v>8278</v>
      </c>
      <c r="I2713">
        <v>2</v>
      </c>
      <c r="J2713" t="s">
        <v>13818</v>
      </c>
      <c r="K2713" t="s">
        <v>13819</v>
      </c>
      <c r="L2713">
        <v>270107</v>
      </c>
      <c r="M2713" t="s">
        <v>13588</v>
      </c>
      <c r="N2713">
        <v>270107007</v>
      </c>
      <c r="O2713" t="s">
        <v>13618</v>
      </c>
      <c r="P2713">
        <v>0</v>
      </c>
      <c r="Q2713">
        <v>48541.740382975651</v>
      </c>
      <c r="R2713">
        <v>0</v>
      </c>
    </row>
    <row r="2714" spans="1:18" x14ac:dyDescent="0.25">
      <c r="A2714">
        <v>9</v>
      </c>
      <c r="B2714">
        <v>9117</v>
      </c>
      <c r="C2714" t="s">
        <v>762</v>
      </c>
      <c r="D2714" t="s">
        <v>1625</v>
      </c>
      <c r="E2714">
        <v>6</v>
      </c>
      <c r="F2714" t="s">
        <v>13821</v>
      </c>
      <c r="G2714">
        <v>3</v>
      </c>
      <c r="H2714" t="s">
        <v>13770</v>
      </c>
      <c r="I2714">
        <v>2</v>
      </c>
      <c r="J2714" t="s">
        <v>13818</v>
      </c>
      <c r="K2714" t="s">
        <v>13822</v>
      </c>
      <c r="L2714">
        <v>270107</v>
      </c>
      <c r="M2714" t="s">
        <v>13588</v>
      </c>
      <c r="N2714">
        <v>270107007</v>
      </c>
      <c r="O2714" t="s">
        <v>13618</v>
      </c>
      <c r="P2714">
        <v>0</v>
      </c>
      <c r="Q2714">
        <v>37993.964801379647</v>
      </c>
      <c r="R2714">
        <v>0</v>
      </c>
    </row>
    <row r="2715" spans="1:18" x14ac:dyDescent="0.25">
      <c r="A2715">
        <v>9</v>
      </c>
      <c r="B2715">
        <v>9117</v>
      </c>
      <c r="C2715" t="s">
        <v>762</v>
      </c>
      <c r="D2715" t="s">
        <v>1625</v>
      </c>
      <c r="E2715">
        <v>6</v>
      </c>
      <c r="F2715" t="s">
        <v>13821</v>
      </c>
      <c r="G2715">
        <v>3</v>
      </c>
      <c r="H2715" t="s">
        <v>13770</v>
      </c>
      <c r="I2715">
        <v>2</v>
      </c>
      <c r="J2715" t="s">
        <v>13818</v>
      </c>
      <c r="K2715" t="s">
        <v>13823</v>
      </c>
      <c r="L2715">
        <v>270107</v>
      </c>
      <c r="M2715" t="s">
        <v>13588</v>
      </c>
      <c r="N2715">
        <v>270107007</v>
      </c>
      <c r="O2715" t="s">
        <v>13618</v>
      </c>
      <c r="P2715">
        <v>0</v>
      </c>
      <c r="Q2715">
        <v>10547.775581595997</v>
      </c>
      <c r="R2715">
        <v>0</v>
      </c>
    </row>
    <row r="2716" spans="1:18" x14ac:dyDescent="0.25">
      <c r="A2716">
        <v>9</v>
      </c>
      <c r="B2716">
        <v>9118</v>
      </c>
      <c r="C2716" t="s">
        <v>762</v>
      </c>
      <c r="D2716" t="s">
        <v>1628</v>
      </c>
      <c r="E2716">
        <v>5</v>
      </c>
      <c r="F2716" t="s">
        <v>13817</v>
      </c>
      <c r="G2716">
        <v>1</v>
      </c>
      <c r="H2716" t="s">
        <v>8278</v>
      </c>
      <c r="I2716">
        <v>2</v>
      </c>
      <c r="J2716" t="s">
        <v>13818</v>
      </c>
      <c r="K2716" t="s">
        <v>13819</v>
      </c>
      <c r="L2716">
        <v>270107</v>
      </c>
      <c r="M2716" t="s">
        <v>13588</v>
      </c>
      <c r="N2716">
        <v>270107007</v>
      </c>
      <c r="O2716" t="s">
        <v>13618</v>
      </c>
      <c r="P2716">
        <v>0</v>
      </c>
      <c r="Q2716">
        <v>28928.437175460174</v>
      </c>
      <c r="R2716">
        <v>0</v>
      </c>
    </row>
    <row r="2717" spans="1:18" x14ac:dyDescent="0.25">
      <c r="A2717">
        <v>9</v>
      </c>
      <c r="B2717">
        <v>9118</v>
      </c>
      <c r="C2717" t="s">
        <v>762</v>
      </c>
      <c r="D2717" t="s">
        <v>1628</v>
      </c>
      <c r="E2717">
        <v>5</v>
      </c>
      <c r="F2717" t="s">
        <v>13817</v>
      </c>
      <c r="G2717">
        <v>1</v>
      </c>
      <c r="H2717" t="s">
        <v>8278</v>
      </c>
      <c r="I2717">
        <v>2</v>
      </c>
      <c r="J2717" t="s">
        <v>13818</v>
      </c>
      <c r="K2717" t="s">
        <v>13820</v>
      </c>
      <c r="L2717">
        <v>270107</v>
      </c>
      <c r="M2717" t="s">
        <v>13588</v>
      </c>
      <c r="N2717">
        <v>270107007</v>
      </c>
      <c r="O2717" t="s">
        <v>13618</v>
      </c>
      <c r="P2717">
        <v>0</v>
      </c>
      <c r="Q2717">
        <v>10768.91049321756</v>
      </c>
      <c r="R2717">
        <v>0</v>
      </c>
    </row>
    <row r="2718" spans="1:18" x14ac:dyDescent="0.25">
      <c r="A2718">
        <v>9</v>
      </c>
      <c r="B2718">
        <v>9118</v>
      </c>
      <c r="C2718" t="s">
        <v>762</v>
      </c>
      <c r="D2718" t="s">
        <v>1628</v>
      </c>
      <c r="E2718">
        <v>6</v>
      </c>
      <c r="F2718" t="s">
        <v>13821</v>
      </c>
      <c r="G2718">
        <v>3</v>
      </c>
      <c r="H2718" t="s">
        <v>13770</v>
      </c>
      <c r="I2718">
        <v>2</v>
      </c>
      <c r="J2718" t="s">
        <v>13818</v>
      </c>
      <c r="K2718" t="s">
        <v>13822</v>
      </c>
      <c r="L2718">
        <v>270107</v>
      </c>
      <c r="M2718" t="s">
        <v>13588</v>
      </c>
      <c r="N2718">
        <v>270107007</v>
      </c>
      <c r="O2718" t="s">
        <v>13618</v>
      </c>
      <c r="P2718">
        <v>0</v>
      </c>
      <c r="Q2718">
        <v>28928.437175460174</v>
      </c>
      <c r="R2718">
        <v>0</v>
      </c>
    </row>
    <row r="2719" spans="1:18" x14ac:dyDescent="0.25">
      <c r="A2719">
        <v>9</v>
      </c>
      <c r="B2719">
        <v>9118</v>
      </c>
      <c r="C2719" t="s">
        <v>762</v>
      </c>
      <c r="D2719" t="s">
        <v>1628</v>
      </c>
      <c r="E2719">
        <v>6</v>
      </c>
      <c r="F2719" t="s">
        <v>13821</v>
      </c>
      <c r="G2719">
        <v>3</v>
      </c>
      <c r="H2719" t="s">
        <v>13770</v>
      </c>
      <c r="I2719">
        <v>2</v>
      </c>
      <c r="J2719" t="s">
        <v>13818</v>
      </c>
      <c r="K2719" t="s">
        <v>13823</v>
      </c>
      <c r="L2719">
        <v>270107</v>
      </c>
      <c r="M2719" t="s">
        <v>13588</v>
      </c>
      <c r="N2719">
        <v>270107007</v>
      </c>
      <c r="O2719" t="s">
        <v>13618</v>
      </c>
      <c r="P2719">
        <v>0</v>
      </c>
      <c r="Q2719">
        <v>10768.91049321756</v>
      </c>
      <c r="R2719">
        <v>0</v>
      </c>
    </row>
    <row r="2720" spans="1:18" x14ac:dyDescent="0.25">
      <c r="A2720">
        <v>9</v>
      </c>
      <c r="B2720">
        <v>9119</v>
      </c>
      <c r="C2720" t="s">
        <v>762</v>
      </c>
      <c r="D2720" t="s">
        <v>1631</v>
      </c>
      <c r="E2720">
        <v>5</v>
      </c>
      <c r="F2720" t="s">
        <v>13817</v>
      </c>
      <c r="G2720">
        <v>1</v>
      </c>
      <c r="H2720" t="s">
        <v>8278</v>
      </c>
      <c r="I2720">
        <v>2</v>
      </c>
      <c r="J2720" t="s">
        <v>13818</v>
      </c>
      <c r="K2720" t="s">
        <v>13819</v>
      </c>
      <c r="L2720">
        <v>270107</v>
      </c>
      <c r="M2720" t="s">
        <v>13588</v>
      </c>
      <c r="N2720">
        <v>270107007</v>
      </c>
      <c r="O2720" t="s">
        <v>13618</v>
      </c>
      <c r="P2720">
        <v>0</v>
      </c>
      <c r="Q2720">
        <v>7816.8521486591999</v>
      </c>
      <c r="R2720">
        <v>15135.338897030899</v>
      </c>
    </row>
    <row r="2721" spans="1:18" x14ac:dyDescent="0.25">
      <c r="A2721">
        <v>9</v>
      </c>
      <c r="B2721">
        <v>9119</v>
      </c>
      <c r="C2721" t="s">
        <v>762</v>
      </c>
      <c r="D2721" t="s">
        <v>1631</v>
      </c>
      <c r="E2721">
        <v>5</v>
      </c>
      <c r="F2721" t="s">
        <v>13817</v>
      </c>
      <c r="G2721">
        <v>1</v>
      </c>
      <c r="H2721" t="s">
        <v>8278</v>
      </c>
      <c r="I2721">
        <v>2</v>
      </c>
      <c r="J2721" t="s">
        <v>13818</v>
      </c>
      <c r="K2721" t="s">
        <v>13820</v>
      </c>
      <c r="L2721">
        <v>270107</v>
      </c>
      <c r="M2721" t="s">
        <v>13588</v>
      </c>
      <c r="N2721">
        <v>270107007</v>
      </c>
      <c r="O2721" t="s">
        <v>13618</v>
      </c>
      <c r="P2721">
        <v>0</v>
      </c>
      <c r="Q2721">
        <v>0</v>
      </c>
      <c r="R2721">
        <v>4842.0179857827916</v>
      </c>
    </row>
    <row r="2722" spans="1:18" x14ac:dyDescent="0.25">
      <c r="A2722">
        <v>9</v>
      </c>
      <c r="B2722">
        <v>9119</v>
      </c>
      <c r="C2722" t="s">
        <v>762</v>
      </c>
      <c r="D2722" t="s">
        <v>1631</v>
      </c>
      <c r="E2722">
        <v>6</v>
      </c>
      <c r="F2722" t="s">
        <v>13821</v>
      </c>
      <c r="G2722">
        <v>3</v>
      </c>
      <c r="H2722" t="s">
        <v>13770</v>
      </c>
      <c r="I2722">
        <v>2</v>
      </c>
      <c r="J2722" t="s">
        <v>13818</v>
      </c>
      <c r="K2722" t="s">
        <v>13822</v>
      </c>
      <c r="L2722">
        <v>270107</v>
      </c>
      <c r="M2722" t="s">
        <v>13588</v>
      </c>
      <c r="N2722">
        <v>270107007</v>
      </c>
      <c r="O2722" t="s">
        <v>13618</v>
      </c>
      <c r="P2722">
        <v>0</v>
      </c>
      <c r="Q2722">
        <v>973.44951307022041</v>
      </c>
      <c r="R2722">
        <v>13120.549422058104</v>
      </c>
    </row>
    <row r="2723" spans="1:18" x14ac:dyDescent="0.25">
      <c r="A2723">
        <v>9</v>
      </c>
      <c r="B2723">
        <v>9119</v>
      </c>
      <c r="C2723" t="s">
        <v>762</v>
      </c>
      <c r="D2723" t="s">
        <v>1631</v>
      </c>
      <c r="E2723">
        <v>6</v>
      </c>
      <c r="F2723" t="s">
        <v>13821</v>
      </c>
      <c r="G2723">
        <v>3</v>
      </c>
      <c r="H2723" t="s">
        <v>13770</v>
      </c>
      <c r="I2723">
        <v>2</v>
      </c>
      <c r="J2723" t="s">
        <v>13818</v>
      </c>
      <c r="K2723" t="s">
        <v>13823</v>
      </c>
      <c r="L2723">
        <v>270107</v>
      </c>
      <c r="M2723" t="s">
        <v>13588</v>
      </c>
      <c r="N2723">
        <v>270107007</v>
      </c>
      <c r="O2723" t="s">
        <v>13618</v>
      </c>
      <c r="P2723">
        <v>0</v>
      </c>
      <c r="Q2723">
        <v>6843.40263558898</v>
      </c>
      <c r="R2723">
        <v>6856.8074607555855</v>
      </c>
    </row>
    <row r="2724" spans="1:18" x14ac:dyDescent="0.25">
      <c r="A2724">
        <v>9</v>
      </c>
      <c r="B2724">
        <v>9120</v>
      </c>
      <c r="C2724" t="s">
        <v>762</v>
      </c>
      <c r="D2724" t="s">
        <v>1634</v>
      </c>
      <c r="E2724">
        <v>5</v>
      </c>
      <c r="F2724" t="s">
        <v>13817</v>
      </c>
      <c r="G2724">
        <v>1</v>
      </c>
      <c r="H2724" t="s">
        <v>8278</v>
      </c>
      <c r="I2724">
        <v>2</v>
      </c>
      <c r="J2724" t="s">
        <v>13818</v>
      </c>
      <c r="K2724" t="s">
        <v>13819</v>
      </c>
      <c r="L2724">
        <v>270107</v>
      </c>
      <c r="M2724" t="s">
        <v>13588</v>
      </c>
      <c r="N2724">
        <v>270107007</v>
      </c>
      <c r="O2724" t="s">
        <v>13618</v>
      </c>
      <c r="P2724">
        <v>11785.949989000514</v>
      </c>
      <c r="Q2724">
        <v>21042.952104851447</v>
      </c>
      <c r="R2724">
        <v>23278.984411073445</v>
      </c>
    </row>
    <row r="2725" spans="1:18" x14ac:dyDescent="0.25">
      <c r="A2725">
        <v>9</v>
      </c>
      <c r="B2725">
        <v>9120</v>
      </c>
      <c r="C2725" t="s">
        <v>762</v>
      </c>
      <c r="D2725" t="s">
        <v>1634</v>
      </c>
      <c r="E2725">
        <v>5</v>
      </c>
      <c r="F2725" t="s">
        <v>13817</v>
      </c>
      <c r="G2725">
        <v>1</v>
      </c>
      <c r="H2725" t="s">
        <v>8278</v>
      </c>
      <c r="I2725">
        <v>2</v>
      </c>
      <c r="J2725" t="s">
        <v>13818</v>
      </c>
      <c r="K2725" t="s">
        <v>13820</v>
      </c>
      <c r="L2725">
        <v>270107</v>
      </c>
      <c r="M2725" t="s">
        <v>13588</v>
      </c>
      <c r="N2725">
        <v>270107007</v>
      </c>
      <c r="O2725" t="s">
        <v>13618</v>
      </c>
      <c r="P2725">
        <v>7094.6689154506121</v>
      </c>
      <c r="Q2725">
        <v>4523.9830853298799</v>
      </c>
      <c r="R2725">
        <v>13544.856012268947</v>
      </c>
    </row>
    <row r="2726" spans="1:18" x14ac:dyDescent="0.25">
      <c r="A2726">
        <v>9</v>
      </c>
      <c r="B2726">
        <v>9120</v>
      </c>
      <c r="C2726" t="s">
        <v>762</v>
      </c>
      <c r="D2726" t="s">
        <v>1634</v>
      </c>
      <c r="E2726">
        <v>6</v>
      </c>
      <c r="F2726" t="s">
        <v>13821</v>
      </c>
      <c r="G2726">
        <v>3</v>
      </c>
      <c r="H2726" t="s">
        <v>13770</v>
      </c>
      <c r="I2726">
        <v>2</v>
      </c>
      <c r="J2726" t="s">
        <v>13818</v>
      </c>
      <c r="K2726" t="s">
        <v>13822</v>
      </c>
      <c r="L2726">
        <v>270107</v>
      </c>
      <c r="M2726" t="s">
        <v>13588</v>
      </c>
      <c r="N2726">
        <v>270107007</v>
      </c>
      <c r="O2726" t="s">
        <v>13618</v>
      </c>
      <c r="P2726">
        <v>10207.523648896386</v>
      </c>
      <c r="Q2726">
        <v>17008.427342383206</v>
      </c>
      <c r="R2726">
        <v>14431.140194867032</v>
      </c>
    </row>
    <row r="2727" spans="1:18" x14ac:dyDescent="0.25">
      <c r="A2727">
        <v>9</v>
      </c>
      <c r="B2727">
        <v>9120</v>
      </c>
      <c r="C2727" t="s">
        <v>762</v>
      </c>
      <c r="D2727" t="s">
        <v>1634</v>
      </c>
      <c r="E2727">
        <v>6</v>
      </c>
      <c r="F2727" t="s">
        <v>13821</v>
      </c>
      <c r="G2727">
        <v>3</v>
      </c>
      <c r="H2727" t="s">
        <v>13770</v>
      </c>
      <c r="I2727">
        <v>2</v>
      </c>
      <c r="J2727" t="s">
        <v>13818</v>
      </c>
      <c r="K2727" t="s">
        <v>13823</v>
      </c>
      <c r="L2727">
        <v>270107</v>
      </c>
      <c r="M2727" t="s">
        <v>13588</v>
      </c>
      <c r="N2727">
        <v>270107007</v>
      </c>
      <c r="O2727" t="s">
        <v>13618</v>
      </c>
      <c r="P2727">
        <v>8673.095255554741</v>
      </c>
      <c r="Q2727">
        <v>8558.5078477981242</v>
      </c>
      <c r="R2727">
        <v>22392.700228475362</v>
      </c>
    </row>
    <row r="2728" spans="1:18" x14ac:dyDescent="0.25">
      <c r="A2728">
        <v>9</v>
      </c>
      <c r="B2728">
        <v>9201</v>
      </c>
      <c r="C2728" t="s">
        <v>762</v>
      </c>
      <c r="D2728" t="s">
        <v>1640</v>
      </c>
      <c r="E2728">
        <v>5</v>
      </c>
      <c r="F2728" t="s">
        <v>13817</v>
      </c>
      <c r="G2728">
        <v>1</v>
      </c>
      <c r="H2728" t="s">
        <v>8278</v>
      </c>
      <c r="I2728">
        <v>2</v>
      </c>
      <c r="J2728" t="s">
        <v>13818</v>
      </c>
      <c r="K2728" t="s">
        <v>13819</v>
      </c>
      <c r="L2728">
        <v>270107</v>
      </c>
      <c r="M2728" t="s">
        <v>13588</v>
      </c>
      <c r="N2728">
        <v>270107007</v>
      </c>
      <c r="O2728" t="s">
        <v>13618</v>
      </c>
      <c r="P2728">
        <v>23929.917528081503</v>
      </c>
      <c r="Q2728">
        <v>19878.32732928326</v>
      </c>
      <c r="R2728">
        <v>0</v>
      </c>
    </row>
    <row r="2729" spans="1:18" x14ac:dyDescent="0.25">
      <c r="A2729">
        <v>9</v>
      </c>
      <c r="B2729">
        <v>9201</v>
      </c>
      <c r="C2729" t="s">
        <v>762</v>
      </c>
      <c r="D2729" t="s">
        <v>1640</v>
      </c>
      <c r="E2729">
        <v>5</v>
      </c>
      <c r="F2729" t="s">
        <v>13817</v>
      </c>
      <c r="G2729">
        <v>1</v>
      </c>
      <c r="H2729" t="s">
        <v>8278</v>
      </c>
      <c r="I2729">
        <v>2</v>
      </c>
      <c r="J2729" t="s">
        <v>13818</v>
      </c>
      <c r="K2729" t="s">
        <v>13820</v>
      </c>
      <c r="L2729">
        <v>270107</v>
      </c>
      <c r="M2729" t="s">
        <v>13588</v>
      </c>
      <c r="N2729">
        <v>270107007</v>
      </c>
      <c r="O2729" t="s">
        <v>13618</v>
      </c>
      <c r="P2729">
        <v>3916.4831884166138</v>
      </c>
      <c r="Q2729">
        <v>0</v>
      </c>
      <c r="R2729">
        <v>0</v>
      </c>
    </row>
    <row r="2730" spans="1:18" x14ac:dyDescent="0.25">
      <c r="A2730">
        <v>9</v>
      </c>
      <c r="B2730">
        <v>9201</v>
      </c>
      <c r="C2730" t="s">
        <v>762</v>
      </c>
      <c r="D2730" t="s">
        <v>1640</v>
      </c>
      <c r="E2730">
        <v>6</v>
      </c>
      <c r="F2730" t="s">
        <v>13821</v>
      </c>
      <c r="G2730">
        <v>3</v>
      </c>
      <c r="H2730" t="s">
        <v>13770</v>
      </c>
      <c r="I2730">
        <v>2</v>
      </c>
      <c r="J2730" t="s">
        <v>13818</v>
      </c>
      <c r="K2730" t="s">
        <v>13822</v>
      </c>
      <c r="L2730">
        <v>270107</v>
      </c>
      <c r="M2730" t="s">
        <v>13588</v>
      </c>
      <c r="N2730">
        <v>270107007</v>
      </c>
      <c r="O2730" t="s">
        <v>13618</v>
      </c>
      <c r="P2730">
        <v>14624.771429637645</v>
      </c>
      <c r="Q2730">
        <v>18253.928438483301</v>
      </c>
      <c r="R2730">
        <v>0</v>
      </c>
    </row>
    <row r="2731" spans="1:18" x14ac:dyDescent="0.25">
      <c r="A2731">
        <v>9</v>
      </c>
      <c r="B2731">
        <v>9201</v>
      </c>
      <c r="C2731" t="s">
        <v>762</v>
      </c>
      <c r="D2731" t="s">
        <v>1640</v>
      </c>
      <c r="E2731">
        <v>6</v>
      </c>
      <c r="F2731" t="s">
        <v>13821</v>
      </c>
      <c r="G2731">
        <v>3</v>
      </c>
      <c r="H2731" t="s">
        <v>13770</v>
      </c>
      <c r="I2731">
        <v>2</v>
      </c>
      <c r="J2731" t="s">
        <v>13818</v>
      </c>
      <c r="K2731" t="s">
        <v>13823</v>
      </c>
      <c r="L2731">
        <v>270107</v>
      </c>
      <c r="M2731" t="s">
        <v>13588</v>
      </c>
      <c r="N2731">
        <v>270107007</v>
      </c>
      <c r="O2731" t="s">
        <v>13618</v>
      </c>
      <c r="P2731">
        <v>13221.629286860469</v>
      </c>
      <c r="Q2731">
        <v>1624.3988907999585</v>
      </c>
      <c r="R2731">
        <v>0</v>
      </c>
    </row>
    <row r="2732" spans="1:18" x14ac:dyDescent="0.25">
      <c r="A2732">
        <v>9</v>
      </c>
      <c r="B2732">
        <v>9202</v>
      </c>
      <c r="C2732" t="s">
        <v>762</v>
      </c>
      <c r="D2732" t="s">
        <v>1643</v>
      </c>
      <c r="E2732">
        <v>5</v>
      </c>
      <c r="F2732" t="s">
        <v>13817</v>
      </c>
      <c r="G2732">
        <v>1</v>
      </c>
      <c r="H2732" t="s">
        <v>8278</v>
      </c>
      <c r="I2732">
        <v>2</v>
      </c>
      <c r="J2732" t="s">
        <v>13818</v>
      </c>
      <c r="K2732" t="s">
        <v>13819</v>
      </c>
      <c r="L2732">
        <v>270107</v>
      </c>
      <c r="M2732" t="s">
        <v>13588</v>
      </c>
      <c r="N2732">
        <v>270107007</v>
      </c>
      <c r="O2732" t="s">
        <v>13618</v>
      </c>
      <c r="P2732">
        <v>0</v>
      </c>
      <c r="Q2732">
        <v>52548.274990953207</v>
      </c>
      <c r="R2732">
        <v>0</v>
      </c>
    </row>
    <row r="2733" spans="1:18" x14ac:dyDescent="0.25">
      <c r="A2733">
        <v>9</v>
      </c>
      <c r="B2733">
        <v>9202</v>
      </c>
      <c r="C2733" t="s">
        <v>762</v>
      </c>
      <c r="D2733" t="s">
        <v>1643</v>
      </c>
      <c r="E2733">
        <v>5</v>
      </c>
      <c r="F2733" t="s">
        <v>13817</v>
      </c>
      <c r="G2733">
        <v>1</v>
      </c>
      <c r="H2733" t="s">
        <v>8278</v>
      </c>
      <c r="I2733">
        <v>2</v>
      </c>
      <c r="J2733" t="s">
        <v>13818</v>
      </c>
      <c r="K2733" t="s">
        <v>13820</v>
      </c>
      <c r="L2733">
        <v>270107</v>
      </c>
      <c r="M2733" t="s">
        <v>13588</v>
      </c>
      <c r="N2733">
        <v>270107007</v>
      </c>
      <c r="O2733" t="s">
        <v>13618</v>
      </c>
      <c r="P2733">
        <v>0</v>
      </c>
      <c r="Q2733">
        <v>3083.2002907467272</v>
      </c>
      <c r="R2733">
        <v>0</v>
      </c>
    </row>
    <row r="2734" spans="1:18" x14ac:dyDescent="0.25">
      <c r="A2734">
        <v>9</v>
      </c>
      <c r="B2734">
        <v>9202</v>
      </c>
      <c r="C2734" t="s">
        <v>762</v>
      </c>
      <c r="D2734" t="s">
        <v>1643</v>
      </c>
      <c r="E2734">
        <v>6</v>
      </c>
      <c r="F2734" t="s">
        <v>13821</v>
      </c>
      <c r="G2734">
        <v>3</v>
      </c>
      <c r="H2734" t="s">
        <v>13770</v>
      </c>
      <c r="I2734">
        <v>2</v>
      </c>
      <c r="J2734" t="s">
        <v>13818</v>
      </c>
      <c r="K2734" t="s">
        <v>13822</v>
      </c>
      <c r="L2734">
        <v>270107</v>
      </c>
      <c r="M2734" t="s">
        <v>13588</v>
      </c>
      <c r="N2734">
        <v>270107007</v>
      </c>
      <c r="O2734" t="s">
        <v>13618</v>
      </c>
      <c r="P2734">
        <v>0</v>
      </c>
      <c r="Q2734">
        <v>45218.900966538757</v>
      </c>
      <c r="R2734">
        <v>0</v>
      </c>
    </row>
    <row r="2735" spans="1:18" x14ac:dyDescent="0.25">
      <c r="A2735">
        <v>9</v>
      </c>
      <c r="B2735">
        <v>9202</v>
      </c>
      <c r="C2735" t="s">
        <v>762</v>
      </c>
      <c r="D2735" t="s">
        <v>1643</v>
      </c>
      <c r="E2735">
        <v>6</v>
      </c>
      <c r="F2735" t="s">
        <v>13821</v>
      </c>
      <c r="G2735">
        <v>3</v>
      </c>
      <c r="H2735" t="s">
        <v>13770</v>
      </c>
      <c r="I2735">
        <v>2</v>
      </c>
      <c r="J2735" t="s">
        <v>13818</v>
      </c>
      <c r="K2735" t="s">
        <v>13823</v>
      </c>
      <c r="L2735">
        <v>270107</v>
      </c>
      <c r="M2735" t="s">
        <v>13588</v>
      </c>
      <c r="N2735">
        <v>270107007</v>
      </c>
      <c r="O2735" t="s">
        <v>13618</v>
      </c>
      <c r="P2735">
        <v>0</v>
      </c>
      <c r="Q2735">
        <v>10412.574315161186</v>
      </c>
      <c r="R2735">
        <v>0</v>
      </c>
    </row>
    <row r="2736" spans="1:18" x14ac:dyDescent="0.25">
      <c r="A2736">
        <v>9</v>
      </c>
      <c r="B2736">
        <v>9203</v>
      </c>
      <c r="C2736" t="s">
        <v>762</v>
      </c>
      <c r="D2736" t="s">
        <v>1646</v>
      </c>
      <c r="E2736">
        <v>5</v>
      </c>
      <c r="F2736" t="s">
        <v>13817</v>
      </c>
      <c r="G2736">
        <v>1</v>
      </c>
      <c r="H2736" t="s">
        <v>8278</v>
      </c>
      <c r="I2736">
        <v>2</v>
      </c>
      <c r="J2736" t="s">
        <v>13818</v>
      </c>
      <c r="K2736" t="s">
        <v>13819</v>
      </c>
      <c r="L2736">
        <v>270107</v>
      </c>
      <c r="M2736" t="s">
        <v>13588</v>
      </c>
      <c r="N2736">
        <v>270107007</v>
      </c>
      <c r="O2736" t="s">
        <v>13618</v>
      </c>
      <c r="P2736">
        <v>0</v>
      </c>
      <c r="Q2736">
        <v>38420.021376893892</v>
      </c>
      <c r="R2736">
        <v>16263.578393203048</v>
      </c>
    </row>
    <row r="2737" spans="1:18" x14ac:dyDescent="0.25">
      <c r="A2737">
        <v>9</v>
      </c>
      <c r="B2737">
        <v>9203</v>
      </c>
      <c r="C2737" t="s">
        <v>762</v>
      </c>
      <c r="D2737" t="s">
        <v>1646</v>
      </c>
      <c r="E2737">
        <v>6</v>
      </c>
      <c r="F2737" t="s">
        <v>13821</v>
      </c>
      <c r="G2737">
        <v>3</v>
      </c>
      <c r="H2737" t="s">
        <v>13770</v>
      </c>
      <c r="I2737">
        <v>2</v>
      </c>
      <c r="J2737" t="s">
        <v>13818</v>
      </c>
      <c r="K2737" t="s">
        <v>13822</v>
      </c>
      <c r="L2737">
        <v>270107</v>
      </c>
      <c r="M2737" t="s">
        <v>13588</v>
      </c>
      <c r="N2737">
        <v>270107007</v>
      </c>
      <c r="O2737" t="s">
        <v>13618</v>
      </c>
      <c r="P2737">
        <v>0</v>
      </c>
      <c r="Q2737">
        <v>31226.5277835997</v>
      </c>
      <c r="R2737">
        <v>12853.576578536256</v>
      </c>
    </row>
    <row r="2738" spans="1:18" x14ac:dyDescent="0.25">
      <c r="A2738">
        <v>9</v>
      </c>
      <c r="B2738">
        <v>9203</v>
      </c>
      <c r="C2738" t="s">
        <v>762</v>
      </c>
      <c r="D2738" t="s">
        <v>1646</v>
      </c>
      <c r="E2738">
        <v>6</v>
      </c>
      <c r="F2738" t="s">
        <v>13821</v>
      </c>
      <c r="G2738">
        <v>3</v>
      </c>
      <c r="H2738" t="s">
        <v>13770</v>
      </c>
      <c r="I2738">
        <v>2</v>
      </c>
      <c r="J2738" t="s">
        <v>13818</v>
      </c>
      <c r="K2738" t="s">
        <v>13823</v>
      </c>
      <c r="L2738">
        <v>270107</v>
      </c>
      <c r="M2738" t="s">
        <v>13588</v>
      </c>
      <c r="N2738">
        <v>270107007</v>
      </c>
      <c r="O2738" t="s">
        <v>13618</v>
      </c>
      <c r="P2738">
        <v>0</v>
      </c>
      <c r="Q2738">
        <v>7193.4935932941953</v>
      </c>
      <c r="R2738">
        <v>3410.001814666794</v>
      </c>
    </row>
    <row r="2739" spans="1:18" x14ac:dyDescent="0.25">
      <c r="A2739">
        <v>9</v>
      </c>
      <c r="B2739">
        <v>9204</v>
      </c>
      <c r="C2739" t="s">
        <v>762</v>
      </c>
      <c r="D2739" t="s">
        <v>1649</v>
      </c>
      <c r="E2739">
        <v>5</v>
      </c>
      <c r="F2739" t="s">
        <v>13817</v>
      </c>
      <c r="G2739">
        <v>1</v>
      </c>
      <c r="H2739" t="s">
        <v>8278</v>
      </c>
      <c r="I2739">
        <v>2</v>
      </c>
      <c r="J2739" t="s">
        <v>13818</v>
      </c>
      <c r="K2739" t="s">
        <v>13819</v>
      </c>
      <c r="L2739">
        <v>270107</v>
      </c>
      <c r="M2739" t="s">
        <v>13588</v>
      </c>
      <c r="N2739">
        <v>270107007</v>
      </c>
      <c r="O2739" t="s">
        <v>13618</v>
      </c>
      <c r="P2739">
        <v>0</v>
      </c>
      <c r="Q2739">
        <v>10060.506180105946</v>
      </c>
      <c r="R2739">
        <v>0</v>
      </c>
    </row>
    <row r="2740" spans="1:18" x14ac:dyDescent="0.25">
      <c r="A2740">
        <v>9</v>
      </c>
      <c r="B2740">
        <v>9204</v>
      </c>
      <c r="C2740" t="s">
        <v>762</v>
      </c>
      <c r="D2740" t="s">
        <v>1649</v>
      </c>
      <c r="E2740">
        <v>5</v>
      </c>
      <c r="F2740" t="s">
        <v>13817</v>
      </c>
      <c r="G2740">
        <v>1</v>
      </c>
      <c r="H2740" t="s">
        <v>8278</v>
      </c>
      <c r="I2740">
        <v>2</v>
      </c>
      <c r="J2740" t="s">
        <v>13818</v>
      </c>
      <c r="K2740" t="s">
        <v>13820</v>
      </c>
      <c r="L2740">
        <v>270107</v>
      </c>
      <c r="M2740" t="s">
        <v>13588</v>
      </c>
      <c r="N2740">
        <v>270107007</v>
      </c>
      <c r="O2740" t="s">
        <v>13618</v>
      </c>
      <c r="P2740">
        <v>0</v>
      </c>
      <c r="Q2740">
        <v>10543.773377128866</v>
      </c>
      <c r="R2740">
        <v>0</v>
      </c>
    </row>
    <row r="2741" spans="1:18" x14ac:dyDescent="0.25">
      <c r="A2741">
        <v>9</v>
      </c>
      <c r="B2741">
        <v>9204</v>
      </c>
      <c r="C2741" t="s">
        <v>762</v>
      </c>
      <c r="D2741" t="s">
        <v>1649</v>
      </c>
      <c r="E2741">
        <v>6</v>
      </c>
      <c r="F2741" t="s">
        <v>13821</v>
      </c>
      <c r="G2741">
        <v>3</v>
      </c>
      <c r="H2741" t="s">
        <v>13770</v>
      </c>
      <c r="I2741">
        <v>2</v>
      </c>
      <c r="J2741" t="s">
        <v>13818</v>
      </c>
      <c r="K2741" t="s">
        <v>13822</v>
      </c>
      <c r="L2741">
        <v>270107</v>
      </c>
      <c r="M2741" t="s">
        <v>13588</v>
      </c>
      <c r="N2741">
        <v>270107007</v>
      </c>
      <c r="O2741" t="s">
        <v>13618</v>
      </c>
      <c r="P2741">
        <v>0</v>
      </c>
      <c r="Q2741">
        <v>10060.506180105946</v>
      </c>
      <c r="R2741">
        <v>0</v>
      </c>
    </row>
    <row r="2742" spans="1:18" x14ac:dyDescent="0.25">
      <c r="A2742">
        <v>9</v>
      </c>
      <c r="B2742">
        <v>9204</v>
      </c>
      <c r="C2742" t="s">
        <v>762</v>
      </c>
      <c r="D2742" t="s">
        <v>1649</v>
      </c>
      <c r="E2742">
        <v>6</v>
      </c>
      <c r="F2742" t="s">
        <v>13821</v>
      </c>
      <c r="G2742">
        <v>3</v>
      </c>
      <c r="H2742" t="s">
        <v>13770</v>
      </c>
      <c r="I2742">
        <v>2</v>
      </c>
      <c r="J2742" t="s">
        <v>13818</v>
      </c>
      <c r="K2742" t="s">
        <v>13823</v>
      </c>
      <c r="L2742">
        <v>270107</v>
      </c>
      <c r="M2742" t="s">
        <v>13588</v>
      </c>
      <c r="N2742">
        <v>270107007</v>
      </c>
      <c r="O2742" t="s">
        <v>13618</v>
      </c>
      <c r="P2742">
        <v>0</v>
      </c>
      <c r="Q2742">
        <v>10543.773377128866</v>
      </c>
      <c r="R2742">
        <v>0</v>
      </c>
    </row>
    <row r="2743" spans="1:18" x14ac:dyDescent="0.25">
      <c r="A2743">
        <v>9</v>
      </c>
      <c r="B2743">
        <v>9206</v>
      </c>
      <c r="C2743" t="s">
        <v>762</v>
      </c>
      <c r="D2743" t="s">
        <v>1655</v>
      </c>
      <c r="E2743">
        <v>5</v>
      </c>
      <c r="F2743" t="s">
        <v>13817</v>
      </c>
      <c r="G2743">
        <v>1</v>
      </c>
      <c r="H2743" t="s">
        <v>8278</v>
      </c>
      <c r="I2743">
        <v>2</v>
      </c>
      <c r="J2743" t="s">
        <v>13818</v>
      </c>
      <c r="K2743" t="s">
        <v>13819</v>
      </c>
      <c r="L2743">
        <v>270107</v>
      </c>
      <c r="M2743" t="s">
        <v>13588</v>
      </c>
      <c r="N2743">
        <v>270107007</v>
      </c>
      <c r="O2743" t="s">
        <v>13618</v>
      </c>
      <c r="P2743">
        <v>0</v>
      </c>
      <c r="Q2743">
        <v>38522.266476504679</v>
      </c>
      <c r="R2743">
        <v>0</v>
      </c>
    </row>
    <row r="2744" spans="1:18" x14ac:dyDescent="0.25">
      <c r="A2744">
        <v>9</v>
      </c>
      <c r="B2744">
        <v>9206</v>
      </c>
      <c r="C2744" t="s">
        <v>762</v>
      </c>
      <c r="D2744" t="s">
        <v>1655</v>
      </c>
      <c r="E2744">
        <v>6</v>
      </c>
      <c r="F2744" t="s">
        <v>13821</v>
      </c>
      <c r="G2744">
        <v>3</v>
      </c>
      <c r="H2744" t="s">
        <v>13770</v>
      </c>
      <c r="I2744">
        <v>2</v>
      </c>
      <c r="J2744" t="s">
        <v>13818</v>
      </c>
      <c r="K2744" t="s">
        <v>13822</v>
      </c>
      <c r="L2744">
        <v>270107</v>
      </c>
      <c r="M2744" t="s">
        <v>13588</v>
      </c>
      <c r="N2744">
        <v>270107007</v>
      </c>
      <c r="O2744" t="s">
        <v>13618</v>
      </c>
      <c r="P2744">
        <v>0</v>
      </c>
      <c r="Q2744">
        <v>38522.266476504679</v>
      </c>
      <c r="R2744">
        <v>0</v>
      </c>
    </row>
    <row r="2745" spans="1:18" x14ac:dyDescent="0.25">
      <c r="A2745">
        <v>9</v>
      </c>
      <c r="B2745">
        <v>9207</v>
      </c>
      <c r="C2745" t="s">
        <v>762</v>
      </c>
      <c r="D2745" t="s">
        <v>1658</v>
      </c>
      <c r="E2745">
        <v>5</v>
      </c>
      <c r="F2745" t="s">
        <v>13817</v>
      </c>
      <c r="G2745">
        <v>1</v>
      </c>
      <c r="H2745" t="s">
        <v>8278</v>
      </c>
      <c r="I2745">
        <v>2</v>
      </c>
      <c r="J2745" t="s">
        <v>13818</v>
      </c>
      <c r="K2745" t="s">
        <v>13819</v>
      </c>
      <c r="L2745">
        <v>270107</v>
      </c>
      <c r="M2745" t="s">
        <v>13588</v>
      </c>
      <c r="N2745">
        <v>270107007</v>
      </c>
      <c r="O2745" t="s">
        <v>13618</v>
      </c>
      <c r="P2745">
        <v>0</v>
      </c>
      <c r="Q2745">
        <v>13843.369670881997</v>
      </c>
      <c r="R2745">
        <v>0</v>
      </c>
    </row>
    <row r="2746" spans="1:18" x14ac:dyDescent="0.25">
      <c r="A2746">
        <v>9</v>
      </c>
      <c r="B2746">
        <v>9207</v>
      </c>
      <c r="C2746" t="s">
        <v>762</v>
      </c>
      <c r="D2746" t="s">
        <v>1658</v>
      </c>
      <c r="E2746">
        <v>5</v>
      </c>
      <c r="F2746" t="s">
        <v>13817</v>
      </c>
      <c r="G2746">
        <v>1</v>
      </c>
      <c r="H2746" t="s">
        <v>8278</v>
      </c>
      <c r="I2746">
        <v>2</v>
      </c>
      <c r="J2746" t="s">
        <v>13818</v>
      </c>
      <c r="K2746" t="s">
        <v>13820</v>
      </c>
      <c r="L2746">
        <v>270107</v>
      </c>
      <c r="M2746" t="s">
        <v>13588</v>
      </c>
      <c r="N2746">
        <v>270107007</v>
      </c>
      <c r="O2746" t="s">
        <v>13618</v>
      </c>
      <c r="P2746">
        <v>0</v>
      </c>
      <c r="Q2746">
        <v>7814.8111593630774</v>
      </c>
      <c r="R2746">
        <v>0</v>
      </c>
    </row>
    <row r="2747" spans="1:18" x14ac:dyDescent="0.25">
      <c r="A2747">
        <v>9</v>
      </c>
      <c r="B2747">
        <v>9207</v>
      </c>
      <c r="C2747" t="s">
        <v>762</v>
      </c>
      <c r="D2747" t="s">
        <v>1658</v>
      </c>
      <c r="E2747">
        <v>6</v>
      </c>
      <c r="F2747" t="s">
        <v>13821</v>
      </c>
      <c r="G2747">
        <v>3</v>
      </c>
      <c r="H2747" t="s">
        <v>13770</v>
      </c>
      <c r="I2747">
        <v>2</v>
      </c>
      <c r="J2747" t="s">
        <v>13818</v>
      </c>
      <c r="K2747" t="s">
        <v>13822</v>
      </c>
      <c r="L2747">
        <v>270107</v>
      </c>
      <c r="M2747" t="s">
        <v>13588</v>
      </c>
      <c r="N2747">
        <v>270107007</v>
      </c>
      <c r="O2747" t="s">
        <v>13618</v>
      </c>
      <c r="P2747">
        <v>0</v>
      </c>
      <c r="Q2747">
        <v>13843.369670881997</v>
      </c>
      <c r="R2747">
        <v>0</v>
      </c>
    </row>
    <row r="2748" spans="1:18" x14ac:dyDescent="0.25">
      <c r="A2748">
        <v>9</v>
      </c>
      <c r="B2748">
        <v>9207</v>
      </c>
      <c r="C2748" t="s">
        <v>762</v>
      </c>
      <c r="D2748" t="s">
        <v>1658</v>
      </c>
      <c r="E2748">
        <v>6</v>
      </c>
      <c r="F2748" t="s">
        <v>13821</v>
      </c>
      <c r="G2748">
        <v>3</v>
      </c>
      <c r="H2748" t="s">
        <v>13770</v>
      </c>
      <c r="I2748">
        <v>2</v>
      </c>
      <c r="J2748" t="s">
        <v>13818</v>
      </c>
      <c r="K2748" t="s">
        <v>13823</v>
      </c>
      <c r="L2748">
        <v>270107</v>
      </c>
      <c r="M2748" t="s">
        <v>13588</v>
      </c>
      <c r="N2748">
        <v>270107007</v>
      </c>
      <c r="O2748" t="s">
        <v>13618</v>
      </c>
      <c r="P2748">
        <v>0</v>
      </c>
      <c r="Q2748">
        <v>7814.8111593630774</v>
      </c>
      <c r="R2748">
        <v>0</v>
      </c>
    </row>
    <row r="2749" spans="1:18" x14ac:dyDescent="0.25">
      <c r="A2749">
        <v>9</v>
      </c>
      <c r="B2749">
        <v>9208</v>
      </c>
      <c r="C2749" t="s">
        <v>762</v>
      </c>
      <c r="D2749" t="s">
        <v>1661</v>
      </c>
      <c r="E2749">
        <v>5</v>
      </c>
      <c r="F2749" t="s">
        <v>13817</v>
      </c>
      <c r="G2749">
        <v>1</v>
      </c>
      <c r="H2749" t="s">
        <v>8278</v>
      </c>
      <c r="I2749">
        <v>2</v>
      </c>
      <c r="J2749" t="s">
        <v>13818</v>
      </c>
      <c r="K2749" t="s">
        <v>13819</v>
      </c>
      <c r="L2749">
        <v>270107</v>
      </c>
      <c r="M2749" t="s">
        <v>13588</v>
      </c>
      <c r="N2749">
        <v>270107007</v>
      </c>
      <c r="O2749" t="s">
        <v>13618</v>
      </c>
      <c r="P2749">
        <v>0</v>
      </c>
      <c r="Q2749">
        <v>41307.236492900935</v>
      </c>
      <c r="R2749">
        <v>0</v>
      </c>
    </row>
    <row r="2750" spans="1:18" x14ac:dyDescent="0.25">
      <c r="A2750">
        <v>9</v>
      </c>
      <c r="B2750">
        <v>9208</v>
      </c>
      <c r="C2750" t="s">
        <v>762</v>
      </c>
      <c r="D2750" t="s">
        <v>1661</v>
      </c>
      <c r="E2750">
        <v>5</v>
      </c>
      <c r="F2750" t="s">
        <v>13817</v>
      </c>
      <c r="G2750">
        <v>1</v>
      </c>
      <c r="H2750" t="s">
        <v>8278</v>
      </c>
      <c r="I2750">
        <v>2</v>
      </c>
      <c r="J2750" t="s">
        <v>13818</v>
      </c>
      <c r="K2750" t="s">
        <v>13820</v>
      </c>
      <c r="L2750">
        <v>270107</v>
      </c>
      <c r="M2750" t="s">
        <v>13588</v>
      </c>
      <c r="N2750">
        <v>270107007</v>
      </c>
      <c r="O2750" t="s">
        <v>13618</v>
      </c>
      <c r="P2750">
        <v>0</v>
      </c>
      <c r="Q2750">
        <v>19565.562161707807</v>
      </c>
      <c r="R2750">
        <v>0</v>
      </c>
    </row>
    <row r="2751" spans="1:18" x14ac:dyDescent="0.25">
      <c r="A2751">
        <v>9</v>
      </c>
      <c r="B2751">
        <v>9208</v>
      </c>
      <c r="C2751" t="s">
        <v>762</v>
      </c>
      <c r="D2751" t="s">
        <v>1661</v>
      </c>
      <c r="E2751">
        <v>6</v>
      </c>
      <c r="F2751" t="s">
        <v>13821</v>
      </c>
      <c r="G2751">
        <v>3</v>
      </c>
      <c r="H2751" t="s">
        <v>13770</v>
      </c>
      <c r="I2751">
        <v>2</v>
      </c>
      <c r="J2751" t="s">
        <v>13818</v>
      </c>
      <c r="K2751" t="s">
        <v>13822</v>
      </c>
      <c r="L2751">
        <v>270107</v>
      </c>
      <c r="M2751" t="s">
        <v>13588</v>
      </c>
      <c r="N2751">
        <v>270107007</v>
      </c>
      <c r="O2751" t="s">
        <v>13618</v>
      </c>
      <c r="P2751">
        <v>0</v>
      </c>
      <c r="Q2751">
        <v>26874.472373915087</v>
      </c>
      <c r="R2751">
        <v>0</v>
      </c>
    </row>
    <row r="2752" spans="1:18" x14ac:dyDescent="0.25">
      <c r="A2752">
        <v>9</v>
      </c>
      <c r="B2752">
        <v>9208</v>
      </c>
      <c r="C2752" t="s">
        <v>762</v>
      </c>
      <c r="D2752" t="s">
        <v>1661</v>
      </c>
      <c r="E2752">
        <v>6</v>
      </c>
      <c r="F2752" t="s">
        <v>13821</v>
      </c>
      <c r="G2752">
        <v>3</v>
      </c>
      <c r="H2752" t="s">
        <v>13770</v>
      </c>
      <c r="I2752">
        <v>2</v>
      </c>
      <c r="J2752" t="s">
        <v>13818</v>
      </c>
      <c r="K2752" t="s">
        <v>13823</v>
      </c>
      <c r="L2752">
        <v>270107</v>
      </c>
      <c r="M2752" t="s">
        <v>13588</v>
      </c>
      <c r="N2752">
        <v>270107007</v>
      </c>
      <c r="O2752" t="s">
        <v>13618</v>
      </c>
      <c r="P2752">
        <v>0</v>
      </c>
      <c r="Q2752">
        <v>33998.326280693655</v>
      </c>
      <c r="R2752">
        <v>0</v>
      </c>
    </row>
    <row r="2753" spans="1:18" x14ac:dyDescent="0.25">
      <c r="A2753">
        <v>9</v>
      </c>
      <c r="B2753">
        <v>9209</v>
      </c>
      <c r="C2753" t="s">
        <v>762</v>
      </c>
      <c r="D2753" t="s">
        <v>1664</v>
      </c>
      <c r="E2753">
        <v>5</v>
      </c>
      <c r="F2753" t="s">
        <v>13817</v>
      </c>
      <c r="G2753">
        <v>1</v>
      </c>
      <c r="H2753" t="s">
        <v>8278</v>
      </c>
      <c r="I2753">
        <v>2</v>
      </c>
      <c r="J2753" t="s">
        <v>13818</v>
      </c>
      <c r="K2753" t="s">
        <v>13819</v>
      </c>
      <c r="L2753">
        <v>270107</v>
      </c>
      <c r="M2753" t="s">
        <v>13588</v>
      </c>
      <c r="N2753">
        <v>270107007</v>
      </c>
      <c r="O2753" t="s">
        <v>13618</v>
      </c>
      <c r="P2753">
        <v>0</v>
      </c>
      <c r="Q2753">
        <v>58172.533707486531</v>
      </c>
      <c r="R2753">
        <v>0</v>
      </c>
    </row>
    <row r="2754" spans="1:18" x14ac:dyDescent="0.25">
      <c r="A2754">
        <v>9</v>
      </c>
      <c r="B2754">
        <v>9209</v>
      </c>
      <c r="C2754" t="s">
        <v>762</v>
      </c>
      <c r="D2754" t="s">
        <v>1664</v>
      </c>
      <c r="E2754">
        <v>5</v>
      </c>
      <c r="F2754" t="s">
        <v>13817</v>
      </c>
      <c r="G2754">
        <v>1</v>
      </c>
      <c r="H2754" t="s">
        <v>8278</v>
      </c>
      <c r="I2754">
        <v>2</v>
      </c>
      <c r="J2754" t="s">
        <v>13818</v>
      </c>
      <c r="K2754" t="s">
        <v>13820</v>
      </c>
      <c r="L2754">
        <v>270107</v>
      </c>
      <c r="M2754" t="s">
        <v>13588</v>
      </c>
      <c r="N2754">
        <v>270107007</v>
      </c>
      <c r="O2754" t="s">
        <v>13618</v>
      </c>
      <c r="P2754">
        <v>0</v>
      </c>
      <c r="Q2754">
        <v>4766.9425114412925</v>
      </c>
      <c r="R2754">
        <v>0</v>
      </c>
    </row>
    <row r="2755" spans="1:18" x14ac:dyDescent="0.25">
      <c r="A2755">
        <v>9</v>
      </c>
      <c r="B2755">
        <v>9209</v>
      </c>
      <c r="C2755" t="s">
        <v>762</v>
      </c>
      <c r="D2755" t="s">
        <v>1664</v>
      </c>
      <c r="E2755">
        <v>6</v>
      </c>
      <c r="F2755" t="s">
        <v>13821</v>
      </c>
      <c r="G2755">
        <v>3</v>
      </c>
      <c r="H2755" t="s">
        <v>13770</v>
      </c>
      <c r="I2755">
        <v>2</v>
      </c>
      <c r="J2755" t="s">
        <v>13818</v>
      </c>
      <c r="K2755" t="s">
        <v>13822</v>
      </c>
      <c r="L2755">
        <v>270107</v>
      </c>
      <c r="M2755" t="s">
        <v>13588</v>
      </c>
      <c r="N2755">
        <v>270107007</v>
      </c>
      <c r="O2755" t="s">
        <v>13618</v>
      </c>
      <c r="P2755">
        <v>0</v>
      </c>
      <c r="Q2755">
        <v>42303.714683095306</v>
      </c>
      <c r="R2755">
        <v>0</v>
      </c>
    </row>
    <row r="2756" spans="1:18" x14ac:dyDescent="0.25">
      <c r="A2756">
        <v>9</v>
      </c>
      <c r="B2756">
        <v>9209</v>
      </c>
      <c r="C2756" t="s">
        <v>762</v>
      </c>
      <c r="D2756" t="s">
        <v>1664</v>
      </c>
      <c r="E2756">
        <v>6</v>
      </c>
      <c r="F2756" t="s">
        <v>13821</v>
      </c>
      <c r="G2756">
        <v>3</v>
      </c>
      <c r="H2756" t="s">
        <v>13770</v>
      </c>
      <c r="I2756">
        <v>2</v>
      </c>
      <c r="J2756" t="s">
        <v>13818</v>
      </c>
      <c r="K2756" t="s">
        <v>13823</v>
      </c>
      <c r="L2756">
        <v>270107</v>
      </c>
      <c r="M2756" t="s">
        <v>13588</v>
      </c>
      <c r="N2756">
        <v>270107007</v>
      </c>
      <c r="O2756" t="s">
        <v>13618</v>
      </c>
      <c r="P2756">
        <v>0</v>
      </c>
      <c r="Q2756">
        <v>20635.761535832527</v>
      </c>
      <c r="R2756">
        <v>0</v>
      </c>
    </row>
    <row r="2757" spans="1:18" x14ac:dyDescent="0.25">
      <c r="A2757">
        <v>9</v>
      </c>
      <c r="B2757">
        <v>9210</v>
      </c>
      <c r="C2757" t="s">
        <v>762</v>
      </c>
      <c r="D2757" t="s">
        <v>13773</v>
      </c>
      <c r="E2757">
        <v>5</v>
      </c>
      <c r="F2757" t="s">
        <v>13817</v>
      </c>
      <c r="G2757">
        <v>1</v>
      </c>
      <c r="H2757" t="s">
        <v>8278</v>
      </c>
      <c r="I2757">
        <v>2</v>
      </c>
      <c r="J2757" t="s">
        <v>13818</v>
      </c>
      <c r="K2757" t="s">
        <v>13819</v>
      </c>
      <c r="L2757">
        <v>270107</v>
      </c>
      <c r="M2757" t="s">
        <v>13588</v>
      </c>
      <c r="N2757">
        <v>270107007</v>
      </c>
      <c r="O2757" t="s">
        <v>13618</v>
      </c>
      <c r="P2757">
        <v>0</v>
      </c>
      <c r="Q2757">
        <v>7532.8997133752837</v>
      </c>
      <c r="R2757">
        <v>0</v>
      </c>
    </row>
    <row r="2758" spans="1:18" x14ac:dyDescent="0.25">
      <c r="A2758">
        <v>9</v>
      </c>
      <c r="B2758">
        <v>9210</v>
      </c>
      <c r="C2758" t="s">
        <v>762</v>
      </c>
      <c r="D2758" t="s">
        <v>13773</v>
      </c>
      <c r="E2758">
        <v>5</v>
      </c>
      <c r="F2758" t="s">
        <v>13817</v>
      </c>
      <c r="G2758">
        <v>1</v>
      </c>
      <c r="H2758" t="s">
        <v>8278</v>
      </c>
      <c r="I2758">
        <v>2</v>
      </c>
      <c r="J2758" t="s">
        <v>13818</v>
      </c>
      <c r="K2758" t="s">
        <v>13820</v>
      </c>
      <c r="L2758">
        <v>270107</v>
      </c>
      <c r="M2758" t="s">
        <v>13588</v>
      </c>
      <c r="N2758">
        <v>270107007</v>
      </c>
      <c r="O2758" t="s">
        <v>13618</v>
      </c>
      <c r="P2758">
        <v>0</v>
      </c>
      <c r="Q2758">
        <v>3027.4615298393928</v>
      </c>
      <c r="R2758">
        <v>0</v>
      </c>
    </row>
    <row r="2759" spans="1:18" x14ac:dyDescent="0.25">
      <c r="A2759">
        <v>9</v>
      </c>
      <c r="B2759">
        <v>9210</v>
      </c>
      <c r="C2759" t="s">
        <v>762</v>
      </c>
      <c r="D2759" t="s">
        <v>13773</v>
      </c>
      <c r="E2759">
        <v>6</v>
      </c>
      <c r="F2759" t="s">
        <v>13821</v>
      </c>
      <c r="G2759">
        <v>3</v>
      </c>
      <c r="H2759" t="s">
        <v>13770</v>
      </c>
      <c r="I2759">
        <v>2</v>
      </c>
      <c r="J2759" t="s">
        <v>13818</v>
      </c>
      <c r="K2759" t="s">
        <v>13822</v>
      </c>
      <c r="L2759">
        <v>270107</v>
      </c>
      <c r="M2759" t="s">
        <v>13588</v>
      </c>
      <c r="N2759">
        <v>270107007</v>
      </c>
      <c r="O2759" t="s">
        <v>13618</v>
      </c>
      <c r="P2759">
        <v>0</v>
      </c>
      <c r="Q2759">
        <v>7532.8997133752837</v>
      </c>
      <c r="R2759">
        <v>0</v>
      </c>
    </row>
    <row r="2760" spans="1:18" x14ac:dyDescent="0.25">
      <c r="A2760">
        <v>9</v>
      </c>
      <c r="B2760">
        <v>9210</v>
      </c>
      <c r="C2760" t="s">
        <v>762</v>
      </c>
      <c r="D2760" t="s">
        <v>13773</v>
      </c>
      <c r="E2760">
        <v>6</v>
      </c>
      <c r="F2760" t="s">
        <v>13821</v>
      </c>
      <c r="G2760">
        <v>3</v>
      </c>
      <c r="H2760" t="s">
        <v>13770</v>
      </c>
      <c r="I2760">
        <v>2</v>
      </c>
      <c r="J2760" t="s">
        <v>13818</v>
      </c>
      <c r="K2760" t="s">
        <v>13823</v>
      </c>
      <c r="L2760">
        <v>270107</v>
      </c>
      <c r="M2760" t="s">
        <v>13588</v>
      </c>
      <c r="N2760">
        <v>270107007</v>
      </c>
      <c r="O2760" t="s">
        <v>13618</v>
      </c>
      <c r="P2760">
        <v>0</v>
      </c>
      <c r="Q2760">
        <v>3027.4615298393928</v>
      </c>
      <c r="R2760">
        <v>0</v>
      </c>
    </row>
    <row r="2761" spans="1:18" x14ac:dyDescent="0.25">
      <c r="A2761">
        <v>9</v>
      </c>
      <c r="B2761">
        <v>9211</v>
      </c>
      <c r="C2761" t="s">
        <v>762</v>
      </c>
      <c r="D2761" t="s">
        <v>1670</v>
      </c>
      <c r="E2761">
        <v>5</v>
      </c>
      <c r="F2761" t="s">
        <v>13817</v>
      </c>
      <c r="G2761">
        <v>1</v>
      </c>
      <c r="H2761" t="s">
        <v>8278</v>
      </c>
      <c r="I2761">
        <v>2</v>
      </c>
      <c r="J2761" t="s">
        <v>13818</v>
      </c>
      <c r="K2761" t="s">
        <v>13819</v>
      </c>
      <c r="L2761">
        <v>270107</v>
      </c>
      <c r="M2761" t="s">
        <v>13588</v>
      </c>
      <c r="N2761">
        <v>270107007</v>
      </c>
      <c r="O2761" t="s">
        <v>13618</v>
      </c>
      <c r="P2761">
        <v>21775.486827033219</v>
      </c>
      <c r="Q2761">
        <v>33830.15124232704</v>
      </c>
      <c r="R2761">
        <v>0</v>
      </c>
    </row>
    <row r="2762" spans="1:18" x14ac:dyDescent="0.25">
      <c r="A2762">
        <v>9</v>
      </c>
      <c r="B2762">
        <v>9211</v>
      </c>
      <c r="C2762" t="s">
        <v>762</v>
      </c>
      <c r="D2762" t="s">
        <v>1670</v>
      </c>
      <c r="E2762">
        <v>5</v>
      </c>
      <c r="F2762" t="s">
        <v>13817</v>
      </c>
      <c r="G2762">
        <v>1</v>
      </c>
      <c r="H2762" t="s">
        <v>8278</v>
      </c>
      <c r="I2762">
        <v>2</v>
      </c>
      <c r="J2762" t="s">
        <v>13818</v>
      </c>
      <c r="K2762" t="s">
        <v>13820</v>
      </c>
      <c r="L2762">
        <v>270107</v>
      </c>
      <c r="M2762" t="s">
        <v>13588</v>
      </c>
      <c r="N2762">
        <v>270107007</v>
      </c>
      <c r="O2762" t="s">
        <v>13618</v>
      </c>
      <c r="P2762">
        <v>1494.8453608247423</v>
      </c>
      <c r="Q2762">
        <v>2248.2088266749965</v>
      </c>
      <c r="R2762">
        <v>0</v>
      </c>
    </row>
    <row r="2763" spans="1:18" x14ac:dyDescent="0.25">
      <c r="A2763">
        <v>9</v>
      </c>
      <c r="B2763">
        <v>9211</v>
      </c>
      <c r="C2763" t="s">
        <v>762</v>
      </c>
      <c r="D2763" t="s">
        <v>1670</v>
      </c>
      <c r="E2763">
        <v>6</v>
      </c>
      <c r="F2763" t="s">
        <v>13821</v>
      </c>
      <c r="G2763">
        <v>3</v>
      </c>
      <c r="H2763" t="s">
        <v>13770</v>
      </c>
      <c r="I2763">
        <v>2</v>
      </c>
      <c r="J2763" t="s">
        <v>13818</v>
      </c>
      <c r="K2763" t="s">
        <v>13822</v>
      </c>
      <c r="L2763">
        <v>270107</v>
      </c>
      <c r="M2763" t="s">
        <v>13588</v>
      </c>
      <c r="N2763">
        <v>270107007</v>
      </c>
      <c r="O2763" t="s">
        <v>13618</v>
      </c>
      <c r="P2763">
        <v>18656.930126002291</v>
      </c>
      <c r="Q2763">
        <v>27381.832366350132</v>
      </c>
      <c r="R2763">
        <v>0</v>
      </c>
    </row>
    <row r="2764" spans="1:18" x14ac:dyDescent="0.25">
      <c r="A2764">
        <v>9</v>
      </c>
      <c r="B2764">
        <v>9211</v>
      </c>
      <c r="C2764" t="s">
        <v>762</v>
      </c>
      <c r="D2764" t="s">
        <v>1670</v>
      </c>
      <c r="E2764">
        <v>6</v>
      </c>
      <c r="F2764" t="s">
        <v>13821</v>
      </c>
      <c r="G2764">
        <v>3</v>
      </c>
      <c r="H2764" t="s">
        <v>13770</v>
      </c>
      <c r="I2764">
        <v>2</v>
      </c>
      <c r="J2764" t="s">
        <v>13818</v>
      </c>
      <c r="K2764" t="s">
        <v>13823</v>
      </c>
      <c r="L2764">
        <v>270107</v>
      </c>
      <c r="M2764" t="s">
        <v>13588</v>
      </c>
      <c r="N2764">
        <v>270107007</v>
      </c>
      <c r="O2764" t="s">
        <v>13618</v>
      </c>
      <c r="P2764">
        <v>4613.4020618556697</v>
      </c>
      <c r="Q2764">
        <v>8696.5277026519034</v>
      </c>
      <c r="R2764">
        <v>0</v>
      </c>
    </row>
    <row r="2765" spans="1:18" x14ac:dyDescent="0.25">
      <c r="A2765">
        <v>10</v>
      </c>
      <c r="B2765">
        <v>10101</v>
      </c>
      <c r="C2765" t="s">
        <v>777</v>
      </c>
      <c r="D2765" t="s">
        <v>1673</v>
      </c>
      <c r="E2765">
        <v>5</v>
      </c>
      <c r="F2765" t="s">
        <v>13817</v>
      </c>
      <c r="G2765">
        <v>1</v>
      </c>
      <c r="H2765" t="s">
        <v>8278</v>
      </c>
      <c r="I2765">
        <v>2</v>
      </c>
      <c r="J2765" t="s">
        <v>13818</v>
      </c>
      <c r="K2765" t="s">
        <v>13819</v>
      </c>
      <c r="L2765">
        <v>270107</v>
      </c>
      <c r="M2765" t="s">
        <v>13588</v>
      </c>
      <c r="N2765">
        <v>270107007</v>
      </c>
      <c r="O2765" t="s">
        <v>13618</v>
      </c>
      <c r="P2765">
        <v>17909.237222623527</v>
      </c>
      <c r="Q2765">
        <v>19957.761321593534</v>
      </c>
      <c r="R2765">
        <v>29322.443082055819</v>
      </c>
    </row>
    <row r="2766" spans="1:18" x14ac:dyDescent="0.25">
      <c r="A2766">
        <v>10</v>
      </c>
      <c r="B2766">
        <v>10101</v>
      </c>
      <c r="C2766" t="s">
        <v>777</v>
      </c>
      <c r="D2766" t="s">
        <v>1673</v>
      </c>
      <c r="E2766">
        <v>5</v>
      </c>
      <c r="F2766" t="s">
        <v>13817</v>
      </c>
      <c r="G2766">
        <v>1</v>
      </c>
      <c r="H2766" t="s">
        <v>8278</v>
      </c>
      <c r="I2766">
        <v>2</v>
      </c>
      <c r="J2766" t="s">
        <v>13818</v>
      </c>
      <c r="K2766" t="s">
        <v>13820</v>
      </c>
      <c r="L2766">
        <v>270107</v>
      </c>
      <c r="M2766" t="s">
        <v>13588</v>
      </c>
      <c r="N2766">
        <v>270107007</v>
      </c>
      <c r="O2766" t="s">
        <v>13618</v>
      </c>
      <c r="P2766">
        <v>4601.0805696012703</v>
      </c>
      <c r="Q2766">
        <v>3896.116023815292</v>
      </c>
      <c r="R2766">
        <v>1846.7970195375899</v>
      </c>
    </row>
    <row r="2767" spans="1:18" x14ac:dyDescent="0.25">
      <c r="A2767">
        <v>10</v>
      </c>
      <c r="B2767">
        <v>10101</v>
      </c>
      <c r="C2767" t="s">
        <v>777</v>
      </c>
      <c r="D2767" t="s">
        <v>1673</v>
      </c>
      <c r="E2767">
        <v>6</v>
      </c>
      <c r="F2767" t="s">
        <v>13821</v>
      </c>
      <c r="G2767">
        <v>3</v>
      </c>
      <c r="H2767" t="s">
        <v>13770</v>
      </c>
      <c r="I2767">
        <v>2</v>
      </c>
      <c r="J2767" t="s">
        <v>13818</v>
      </c>
      <c r="K2767" t="s">
        <v>13822</v>
      </c>
      <c r="L2767">
        <v>270107</v>
      </c>
      <c r="M2767" t="s">
        <v>13588</v>
      </c>
      <c r="N2767">
        <v>270107007</v>
      </c>
      <c r="O2767" t="s">
        <v>13618</v>
      </c>
      <c r="P2767">
        <v>13454.739003155533</v>
      </c>
      <c r="Q2767">
        <v>18033.698931124334</v>
      </c>
      <c r="R2767">
        <v>26251.926519994886</v>
      </c>
    </row>
    <row r="2768" spans="1:18" x14ac:dyDescent="0.25">
      <c r="A2768">
        <v>10</v>
      </c>
      <c r="B2768">
        <v>10101</v>
      </c>
      <c r="C2768" t="s">
        <v>777</v>
      </c>
      <c r="D2768" t="s">
        <v>1673</v>
      </c>
      <c r="E2768">
        <v>6</v>
      </c>
      <c r="F2768" t="s">
        <v>13821</v>
      </c>
      <c r="G2768">
        <v>3</v>
      </c>
      <c r="H2768" t="s">
        <v>13770</v>
      </c>
      <c r="I2768">
        <v>2</v>
      </c>
      <c r="J2768" t="s">
        <v>13818</v>
      </c>
      <c r="K2768" t="s">
        <v>13823</v>
      </c>
      <c r="L2768">
        <v>270107</v>
      </c>
      <c r="M2768" t="s">
        <v>13588</v>
      </c>
      <c r="N2768">
        <v>270107007</v>
      </c>
      <c r="O2768" t="s">
        <v>13618</v>
      </c>
      <c r="P2768">
        <v>9055.5787890692663</v>
      </c>
      <c r="Q2768">
        <v>5820.1784142844881</v>
      </c>
      <c r="R2768">
        <v>4917.313581598527</v>
      </c>
    </row>
    <row r="2769" spans="1:18" x14ac:dyDescent="0.25">
      <c r="A2769">
        <v>10</v>
      </c>
      <c r="B2769">
        <v>10102</v>
      </c>
      <c r="C2769" t="s">
        <v>777</v>
      </c>
      <c r="D2769" t="s">
        <v>1676</v>
      </c>
      <c r="E2769">
        <v>5</v>
      </c>
      <c r="F2769" t="s">
        <v>13817</v>
      </c>
      <c r="G2769">
        <v>1</v>
      </c>
      <c r="H2769" t="s">
        <v>8278</v>
      </c>
      <c r="I2769">
        <v>2</v>
      </c>
      <c r="J2769" t="s">
        <v>13818</v>
      </c>
      <c r="K2769" t="s">
        <v>13819</v>
      </c>
      <c r="L2769">
        <v>270107</v>
      </c>
      <c r="M2769" t="s">
        <v>13588</v>
      </c>
      <c r="N2769">
        <v>270107007</v>
      </c>
      <c r="O2769" t="s">
        <v>13618</v>
      </c>
      <c r="P2769">
        <v>0</v>
      </c>
      <c r="Q2769">
        <v>11702.121086846952</v>
      </c>
      <c r="R2769">
        <v>0</v>
      </c>
    </row>
    <row r="2770" spans="1:18" x14ac:dyDescent="0.25">
      <c r="A2770">
        <v>10</v>
      </c>
      <c r="B2770">
        <v>10102</v>
      </c>
      <c r="C2770" t="s">
        <v>777</v>
      </c>
      <c r="D2770" t="s">
        <v>1676</v>
      </c>
      <c r="E2770">
        <v>5</v>
      </c>
      <c r="F2770" t="s">
        <v>13817</v>
      </c>
      <c r="G2770">
        <v>1</v>
      </c>
      <c r="H2770" t="s">
        <v>8278</v>
      </c>
      <c r="I2770">
        <v>2</v>
      </c>
      <c r="J2770" t="s">
        <v>13818</v>
      </c>
      <c r="K2770" t="s">
        <v>13820</v>
      </c>
      <c r="L2770">
        <v>270107</v>
      </c>
      <c r="M2770" t="s">
        <v>13588</v>
      </c>
      <c r="N2770">
        <v>270107007</v>
      </c>
      <c r="O2770" t="s">
        <v>13618</v>
      </c>
      <c r="P2770">
        <v>0</v>
      </c>
      <c r="Q2770">
        <v>3852.3499657165662</v>
      </c>
      <c r="R2770">
        <v>0</v>
      </c>
    </row>
    <row r="2771" spans="1:18" x14ac:dyDescent="0.25">
      <c r="A2771">
        <v>10</v>
      </c>
      <c r="B2771">
        <v>10102</v>
      </c>
      <c r="C2771" t="s">
        <v>777</v>
      </c>
      <c r="D2771" t="s">
        <v>1676</v>
      </c>
      <c r="E2771">
        <v>6</v>
      </c>
      <c r="F2771" t="s">
        <v>13821</v>
      </c>
      <c r="G2771">
        <v>3</v>
      </c>
      <c r="H2771" t="s">
        <v>13770</v>
      </c>
      <c r="I2771">
        <v>2</v>
      </c>
      <c r="J2771" t="s">
        <v>13818</v>
      </c>
      <c r="K2771" t="s">
        <v>13822</v>
      </c>
      <c r="L2771">
        <v>270107</v>
      </c>
      <c r="M2771" t="s">
        <v>13588</v>
      </c>
      <c r="N2771">
        <v>270107007</v>
      </c>
      <c r="O2771" t="s">
        <v>13618</v>
      </c>
      <c r="P2771">
        <v>0</v>
      </c>
      <c r="Q2771">
        <v>9425.5625359215319</v>
      </c>
      <c r="R2771">
        <v>0</v>
      </c>
    </row>
    <row r="2772" spans="1:18" x14ac:dyDescent="0.25">
      <c r="A2772">
        <v>10</v>
      </c>
      <c r="B2772">
        <v>10102</v>
      </c>
      <c r="C2772" t="s">
        <v>777</v>
      </c>
      <c r="D2772" t="s">
        <v>1676</v>
      </c>
      <c r="E2772">
        <v>6</v>
      </c>
      <c r="F2772" t="s">
        <v>13821</v>
      </c>
      <c r="G2772">
        <v>3</v>
      </c>
      <c r="H2772" t="s">
        <v>13770</v>
      </c>
      <c r="I2772">
        <v>2</v>
      </c>
      <c r="J2772" t="s">
        <v>13818</v>
      </c>
      <c r="K2772" t="s">
        <v>13823</v>
      </c>
      <c r="L2772">
        <v>270107</v>
      </c>
      <c r="M2772" t="s">
        <v>13588</v>
      </c>
      <c r="N2772">
        <v>270107007</v>
      </c>
      <c r="O2772" t="s">
        <v>13618</v>
      </c>
      <c r="P2772">
        <v>0</v>
      </c>
      <c r="Q2772">
        <v>6128.9085166419882</v>
      </c>
      <c r="R2772">
        <v>0</v>
      </c>
    </row>
    <row r="2773" spans="1:18" x14ac:dyDescent="0.25">
      <c r="A2773">
        <v>10</v>
      </c>
      <c r="B2773">
        <v>10104</v>
      </c>
      <c r="C2773" t="s">
        <v>777</v>
      </c>
      <c r="D2773" t="s">
        <v>1682</v>
      </c>
      <c r="E2773">
        <v>5</v>
      </c>
      <c r="F2773" t="s">
        <v>13817</v>
      </c>
      <c r="G2773">
        <v>1</v>
      </c>
      <c r="H2773" t="s">
        <v>8278</v>
      </c>
      <c r="I2773">
        <v>2</v>
      </c>
      <c r="J2773" t="s">
        <v>13818</v>
      </c>
      <c r="K2773" t="s">
        <v>13819</v>
      </c>
      <c r="L2773">
        <v>270107</v>
      </c>
      <c r="M2773" t="s">
        <v>13588</v>
      </c>
      <c r="N2773">
        <v>270107007</v>
      </c>
      <c r="O2773" t="s">
        <v>13618</v>
      </c>
      <c r="P2773">
        <v>0</v>
      </c>
      <c r="Q2773">
        <v>12965.00756564501</v>
      </c>
      <c r="R2773">
        <v>0</v>
      </c>
    </row>
    <row r="2774" spans="1:18" x14ac:dyDescent="0.25">
      <c r="A2774">
        <v>10</v>
      </c>
      <c r="B2774">
        <v>10104</v>
      </c>
      <c r="C2774" t="s">
        <v>777</v>
      </c>
      <c r="D2774" t="s">
        <v>1682</v>
      </c>
      <c r="E2774">
        <v>6</v>
      </c>
      <c r="F2774" t="s">
        <v>13821</v>
      </c>
      <c r="G2774">
        <v>3</v>
      </c>
      <c r="H2774" t="s">
        <v>13770</v>
      </c>
      <c r="I2774">
        <v>2</v>
      </c>
      <c r="J2774" t="s">
        <v>13818</v>
      </c>
      <c r="K2774" t="s">
        <v>13822</v>
      </c>
      <c r="L2774">
        <v>270107</v>
      </c>
      <c r="M2774" t="s">
        <v>13588</v>
      </c>
      <c r="N2774">
        <v>270107007</v>
      </c>
      <c r="O2774" t="s">
        <v>13618</v>
      </c>
      <c r="P2774">
        <v>0</v>
      </c>
      <c r="Q2774">
        <v>12965.00756564501</v>
      </c>
      <c r="R2774">
        <v>0</v>
      </c>
    </row>
    <row r="2775" spans="1:18" x14ac:dyDescent="0.25">
      <c r="A2775">
        <v>10</v>
      </c>
      <c r="B2775">
        <v>10105</v>
      </c>
      <c r="C2775" t="s">
        <v>777</v>
      </c>
      <c r="D2775" t="s">
        <v>1685</v>
      </c>
      <c r="E2775">
        <v>5</v>
      </c>
      <c r="F2775" t="s">
        <v>13817</v>
      </c>
      <c r="G2775">
        <v>1</v>
      </c>
      <c r="H2775" t="s">
        <v>8278</v>
      </c>
      <c r="I2775">
        <v>2</v>
      </c>
      <c r="J2775" t="s">
        <v>13818</v>
      </c>
      <c r="K2775" t="s">
        <v>13819</v>
      </c>
      <c r="L2775">
        <v>270107</v>
      </c>
      <c r="M2775" t="s">
        <v>13588</v>
      </c>
      <c r="N2775">
        <v>270107007</v>
      </c>
      <c r="O2775" t="s">
        <v>13618</v>
      </c>
      <c r="P2775">
        <v>0</v>
      </c>
      <c r="Q2775">
        <v>9546.9225102109831</v>
      </c>
      <c r="R2775">
        <v>21449.403727052584</v>
      </c>
    </row>
    <row r="2776" spans="1:18" x14ac:dyDescent="0.25">
      <c r="A2776">
        <v>10</v>
      </c>
      <c r="B2776">
        <v>10105</v>
      </c>
      <c r="C2776" t="s">
        <v>777</v>
      </c>
      <c r="D2776" t="s">
        <v>1685</v>
      </c>
      <c r="E2776">
        <v>5</v>
      </c>
      <c r="F2776" t="s">
        <v>13817</v>
      </c>
      <c r="G2776">
        <v>1</v>
      </c>
      <c r="H2776" t="s">
        <v>8278</v>
      </c>
      <c r="I2776">
        <v>2</v>
      </c>
      <c r="J2776" t="s">
        <v>13818</v>
      </c>
      <c r="K2776" t="s">
        <v>13820</v>
      </c>
      <c r="L2776">
        <v>270107</v>
      </c>
      <c r="M2776" t="s">
        <v>13588</v>
      </c>
      <c r="N2776">
        <v>270107007</v>
      </c>
      <c r="O2776" t="s">
        <v>13618</v>
      </c>
      <c r="P2776">
        <v>0</v>
      </c>
      <c r="Q2776">
        <v>0</v>
      </c>
      <c r="R2776">
        <v>9422.878289425842</v>
      </c>
    </row>
    <row r="2777" spans="1:18" x14ac:dyDescent="0.25">
      <c r="A2777">
        <v>10</v>
      </c>
      <c r="B2777">
        <v>10105</v>
      </c>
      <c r="C2777" t="s">
        <v>777</v>
      </c>
      <c r="D2777" t="s">
        <v>1685</v>
      </c>
      <c r="E2777">
        <v>6</v>
      </c>
      <c r="F2777" t="s">
        <v>13821</v>
      </c>
      <c r="G2777">
        <v>3</v>
      </c>
      <c r="H2777" t="s">
        <v>13770</v>
      </c>
      <c r="I2777">
        <v>2</v>
      </c>
      <c r="J2777" t="s">
        <v>13818</v>
      </c>
      <c r="K2777" t="s">
        <v>13822</v>
      </c>
      <c r="L2777">
        <v>270107</v>
      </c>
      <c r="M2777" t="s">
        <v>13588</v>
      </c>
      <c r="N2777">
        <v>270107007</v>
      </c>
      <c r="O2777" t="s">
        <v>13618</v>
      </c>
      <c r="P2777">
        <v>0</v>
      </c>
      <c r="Q2777">
        <v>9546.9225102109831</v>
      </c>
      <c r="R2777">
        <v>14292.147188478099</v>
      </c>
    </row>
    <row r="2778" spans="1:18" x14ac:dyDescent="0.25">
      <c r="A2778">
        <v>10</v>
      </c>
      <c r="B2778">
        <v>10105</v>
      </c>
      <c r="C2778" t="s">
        <v>777</v>
      </c>
      <c r="D2778" t="s">
        <v>1685</v>
      </c>
      <c r="E2778">
        <v>6</v>
      </c>
      <c r="F2778" t="s">
        <v>13821</v>
      </c>
      <c r="G2778">
        <v>3</v>
      </c>
      <c r="H2778" t="s">
        <v>13770</v>
      </c>
      <c r="I2778">
        <v>2</v>
      </c>
      <c r="J2778" t="s">
        <v>13818</v>
      </c>
      <c r="K2778" t="s">
        <v>13823</v>
      </c>
      <c r="L2778">
        <v>270107</v>
      </c>
      <c r="M2778" t="s">
        <v>13588</v>
      </c>
      <c r="N2778">
        <v>270107007</v>
      </c>
      <c r="O2778" t="s">
        <v>13618</v>
      </c>
      <c r="P2778">
        <v>0</v>
      </c>
      <c r="Q2778">
        <v>0</v>
      </c>
      <c r="R2778">
        <v>16580.134828000329</v>
      </c>
    </row>
    <row r="2779" spans="1:18" x14ac:dyDescent="0.25">
      <c r="A2779">
        <v>10</v>
      </c>
      <c r="B2779">
        <v>10107</v>
      </c>
      <c r="C2779" t="s">
        <v>777</v>
      </c>
      <c r="D2779" t="s">
        <v>1691</v>
      </c>
      <c r="E2779">
        <v>5</v>
      </c>
      <c r="F2779" t="s">
        <v>13817</v>
      </c>
      <c r="G2779">
        <v>1</v>
      </c>
      <c r="H2779" t="s">
        <v>8278</v>
      </c>
      <c r="I2779">
        <v>2</v>
      </c>
      <c r="J2779" t="s">
        <v>13818</v>
      </c>
      <c r="K2779" t="s">
        <v>13819</v>
      </c>
      <c r="L2779">
        <v>270107</v>
      </c>
      <c r="M2779" t="s">
        <v>13588</v>
      </c>
      <c r="N2779">
        <v>270107007</v>
      </c>
      <c r="O2779" t="s">
        <v>13618</v>
      </c>
      <c r="P2779">
        <v>0</v>
      </c>
      <c r="Q2779">
        <v>34676.621850663229</v>
      </c>
      <c r="R2779">
        <v>32066.273984666805</v>
      </c>
    </row>
    <row r="2780" spans="1:18" x14ac:dyDescent="0.25">
      <c r="A2780">
        <v>10</v>
      </c>
      <c r="B2780">
        <v>10107</v>
      </c>
      <c r="C2780" t="s">
        <v>777</v>
      </c>
      <c r="D2780" t="s">
        <v>1691</v>
      </c>
      <c r="E2780">
        <v>5</v>
      </c>
      <c r="F2780" t="s">
        <v>13817</v>
      </c>
      <c r="G2780">
        <v>1</v>
      </c>
      <c r="H2780" t="s">
        <v>8278</v>
      </c>
      <c r="I2780">
        <v>2</v>
      </c>
      <c r="J2780" t="s">
        <v>13818</v>
      </c>
      <c r="K2780" t="s">
        <v>13820</v>
      </c>
      <c r="L2780">
        <v>270107</v>
      </c>
      <c r="M2780" t="s">
        <v>13588</v>
      </c>
      <c r="N2780">
        <v>270107007</v>
      </c>
      <c r="O2780" t="s">
        <v>13618</v>
      </c>
      <c r="P2780">
        <v>0</v>
      </c>
      <c r="Q2780">
        <v>7387.5974252346296</v>
      </c>
      <c r="R2780">
        <v>6528.5671542662494</v>
      </c>
    </row>
    <row r="2781" spans="1:18" x14ac:dyDescent="0.25">
      <c r="A2781">
        <v>10</v>
      </c>
      <c r="B2781">
        <v>10107</v>
      </c>
      <c r="C2781" t="s">
        <v>777</v>
      </c>
      <c r="D2781" t="s">
        <v>1691</v>
      </c>
      <c r="E2781">
        <v>6</v>
      </c>
      <c r="F2781" t="s">
        <v>13821</v>
      </c>
      <c r="G2781">
        <v>3</v>
      </c>
      <c r="H2781" t="s">
        <v>13770</v>
      </c>
      <c r="I2781">
        <v>2</v>
      </c>
      <c r="J2781" t="s">
        <v>13818</v>
      </c>
      <c r="K2781" t="s">
        <v>13822</v>
      </c>
      <c r="L2781">
        <v>270107</v>
      </c>
      <c r="M2781" t="s">
        <v>13588</v>
      </c>
      <c r="N2781">
        <v>270107007</v>
      </c>
      <c r="O2781" t="s">
        <v>13618</v>
      </c>
      <c r="P2781">
        <v>0</v>
      </c>
      <c r="Q2781">
        <v>30837.915284017206</v>
      </c>
      <c r="R2781">
        <v>16559.812619413147</v>
      </c>
    </row>
    <row r="2782" spans="1:18" x14ac:dyDescent="0.25">
      <c r="A2782">
        <v>10</v>
      </c>
      <c r="B2782">
        <v>10107</v>
      </c>
      <c r="C2782" t="s">
        <v>777</v>
      </c>
      <c r="D2782" t="s">
        <v>1691</v>
      </c>
      <c r="E2782">
        <v>6</v>
      </c>
      <c r="F2782" t="s">
        <v>13821</v>
      </c>
      <c r="G2782">
        <v>3</v>
      </c>
      <c r="H2782" t="s">
        <v>13770</v>
      </c>
      <c r="I2782">
        <v>2</v>
      </c>
      <c r="J2782" t="s">
        <v>13818</v>
      </c>
      <c r="K2782" t="s">
        <v>13823</v>
      </c>
      <c r="L2782">
        <v>270107</v>
      </c>
      <c r="M2782" t="s">
        <v>13588</v>
      </c>
      <c r="N2782">
        <v>270107007</v>
      </c>
      <c r="O2782" t="s">
        <v>13618</v>
      </c>
      <c r="P2782">
        <v>0</v>
      </c>
      <c r="Q2782">
        <v>11226.303991880657</v>
      </c>
      <c r="R2782">
        <v>22035.028519519918</v>
      </c>
    </row>
    <row r="2783" spans="1:18" x14ac:dyDescent="0.25">
      <c r="A2783">
        <v>10</v>
      </c>
      <c r="B2783">
        <v>10108</v>
      </c>
      <c r="C2783" t="s">
        <v>777</v>
      </c>
      <c r="D2783" t="s">
        <v>1694</v>
      </c>
      <c r="E2783">
        <v>5</v>
      </c>
      <c r="F2783" t="s">
        <v>13817</v>
      </c>
      <c r="G2783">
        <v>1</v>
      </c>
      <c r="H2783" t="s">
        <v>8278</v>
      </c>
      <c r="I2783">
        <v>2</v>
      </c>
      <c r="J2783" t="s">
        <v>13818</v>
      </c>
      <c r="K2783" t="s">
        <v>13819</v>
      </c>
      <c r="L2783">
        <v>270107</v>
      </c>
      <c r="M2783" t="s">
        <v>13588</v>
      </c>
      <c r="N2783">
        <v>270107007</v>
      </c>
      <c r="O2783" t="s">
        <v>13618</v>
      </c>
      <c r="P2783">
        <v>0</v>
      </c>
      <c r="Q2783">
        <v>8588.0811295473995</v>
      </c>
      <c r="R2783">
        <v>0</v>
      </c>
    </row>
    <row r="2784" spans="1:18" x14ac:dyDescent="0.25">
      <c r="A2784">
        <v>10</v>
      </c>
      <c r="B2784">
        <v>10108</v>
      </c>
      <c r="C2784" t="s">
        <v>777</v>
      </c>
      <c r="D2784" t="s">
        <v>1694</v>
      </c>
      <c r="E2784">
        <v>5</v>
      </c>
      <c r="F2784" t="s">
        <v>13817</v>
      </c>
      <c r="G2784">
        <v>1</v>
      </c>
      <c r="H2784" t="s">
        <v>8278</v>
      </c>
      <c r="I2784">
        <v>2</v>
      </c>
      <c r="J2784" t="s">
        <v>13818</v>
      </c>
      <c r="K2784" t="s">
        <v>13820</v>
      </c>
      <c r="L2784">
        <v>270107</v>
      </c>
      <c r="M2784" t="s">
        <v>13588</v>
      </c>
      <c r="N2784">
        <v>270107007</v>
      </c>
      <c r="O2784" t="s">
        <v>13618</v>
      </c>
      <c r="P2784">
        <v>0</v>
      </c>
      <c r="Q2784">
        <v>3099.6218725620984</v>
      </c>
      <c r="R2784">
        <v>0</v>
      </c>
    </row>
    <row r="2785" spans="1:18" x14ac:dyDescent="0.25">
      <c r="A2785">
        <v>10</v>
      </c>
      <c r="B2785">
        <v>10108</v>
      </c>
      <c r="C2785" t="s">
        <v>777</v>
      </c>
      <c r="D2785" t="s">
        <v>1694</v>
      </c>
      <c r="E2785">
        <v>6</v>
      </c>
      <c r="F2785" t="s">
        <v>13821</v>
      </c>
      <c r="G2785">
        <v>3</v>
      </c>
      <c r="H2785" t="s">
        <v>13770</v>
      </c>
      <c r="I2785">
        <v>2</v>
      </c>
      <c r="J2785" t="s">
        <v>13818</v>
      </c>
      <c r="K2785" t="s">
        <v>13822</v>
      </c>
      <c r="L2785">
        <v>270107</v>
      </c>
      <c r="M2785" t="s">
        <v>13588</v>
      </c>
      <c r="N2785">
        <v>270107007</v>
      </c>
      <c r="O2785" t="s">
        <v>13618</v>
      </c>
      <c r="P2785">
        <v>0</v>
      </c>
      <c r="Q2785">
        <v>5445.1607149063047</v>
      </c>
      <c r="R2785">
        <v>0</v>
      </c>
    </row>
    <row r="2786" spans="1:18" x14ac:dyDescent="0.25">
      <c r="A2786">
        <v>10</v>
      </c>
      <c r="B2786">
        <v>10108</v>
      </c>
      <c r="C2786" t="s">
        <v>777</v>
      </c>
      <c r="D2786" t="s">
        <v>1694</v>
      </c>
      <c r="E2786">
        <v>6</v>
      </c>
      <c r="F2786" t="s">
        <v>13821</v>
      </c>
      <c r="G2786">
        <v>3</v>
      </c>
      <c r="H2786" t="s">
        <v>13770</v>
      </c>
      <c r="I2786">
        <v>2</v>
      </c>
      <c r="J2786" t="s">
        <v>13818</v>
      </c>
      <c r="K2786" t="s">
        <v>13823</v>
      </c>
      <c r="L2786">
        <v>270107</v>
      </c>
      <c r="M2786" t="s">
        <v>13588</v>
      </c>
      <c r="N2786">
        <v>270107007</v>
      </c>
      <c r="O2786" t="s">
        <v>13618</v>
      </c>
      <c r="P2786">
        <v>0</v>
      </c>
      <c r="Q2786">
        <v>6242.5422872031922</v>
      </c>
      <c r="R2786">
        <v>0</v>
      </c>
    </row>
    <row r="2787" spans="1:18" x14ac:dyDescent="0.25">
      <c r="A2787">
        <v>10</v>
      </c>
      <c r="B2787">
        <v>10109</v>
      </c>
      <c r="C2787" t="s">
        <v>777</v>
      </c>
      <c r="D2787" t="s">
        <v>1697</v>
      </c>
      <c r="E2787">
        <v>5</v>
      </c>
      <c r="F2787" t="s">
        <v>13817</v>
      </c>
      <c r="G2787">
        <v>1</v>
      </c>
      <c r="H2787" t="s">
        <v>8278</v>
      </c>
      <c r="I2787">
        <v>2</v>
      </c>
      <c r="J2787" t="s">
        <v>13818</v>
      </c>
      <c r="K2787" t="s">
        <v>13819</v>
      </c>
      <c r="L2787">
        <v>270107</v>
      </c>
      <c r="M2787" t="s">
        <v>13588</v>
      </c>
      <c r="N2787">
        <v>270107007</v>
      </c>
      <c r="O2787" t="s">
        <v>13618</v>
      </c>
      <c r="P2787">
        <v>13298.725814063237</v>
      </c>
      <c r="Q2787">
        <v>13961.018665556125</v>
      </c>
      <c r="R2787">
        <v>42349.02183872772</v>
      </c>
    </row>
    <row r="2788" spans="1:18" x14ac:dyDescent="0.25">
      <c r="A2788">
        <v>10</v>
      </c>
      <c r="B2788">
        <v>10109</v>
      </c>
      <c r="C2788" t="s">
        <v>777</v>
      </c>
      <c r="D2788" t="s">
        <v>1697</v>
      </c>
      <c r="E2788">
        <v>5</v>
      </c>
      <c r="F2788" t="s">
        <v>13817</v>
      </c>
      <c r="G2788">
        <v>1</v>
      </c>
      <c r="H2788" t="s">
        <v>8278</v>
      </c>
      <c r="I2788">
        <v>2</v>
      </c>
      <c r="J2788" t="s">
        <v>13818</v>
      </c>
      <c r="K2788" t="s">
        <v>13820</v>
      </c>
      <c r="L2788">
        <v>270107</v>
      </c>
      <c r="M2788" t="s">
        <v>13588</v>
      </c>
      <c r="N2788">
        <v>270107007</v>
      </c>
      <c r="O2788" t="s">
        <v>13618</v>
      </c>
      <c r="P2788">
        <v>6012.2699386503064</v>
      </c>
      <c r="Q2788">
        <v>2966.8755320886421</v>
      </c>
      <c r="R2788">
        <v>7373.3256301286456</v>
      </c>
    </row>
    <row r="2789" spans="1:18" x14ac:dyDescent="0.25">
      <c r="A2789">
        <v>10</v>
      </c>
      <c r="B2789">
        <v>10109</v>
      </c>
      <c r="C2789" t="s">
        <v>777</v>
      </c>
      <c r="D2789" t="s">
        <v>1697</v>
      </c>
      <c r="E2789">
        <v>6</v>
      </c>
      <c r="F2789" t="s">
        <v>13821</v>
      </c>
      <c r="G2789">
        <v>3</v>
      </c>
      <c r="H2789" t="s">
        <v>13770</v>
      </c>
      <c r="I2789">
        <v>2</v>
      </c>
      <c r="J2789" t="s">
        <v>13818</v>
      </c>
      <c r="K2789" t="s">
        <v>13822</v>
      </c>
      <c r="L2789">
        <v>270107</v>
      </c>
      <c r="M2789" t="s">
        <v>13588</v>
      </c>
      <c r="N2789">
        <v>270107007</v>
      </c>
      <c r="O2789" t="s">
        <v>13618</v>
      </c>
      <c r="P2789">
        <v>12661.632845681925</v>
      </c>
      <c r="Q2789">
        <v>11941.495608142097</v>
      </c>
      <c r="R2789">
        <v>33034.432840735368</v>
      </c>
    </row>
    <row r="2790" spans="1:18" x14ac:dyDescent="0.25">
      <c r="A2790">
        <v>10</v>
      </c>
      <c r="B2790">
        <v>10109</v>
      </c>
      <c r="C2790" t="s">
        <v>777</v>
      </c>
      <c r="D2790" t="s">
        <v>1697</v>
      </c>
      <c r="E2790">
        <v>6</v>
      </c>
      <c r="F2790" t="s">
        <v>13821</v>
      </c>
      <c r="G2790">
        <v>3</v>
      </c>
      <c r="H2790" t="s">
        <v>13770</v>
      </c>
      <c r="I2790">
        <v>2</v>
      </c>
      <c r="J2790" t="s">
        <v>13818</v>
      </c>
      <c r="K2790" t="s">
        <v>13823</v>
      </c>
      <c r="L2790">
        <v>270107</v>
      </c>
      <c r="M2790" t="s">
        <v>13588</v>
      </c>
      <c r="N2790">
        <v>270107007</v>
      </c>
      <c r="O2790" t="s">
        <v>13618</v>
      </c>
      <c r="P2790">
        <v>6649.3629070316183</v>
      </c>
      <c r="Q2790">
        <v>4986.398589502669</v>
      </c>
      <c r="R2790">
        <v>16687.914628121001</v>
      </c>
    </row>
    <row r="2791" spans="1:18" x14ac:dyDescent="0.25">
      <c r="A2791">
        <v>10</v>
      </c>
      <c r="B2791">
        <v>10201</v>
      </c>
      <c r="C2791" t="s">
        <v>777</v>
      </c>
      <c r="D2791" t="s">
        <v>1700</v>
      </c>
      <c r="E2791">
        <v>5</v>
      </c>
      <c r="F2791" t="s">
        <v>13817</v>
      </c>
      <c r="G2791">
        <v>1</v>
      </c>
      <c r="H2791" t="s">
        <v>8278</v>
      </c>
      <c r="I2791">
        <v>2</v>
      </c>
      <c r="J2791" t="s">
        <v>13818</v>
      </c>
      <c r="K2791" t="s">
        <v>13819</v>
      </c>
      <c r="L2791">
        <v>270107</v>
      </c>
      <c r="M2791" t="s">
        <v>13588</v>
      </c>
      <c r="N2791">
        <v>270107007</v>
      </c>
      <c r="O2791" t="s">
        <v>13618</v>
      </c>
      <c r="P2791">
        <v>16933.998890737661</v>
      </c>
      <c r="Q2791">
        <v>31556.354711614316</v>
      </c>
      <c r="R2791">
        <v>32624.701930540792</v>
      </c>
    </row>
    <row r="2792" spans="1:18" x14ac:dyDescent="0.25">
      <c r="A2792">
        <v>10</v>
      </c>
      <c r="B2792">
        <v>10201</v>
      </c>
      <c r="C2792" t="s">
        <v>777</v>
      </c>
      <c r="D2792" t="s">
        <v>1700</v>
      </c>
      <c r="E2792">
        <v>5</v>
      </c>
      <c r="F2792" t="s">
        <v>13817</v>
      </c>
      <c r="G2792">
        <v>1</v>
      </c>
      <c r="H2792" t="s">
        <v>8278</v>
      </c>
      <c r="I2792">
        <v>2</v>
      </c>
      <c r="J2792" t="s">
        <v>13818</v>
      </c>
      <c r="K2792" t="s">
        <v>13820</v>
      </c>
      <c r="L2792">
        <v>270107</v>
      </c>
      <c r="M2792" t="s">
        <v>13588</v>
      </c>
      <c r="N2792">
        <v>270107007</v>
      </c>
      <c r="O2792" t="s">
        <v>13618</v>
      </c>
      <c r="P2792">
        <v>5202.4403771491961</v>
      </c>
      <c r="Q2792">
        <v>4029.7299274107954</v>
      </c>
      <c r="R2792">
        <v>9793.6806884690832</v>
      </c>
    </row>
    <row r="2793" spans="1:18" x14ac:dyDescent="0.25">
      <c r="A2793">
        <v>10</v>
      </c>
      <c r="B2793">
        <v>10201</v>
      </c>
      <c r="C2793" t="s">
        <v>777</v>
      </c>
      <c r="D2793" t="s">
        <v>1700</v>
      </c>
      <c r="E2793">
        <v>6</v>
      </c>
      <c r="F2793" t="s">
        <v>13821</v>
      </c>
      <c r="G2793">
        <v>3</v>
      </c>
      <c r="H2793" t="s">
        <v>13770</v>
      </c>
      <c r="I2793">
        <v>2</v>
      </c>
      <c r="J2793" t="s">
        <v>13818</v>
      </c>
      <c r="K2793" t="s">
        <v>13822</v>
      </c>
      <c r="L2793">
        <v>270107</v>
      </c>
      <c r="M2793" t="s">
        <v>13588</v>
      </c>
      <c r="N2793">
        <v>270107007</v>
      </c>
      <c r="O2793" t="s">
        <v>13618</v>
      </c>
      <c r="P2793">
        <v>15358.846367165836</v>
      </c>
      <c r="Q2793">
        <v>31556.354711614316</v>
      </c>
      <c r="R2793">
        <v>22900.648407697943</v>
      </c>
    </row>
    <row r="2794" spans="1:18" x14ac:dyDescent="0.25">
      <c r="A2794">
        <v>10</v>
      </c>
      <c r="B2794">
        <v>10201</v>
      </c>
      <c r="C2794" t="s">
        <v>777</v>
      </c>
      <c r="D2794" t="s">
        <v>1700</v>
      </c>
      <c r="E2794">
        <v>6</v>
      </c>
      <c r="F2794" t="s">
        <v>13821</v>
      </c>
      <c r="G2794">
        <v>3</v>
      </c>
      <c r="H2794" t="s">
        <v>13770</v>
      </c>
      <c r="I2794">
        <v>2</v>
      </c>
      <c r="J2794" t="s">
        <v>13818</v>
      </c>
      <c r="K2794" t="s">
        <v>13823</v>
      </c>
      <c r="L2794">
        <v>270107</v>
      </c>
      <c r="M2794" t="s">
        <v>13588</v>
      </c>
      <c r="N2794">
        <v>270107007</v>
      </c>
      <c r="O2794" t="s">
        <v>13618</v>
      </c>
      <c r="P2794">
        <v>6777.5929007210207</v>
      </c>
      <c r="Q2794">
        <v>4029.7299274107954</v>
      </c>
      <c r="R2794">
        <v>19517.734211311945</v>
      </c>
    </row>
    <row r="2795" spans="1:18" x14ac:dyDescent="0.25">
      <c r="A2795">
        <v>10</v>
      </c>
      <c r="B2795">
        <v>10202</v>
      </c>
      <c r="C2795" t="s">
        <v>777</v>
      </c>
      <c r="D2795" t="s">
        <v>1703</v>
      </c>
      <c r="E2795">
        <v>5</v>
      </c>
      <c r="F2795" t="s">
        <v>13817</v>
      </c>
      <c r="G2795">
        <v>1</v>
      </c>
      <c r="H2795" t="s">
        <v>8278</v>
      </c>
      <c r="I2795">
        <v>2</v>
      </c>
      <c r="J2795" t="s">
        <v>13818</v>
      </c>
      <c r="K2795" t="s">
        <v>13819</v>
      </c>
      <c r="L2795">
        <v>270107</v>
      </c>
      <c r="M2795" t="s">
        <v>13588</v>
      </c>
      <c r="N2795">
        <v>270107007</v>
      </c>
      <c r="O2795" t="s">
        <v>13618</v>
      </c>
      <c r="P2795">
        <v>18411.406264876703</v>
      </c>
      <c r="Q2795">
        <v>20925.489308418877</v>
      </c>
      <c r="R2795">
        <v>39772.599102500484</v>
      </c>
    </row>
    <row r="2796" spans="1:18" x14ac:dyDescent="0.25">
      <c r="A2796">
        <v>10</v>
      </c>
      <c r="B2796">
        <v>10202</v>
      </c>
      <c r="C2796" t="s">
        <v>777</v>
      </c>
      <c r="D2796" t="s">
        <v>1703</v>
      </c>
      <c r="E2796">
        <v>5</v>
      </c>
      <c r="F2796" t="s">
        <v>13817</v>
      </c>
      <c r="G2796">
        <v>1</v>
      </c>
      <c r="H2796" t="s">
        <v>8278</v>
      </c>
      <c r="I2796">
        <v>2</v>
      </c>
      <c r="J2796" t="s">
        <v>13818</v>
      </c>
      <c r="K2796" t="s">
        <v>13820</v>
      </c>
      <c r="L2796">
        <v>270107</v>
      </c>
      <c r="M2796" t="s">
        <v>13588</v>
      </c>
      <c r="N2796">
        <v>270107007</v>
      </c>
      <c r="O2796" t="s">
        <v>13618</v>
      </c>
      <c r="P2796">
        <v>3794.1540512234601</v>
      </c>
      <c r="Q2796">
        <v>1053.6009958540883</v>
      </c>
      <c r="R2796">
        <v>7358.9728858187436</v>
      </c>
    </row>
    <row r="2797" spans="1:18" x14ac:dyDescent="0.25">
      <c r="A2797">
        <v>10</v>
      </c>
      <c r="B2797">
        <v>10202</v>
      </c>
      <c r="C2797" t="s">
        <v>777</v>
      </c>
      <c r="D2797" t="s">
        <v>1703</v>
      </c>
      <c r="E2797">
        <v>6</v>
      </c>
      <c r="F2797" t="s">
        <v>13821</v>
      </c>
      <c r="G2797">
        <v>3</v>
      </c>
      <c r="H2797" t="s">
        <v>13770</v>
      </c>
      <c r="I2797">
        <v>2</v>
      </c>
      <c r="J2797" t="s">
        <v>13818</v>
      </c>
      <c r="K2797" t="s">
        <v>13822</v>
      </c>
      <c r="L2797">
        <v>270107</v>
      </c>
      <c r="M2797" t="s">
        <v>13588</v>
      </c>
      <c r="N2797">
        <v>270107007</v>
      </c>
      <c r="O2797" t="s">
        <v>13618</v>
      </c>
      <c r="P2797">
        <v>17297.43882700181</v>
      </c>
      <c r="Q2797">
        <v>20925.489308418877</v>
      </c>
      <c r="R2797">
        <v>32029.418918424941</v>
      </c>
    </row>
    <row r="2798" spans="1:18" x14ac:dyDescent="0.25">
      <c r="A2798">
        <v>10</v>
      </c>
      <c r="B2798">
        <v>10202</v>
      </c>
      <c r="C2798" t="s">
        <v>777</v>
      </c>
      <c r="D2798" t="s">
        <v>1703</v>
      </c>
      <c r="E2798">
        <v>6</v>
      </c>
      <c r="F2798" t="s">
        <v>13821</v>
      </c>
      <c r="G2798">
        <v>3</v>
      </c>
      <c r="H2798" t="s">
        <v>13770</v>
      </c>
      <c r="I2798">
        <v>2</v>
      </c>
      <c r="J2798" t="s">
        <v>13818</v>
      </c>
      <c r="K2798" t="s">
        <v>13823</v>
      </c>
      <c r="L2798">
        <v>270107</v>
      </c>
      <c r="M2798" t="s">
        <v>13588</v>
      </c>
      <c r="N2798">
        <v>270107007</v>
      </c>
      <c r="O2798" t="s">
        <v>13618</v>
      </c>
      <c r="P2798">
        <v>4908.1214890983529</v>
      </c>
      <c r="Q2798">
        <v>1053.6009958540883</v>
      </c>
      <c r="R2798">
        <v>15102.153069894301</v>
      </c>
    </row>
    <row r="2799" spans="1:18" x14ac:dyDescent="0.25">
      <c r="A2799">
        <v>10</v>
      </c>
      <c r="B2799">
        <v>10203</v>
      </c>
      <c r="C2799" t="s">
        <v>777</v>
      </c>
      <c r="D2799" t="s">
        <v>1706</v>
      </c>
      <c r="E2799">
        <v>5</v>
      </c>
      <c r="F2799" t="s">
        <v>13817</v>
      </c>
      <c r="G2799">
        <v>1</v>
      </c>
      <c r="H2799" t="s">
        <v>8278</v>
      </c>
      <c r="I2799">
        <v>2</v>
      </c>
      <c r="J2799" t="s">
        <v>13818</v>
      </c>
      <c r="K2799" t="s">
        <v>13819</v>
      </c>
      <c r="L2799">
        <v>270107</v>
      </c>
      <c r="M2799" t="s">
        <v>13588</v>
      </c>
      <c r="N2799">
        <v>270107007</v>
      </c>
      <c r="O2799" t="s">
        <v>13618</v>
      </c>
      <c r="P2799">
        <v>0</v>
      </c>
      <c r="Q2799">
        <v>33964.85331385849</v>
      </c>
      <c r="R2799">
        <v>0</v>
      </c>
    </row>
    <row r="2800" spans="1:18" x14ac:dyDescent="0.25">
      <c r="A2800">
        <v>10</v>
      </c>
      <c r="B2800">
        <v>10203</v>
      </c>
      <c r="C2800" t="s">
        <v>777</v>
      </c>
      <c r="D2800" t="s">
        <v>1706</v>
      </c>
      <c r="E2800">
        <v>5</v>
      </c>
      <c r="F2800" t="s">
        <v>13817</v>
      </c>
      <c r="G2800">
        <v>1</v>
      </c>
      <c r="H2800" t="s">
        <v>8278</v>
      </c>
      <c r="I2800">
        <v>2</v>
      </c>
      <c r="J2800" t="s">
        <v>13818</v>
      </c>
      <c r="K2800" t="s">
        <v>13820</v>
      </c>
      <c r="L2800">
        <v>270107</v>
      </c>
      <c r="M2800" t="s">
        <v>13588</v>
      </c>
      <c r="N2800">
        <v>270107007</v>
      </c>
      <c r="O2800" t="s">
        <v>13618</v>
      </c>
      <c r="P2800">
        <v>0</v>
      </c>
      <c r="Q2800">
        <v>2959.2959445177771</v>
      </c>
      <c r="R2800">
        <v>0</v>
      </c>
    </row>
    <row r="2801" spans="1:18" x14ac:dyDescent="0.25">
      <c r="A2801">
        <v>10</v>
      </c>
      <c r="B2801">
        <v>10203</v>
      </c>
      <c r="C2801" t="s">
        <v>777</v>
      </c>
      <c r="D2801" t="s">
        <v>1706</v>
      </c>
      <c r="E2801">
        <v>6</v>
      </c>
      <c r="F2801" t="s">
        <v>13821</v>
      </c>
      <c r="G2801">
        <v>3</v>
      </c>
      <c r="H2801" t="s">
        <v>13770</v>
      </c>
      <c r="I2801">
        <v>2</v>
      </c>
      <c r="J2801" t="s">
        <v>13818</v>
      </c>
      <c r="K2801" t="s">
        <v>13822</v>
      </c>
      <c r="L2801">
        <v>270107</v>
      </c>
      <c r="M2801" t="s">
        <v>13588</v>
      </c>
      <c r="N2801">
        <v>270107007</v>
      </c>
      <c r="O2801" t="s">
        <v>13618</v>
      </c>
      <c r="P2801">
        <v>0</v>
      </c>
      <c r="Q2801">
        <v>33964.85331385849</v>
      </c>
      <c r="R2801">
        <v>0</v>
      </c>
    </row>
    <row r="2802" spans="1:18" x14ac:dyDescent="0.25">
      <c r="A2802">
        <v>10</v>
      </c>
      <c r="B2802">
        <v>10203</v>
      </c>
      <c r="C2802" t="s">
        <v>777</v>
      </c>
      <c r="D2802" t="s">
        <v>1706</v>
      </c>
      <c r="E2802">
        <v>6</v>
      </c>
      <c r="F2802" t="s">
        <v>13821</v>
      </c>
      <c r="G2802">
        <v>3</v>
      </c>
      <c r="H2802" t="s">
        <v>13770</v>
      </c>
      <c r="I2802">
        <v>2</v>
      </c>
      <c r="J2802" t="s">
        <v>13818</v>
      </c>
      <c r="K2802" t="s">
        <v>13823</v>
      </c>
      <c r="L2802">
        <v>270107</v>
      </c>
      <c r="M2802" t="s">
        <v>13588</v>
      </c>
      <c r="N2802">
        <v>270107007</v>
      </c>
      <c r="O2802" t="s">
        <v>13618</v>
      </c>
      <c r="P2802">
        <v>0</v>
      </c>
      <c r="Q2802">
        <v>2959.2959445177771</v>
      </c>
      <c r="R2802">
        <v>0</v>
      </c>
    </row>
    <row r="2803" spans="1:18" x14ac:dyDescent="0.25">
      <c r="A2803">
        <v>10</v>
      </c>
      <c r="B2803">
        <v>10205</v>
      </c>
      <c r="C2803" t="s">
        <v>777</v>
      </c>
      <c r="D2803" t="s">
        <v>1712</v>
      </c>
      <c r="E2803">
        <v>5</v>
      </c>
      <c r="F2803" t="s">
        <v>13817</v>
      </c>
      <c r="G2803">
        <v>1</v>
      </c>
      <c r="H2803" t="s">
        <v>8278</v>
      </c>
      <c r="I2803">
        <v>2</v>
      </c>
      <c r="J2803" t="s">
        <v>13818</v>
      </c>
      <c r="K2803" t="s">
        <v>13819</v>
      </c>
      <c r="L2803">
        <v>270107</v>
      </c>
      <c r="M2803" t="s">
        <v>13588</v>
      </c>
      <c r="N2803">
        <v>270107007</v>
      </c>
      <c r="O2803" t="s">
        <v>13618</v>
      </c>
      <c r="P2803">
        <v>0</v>
      </c>
      <c r="Q2803">
        <v>26782.62421253576</v>
      </c>
      <c r="R2803">
        <v>0</v>
      </c>
    </row>
    <row r="2804" spans="1:18" x14ac:dyDescent="0.25">
      <c r="A2804">
        <v>10</v>
      </c>
      <c r="B2804">
        <v>10205</v>
      </c>
      <c r="C2804" t="s">
        <v>777</v>
      </c>
      <c r="D2804" t="s">
        <v>1712</v>
      </c>
      <c r="E2804">
        <v>6</v>
      </c>
      <c r="F2804" t="s">
        <v>13821</v>
      </c>
      <c r="G2804">
        <v>3</v>
      </c>
      <c r="H2804" t="s">
        <v>13770</v>
      </c>
      <c r="I2804">
        <v>2</v>
      </c>
      <c r="J2804" t="s">
        <v>13818</v>
      </c>
      <c r="K2804" t="s">
        <v>13822</v>
      </c>
      <c r="L2804">
        <v>270107</v>
      </c>
      <c r="M2804" t="s">
        <v>13588</v>
      </c>
      <c r="N2804">
        <v>270107007</v>
      </c>
      <c r="O2804" t="s">
        <v>13618</v>
      </c>
      <c r="P2804">
        <v>0</v>
      </c>
      <c r="Q2804">
        <v>26782.62421253576</v>
      </c>
      <c r="R2804">
        <v>0</v>
      </c>
    </row>
    <row r="2805" spans="1:18" x14ac:dyDescent="0.25">
      <c r="A2805">
        <v>10</v>
      </c>
      <c r="B2805">
        <v>10208</v>
      </c>
      <c r="C2805" t="s">
        <v>777</v>
      </c>
      <c r="D2805" t="s">
        <v>10709</v>
      </c>
      <c r="E2805">
        <v>5</v>
      </c>
      <c r="F2805" t="s">
        <v>13817</v>
      </c>
      <c r="G2805">
        <v>1</v>
      </c>
      <c r="H2805" t="s">
        <v>8278</v>
      </c>
      <c r="I2805">
        <v>2</v>
      </c>
      <c r="J2805" t="s">
        <v>13818</v>
      </c>
      <c r="K2805" t="s">
        <v>13819</v>
      </c>
      <c r="L2805">
        <v>270107</v>
      </c>
      <c r="M2805" t="s">
        <v>13588</v>
      </c>
      <c r="N2805">
        <v>270107007</v>
      </c>
      <c r="O2805" t="s">
        <v>13618</v>
      </c>
      <c r="P2805">
        <v>0</v>
      </c>
      <c r="Q2805">
        <v>28431.966463606375</v>
      </c>
      <c r="R2805">
        <v>0</v>
      </c>
    </row>
    <row r="2806" spans="1:18" x14ac:dyDescent="0.25">
      <c r="A2806">
        <v>10</v>
      </c>
      <c r="B2806">
        <v>10208</v>
      </c>
      <c r="C2806" t="s">
        <v>777</v>
      </c>
      <c r="D2806" t="s">
        <v>10709</v>
      </c>
      <c r="E2806">
        <v>5</v>
      </c>
      <c r="F2806" t="s">
        <v>13817</v>
      </c>
      <c r="G2806">
        <v>1</v>
      </c>
      <c r="H2806" t="s">
        <v>8278</v>
      </c>
      <c r="I2806">
        <v>2</v>
      </c>
      <c r="J2806" t="s">
        <v>13818</v>
      </c>
      <c r="K2806" t="s">
        <v>13820</v>
      </c>
      <c r="L2806">
        <v>270107</v>
      </c>
      <c r="M2806" t="s">
        <v>13588</v>
      </c>
      <c r="N2806">
        <v>270107007</v>
      </c>
      <c r="O2806" t="s">
        <v>13618</v>
      </c>
      <c r="P2806">
        <v>0</v>
      </c>
      <c r="Q2806">
        <v>6115.6531808133623</v>
      </c>
      <c r="R2806">
        <v>0</v>
      </c>
    </row>
    <row r="2807" spans="1:18" x14ac:dyDescent="0.25">
      <c r="A2807">
        <v>10</v>
      </c>
      <c r="B2807">
        <v>10208</v>
      </c>
      <c r="C2807" t="s">
        <v>777</v>
      </c>
      <c r="D2807" t="s">
        <v>10709</v>
      </c>
      <c r="E2807">
        <v>6</v>
      </c>
      <c r="F2807" t="s">
        <v>13821</v>
      </c>
      <c r="G2807">
        <v>3</v>
      </c>
      <c r="H2807" t="s">
        <v>13770</v>
      </c>
      <c r="I2807">
        <v>2</v>
      </c>
      <c r="J2807" t="s">
        <v>13818</v>
      </c>
      <c r="K2807" t="s">
        <v>13822</v>
      </c>
      <c r="L2807">
        <v>270107</v>
      </c>
      <c r="M2807" t="s">
        <v>13588</v>
      </c>
      <c r="N2807">
        <v>270107007</v>
      </c>
      <c r="O2807" t="s">
        <v>13618</v>
      </c>
      <c r="P2807">
        <v>0</v>
      </c>
      <c r="Q2807">
        <v>28431.966463606375</v>
      </c>
      <c r="R2807">
        <v>0</v>
      </c>
    </row>
    <row r="2808" spans="1:18" x14ac:dyDescent="0.25">
      <c r="A2808">
        <v>10</v>
      </c>
      <c r="B2808">
        <v>10208</v>
      </c>
      <c r="C2808" t="s">
        <v>777</v>
      </c>
      <c r="D2808" t="s">
        <v>10709</v>
      </c>
      <c r="E2808">
        <v>6</v>
      </c>
      <c r="F2808" t="s">
        <v>13821</v>
      </c>
      <c r="G2808">
        <v>3</v>
      </c>
      <c r="H2808" t="s">
        <v>13770</v>
      </c>
      <c r="I2808">
        <v>2</v>
      </c>
      <c r="J2808" t="s">
        <v>13818</v>
      </c>
      <c r="K2808" t="s">
        <v>13823</v>
      </c>
      <c r="L2808">
        <v>270107</v>
      </c>
      <c r="M2808" t="s">
        <v>13588</v>
      </c>
      <c r="N2808">
        <v>270107007</v>
      </c>
      <c r="O2808" t="s">
        <v>13618</v>
      </c>
      <c r="P2808">
        <v>0</v>
      </c>
      <c r="Q2808">
        <v>6115.6531808133623</v>
      </c>
      <c r="R2808">
        <v>0</v>
      </c>
    </row>
    <row r="2809" spans="1:18" x14ac:dyDescent="0.25">
      <c r="A2809">
        <v>10</v>
      </c>
      <c r="B2809">
        <v>10209</v>
      </c>
      <c r="C2809" t="s">
        <v>777</v>
      </c>
      <c r="D2809" t="s">
        <v>1724</v>
      </c>
      <c r="E2809">
        <v>5</v>
      </c>
      <c r="F2809" t="s">
        <v>13817</v>
      </c>
      <c r="G2809">
        <v>1</v>
      </c>
      <c r="H2809" t="s">
        <v>8278</v>
      </c>
      <c r="I2809">
        <v>2</v>
      </c>
      <c r="J2809" t="s">
        <v>13818</v>
      </c>
      <c r="K2809" t="s">
        <v>13819</v>
      </c>
      <c r="L2809">
        <v>270107</v>
      </c>
      <c r="M2809" t="s">
        <v>13588</v>
      </c>
      <c r="N2809">
        <v>270107007</v>
      </c>
      <c r="O2809" t="s">
        <v>13618</v>
      </c>
      <c r="P2809">
        <v>0</v>
      </c>
      <c r="Q2809">
        <v>5069.4569506567168</v>
      </c>
      <c r="R2809">
        <v>0</v>
      </c>
    </row>
    <row r="2810" spans="1:18" x14ac:dyDescent="0.25">
      <c r="A2810">
        <v>10</v>
      </c>
      <c r="B2810">
        <v>10209</v>
      </c>
      <c r="C2810" t="s">
        <v>777</v>
      </c>
      <c r="D2810" t="s">
        <v>1724</v>
      </c>
      <c r="E2810">
        <v>5</v>
      </c>
      <c r="F2810" t="s">
        <v>13817</v>
      </c>
      <c r="G2810">
        <v>1</v>
      </c>
      <c r="H2810" t="s">
        <v>8278</v>
      </c>
      <c r="I2810">
        <v>2</v>
      </c>
      <c r="J2810" t="s">
        <v>13818</v>
      </c>
      <c r="K2810" t="s">
        <v>13820</v>
      </c>
      <c r="L2810">
        <v>270107</v>
      </c>
      <c r="M2810" t="s">
        <v>13588</v>
      </c>
      <c r="N2810">
        <v>270107007</v>
      </c>
      <c r="O2810" t="s">
        <v>13618</v>
      </c>
      <c r="P2810">
        <v>0</v>
      </c>
      <c r="Q2810">
        <v>27860.260473150232</v>
      </c>
      <c r="R2810">
        <v>0</v>
      </c>
    </row>
    <row r="2811" spans="1:18" x14ac:dyDescent="0.25">
      <c r="A2811">
        <v>10</v>
      </c>
      <c r="B2811">
        <v>10209</v>
      </c>
      <c r="C2811" t="s">
        <v>777</v>
      </c>
      <c r="D2811" t="s">
        <v>1724</v>
      </c>
      <c r="E2811">
        <v>6</v>
      </c>
      <c r="F2811" t="s">
        <v>13821</v>
      </c>
      <c r="G2811">
        <v>3</v>
      </c>
      <c r="H2811" t="s">
        <v>13770</v>
      </c>
      <c r="I2811">
        <v>2</v>
      </c>
      <c r="J2811" t="s">
        <v>13818</v>
      </c>
      <c r="K2811" t="s">
        <v>13822</v>
      </c>
      <c r="L2811">
        <v>270107</v>
      </c>
      <c r="M2811" t="s">
        <v>13588</v>
      </c>
      <c r="N2811">
        <v>270107007</v>
      </c>
      <c r="O2811" t="s">
        <v>13618</v>
      </c>
      <c r="P2811">
        <v>0</v>
      </c>
      <c r="Q2811">
        <v>5069.4569506567168</v>
      </c>
      <c r="R2811">
        <v>0</v>
      </c>
    </row>
    <row r="2812" spans="1:18" x14ac:dyDescent="0.25">
      <c r="A2812">
        <v>10</v>
      </c>
      <c r="B2812">
        <v>10209</v>
      </c>
      <c r="C2812" t="s">
        <v>777</v>
      </c>
      <c r="D2812" t="s">
        <v>1724</v>
      </c>
      <c r="E2812">
        <v>6</v>
      </c>
      <c r="F2812" t="s">
        <v>13821</v>
      </c>
      <c r="G2812">
        <v>3</v>
      </c>
      <c r="H2812" t="s">
        <v>13770</v>
      </c>
      <c r="I2812">
        <v>2</v>
      </c>
      <c r="J2812" t="s">
        <v>13818</v>
      </c>
      <c r="K2812" t="s">
        <v>13823</v>
      </c>
      <c r="L2812">
        <v>270107</v>
      </c>
      <c r="M2812" t="s">
        <v>13588</v>
      </c>
      <c r="N2812">
        <v>270107007</v>
      </c>
      <c r="O2812" t="s">
        <v>13618</v>
      </c>
      <c r="P2812">
        <v>0</v>
      </c>
      <c r="Q2812">
        <v>27860.260473150232</v>
      </c>
      <c r="R2812">
        <v>0</v>
      </c>
    </row>
    <row r="2813" spans="1:18" x14ac:dyDescent="0.25">
      <c r="A2813">
        <v>10</v>
      </c>
      <c r="B2813">
        <v>10210</v>
      </c>
      <c r="C2813" t="s">
        <v>777</v>
      </c>
      <c r="D2813" t="s">
        <v>1727</v>
      </c>
      <c r="E2813">
        <v>5</v>
      </c>
      <c r="F2813" t="s">
        <v>13817</v>
      </c>
      <c r="G2813">
        <v>1</v>
      </c>
      <c r="H2813" t="s">
        <v>8278</v>
      </c>
      <c r="I2813">
        <v>2</v>
      </c>
      <c r="J2813" t="s">
        <v>13818</v>
      </c>
      <c r="K2813" t="s">
        <v>13819</v>
      </c>
      <c r="L2813">
        <v>270107</v>
      </c>
      <c r="M2813" t="s">
        <v>13588</v>
      </c>
      <c r="N2813">
        <v>270107007</v>
      </c>
      <c r="O2813" t="s">
        <v>13618</v>
      </c>
      <c r="P2813">
        <v>0</v>
      </c>
      <c r="Q2813">
        <v>19332.426478333695</v>
      </c>
      <c r="R2813">
        <v>0</v>
      </c>
    </row>
    <row r="2814" spans="1:18" x14ac:dyDescent="0.25">
      <c r="A2814">
        <v>10</v>
      </c>
      <c r="B2814">
        <v>10210</v>
      </c>
      <c r="C2814" t="s">
        <v>777</v>
      </c>
      <c r="D2814" t="s">
        <v>1727</v>
      </c>
      <c r="E2814">
        <v>6</v>
      </c>
      <c r="F2814" t="s">
        <v>13821</v>
      </c>
      <c r="G2814">
        <v>3</v>
      </c>
      <c r="H2814" t="s">
        <v>13770</v>
      </c>
      <c r="I2814">
        <v>2</v>
      </c>
      <c r="J2814" t="s">
        <v>13818</v>
      </c>
      <c r="K2814" t="s">
        <v>13822</v>
      </c>
      <c r="L2814">
        <v>270107</v>
      </c>
      <c r="M2814" t="s">
        <v>13588</v>
      </c>
      <c r="N2814">
        <v>270107007</v>
      </c>
      <c r="O2814" t="s">
        <v>13618</v>
      </c>
      <c r="P2814">
        <v>0</v>
      </c>
      <c r="Q2814">
        <v>19332.426478333695</v>
      </c>
      <c r="R2814">
        <v>0</v>
      </c>
    </row>
    <row r="2815" spans="1:18" x14ac:dyDescent="0.25">
      <c r="A2815">
        <v>10</v>
      </c>
      <c r="B2815">
        <v>10301</v>
      </c>
      <c r="C2815" t="s">
        <v>777</v>
      </c>
      <c r="D2815" t="s">
        <v>1730</v>
      </c>
      <c r="E2815">
        <v>5</v>
      </c>
      <c r="F2815" t="s">
        <v>13817</v>
      </c>
      <c r="G2815">
        <v>1</v>
      </c>
      <c r="H2815" t="s">
        <v>8278</v>
      </c>
      <c r="I2815">
        <v>2</v>
      </c>
      <c r="J2815" t="s">
        <v>13818</v>
      </c>
      <c r="K2815" t="s">
        <v>13819</v>
      </c>
      <c r="L2815">
        <v>270107</v>
      </c>
      <c r="M2815" t="s">
        <v>13588</v>
      </c>
      <c r="N2815">
        <v>270107007</v>
      </c>
      <c r="O2815" t="s">
        <v>13618</v>
      </c>
      <c r="P2815">
        <v>22553.642223769028</v>
      </c>
      <c r="Q2815">
        <v>29543.909277299848</v>
      </c>
      <c r="R2815">
        <v>22796.872760022248</v>
      </c>
    </row>
    <row r="2816" spans="1:18" x14ac:dyDescent="0.25">
      <c r="A2816">
        <v>10</v>
      </c>
      <c r="B2816">
        <v>10301</v>
      </c>
      <c r="C2816" t="s">
        <v>777</v>
      </c>
      <c r="D2816" t="s">
        <v>1730</v>
      </c>
      <c r="E2816">
        <v>5</v>
      </c>
      <c r="F2816" t="s">
        <v>13817</v>
      </c>
      <c r="G2816">
        <v>1</v>
      </c>
      <c r="H2816" t="s">
        <v>8278</v>
      </c>
      <c r="I2816">
        <v>2</v>
      </c>
      <c r="J2816" t="s">
        <v>13818</v>
      </c>
      <c r="K2816" t="s">
        <v>13820</v>
      </c>
      <c r="L2816">
        <v>270107</v>
      </c>
      <c r="M2816" t="s">
        <v>13588</v>
      </c>
      <c r="N2816">
        <v>270107007</v>
      </c>
      <c r="O2816" t="s">
        <v>13618</v>
      </c>
      <c r="P2816">
        <v>5275.5500408558546</v>
      </c>
      <c r="Q2816">
        <v>2318.7967821893094</v>
      </c>
      <c r="R2816">
        <v>8063.9790016308298</v>
      </c>
    </row>
    <row r="2817" spans="1:18" x14ac:dyDescent="0.25">
      <c r="A2817">
        <v>10</v>
      </c>
      <c r="B2817">
        <v>10301</v>
      </c>
      <c r="C2817" t="s">
        <v>777</v>
      </c>
      <c r="D2817" t="s">
        <v>1730</v>
      </c>
      <c r="E2817">
        <v>6</v>
      </c>
      <c r="F2817" t="s">
        <v>13821</v>
      </c>
      <c r="G2817">
        <v>3</v>
      </c>
      <c r="H2817" t="s">
        <v>13770</v>
      </c>
      <c r="I2817">
        <v>2</v>
      </c>
      <c r="J2817" t="s">
        <v>13818</v>
      </c>
      <c r="K2817" t="s">
        <v>13822</v>
      </c>
      <c r="L2817">
        <v>270107</v>
      </c>
      <c r="M2817" t="s">
        <v>13588</v>
      </c>
      <c r="N2817">
        <v>270107007</v>
      </c>
      <c r="O2817" t="s">
        <v>13618</v>
      </c>
      <c r="P2817">
        <v>18118.209605665346</v>
      </c>
      <c r="Q2817">
        <v>28607.979756261884</v>
      </c>
      <c r="R2817">
        <v>19103.869359032204</v>
      </c>
    </row>
    <row r="2818" spans="1:18" x14ac:dyDescent="0.25">
      <c r="A2818">
        <v>10</v>
      </c>
      <c r="B2818">
        <v>10301</v>
      </c>
      <c r="C2818" t="s">
        <v>777</v>
      </c>
      <c r="D2818" t="s">
        <v>1730</v>
      </c>
      <c r="E2818">
        <v>6</v>
      </c>
      <c r="F2818" t="s">
        <v>13821</v>
      </c>
      <c r="G2818">
        <v>3</v>
      </c>
      <c r="H2818" t="s">
        <v>13770</v>
      </c>
      <c r="I2818">
        <v>2</v>
      </c>
      <c r="J2818" t="s">
        <v>13818</v>
      </c>
      <c r="K2818" t="s">
        <v>13823</v>
      </c>
      <c r="L2818">
        <v>270107</v>
      </c>
      <c r="M2818" t="s">
        <v>13588</v>
      </c>
      <c r="N2818">
        <v>270107007</v>
      </c>
      <c r="O2818" t="s">
        <v>13618</v>
      </c>
      <c r="P2818">
        <v>9710.9826589595377</v>
      </c>
      <c r="Q2818">
        <v>3254.7263032272722</v>
      </c>
      <c r="R2818">
        <v>11756.982402620875</v>
      </c>
    </row>
    <row r="2819" spans="1:18" x14ac:dyDescent="0.25">
      <c r="A2819">
        <v>10</v>
      </c>
      <c r="B2819">
        <v>10302</v>
      </c>
      <c r="C2819" t="s">
        <v>777</v>
      </c>
      <c r="D2819" t="s">
        <v>1733</v>
      </c>
      <c r="E2819">
        <v>5</v>
      </c>
      <c r="F2819" t="s">
        <v>13817</v>
      </c>
      <c r="G2819">
        <v>1</v>
      </c>
      <c r="H2819" t="s">
        <v>8278</v>
      </c>
      <c r="I2819">
        <v>2</v>
      </c>
      <c r="J2819" t="s">
        <v>13818</v>
      </c>
      <c r="K2819" t="s">
        <v>13819</v>
      </c>
      <c r="L2819">
        <v>270107</v>
      </c>
      <c r="M2819" t="s">
        <v>13588</v>
      </c>
      <c r="N2819">
        <v>270107007</v>
      </c>
      <c r="O2819" t="s">
        <v>13618</v>
      </c>
      <c r="P2819">
        <v>0</v>
      </c>
      <c r="Q2819">
        <v>17724.296442325223</v>
      </c>
      <c r="R2819">
        <v>0</v>
      </c>
    </row>
    <row r="2820" spans="1:18" x14ac:dyDescent="0.25">
      <c r="A2820">
        <v>10</v>
      </c>
      <c r="B2820">
        <v>10302</v>
      </c>
      <c r="C2820" t="s">
        <v>777</v>
      </c>
      <c r="D2820" t="s">
        <v>1733</v>
      </c>
      <c r="E2820">
        <v>6</v>
      </c>
      <c r="F2820" t="s">
        <v>13821</v>
      </c>
      <c r="G2820">
        <v>3</v>
      </c>
      <c r="H2820" t="s">
        <v>13770</v>
      </c>
      <c r="I2820">
        <v>2</v>
      </c>
      <c r="J2820" t="s">
        <v>13818</v>
      </c>
      <c r="K2820" t="s">
        <v>13822</v>
      </c>
      <c r="L2820">
        <v>270107</v>
      </c>
      <c r="M2820" t="s">
        <v>13588</v>
      </c>
      <c r="N2820">
        <v>270107007</v>
      </c>
      <c r="O2820" t="s">
        <v>13618</v>
      </c>
      <c r="P2820">
        <v>0</v>
      </c>
      <c r="Q2820">
        <v>17724.296442325223</v>
      </c>
      <c r="R2820">
        <v>0</v>
      </c>
    </row>
    <row r="2821" spans="1:18" x14ac:dyDescent="0.25">
      <c r="A2821">
        <v>10</v>
      </c>
      <c r="B2821">
        <v>10303</v>
      </c>
      <c r="C2821" t="s">
        <v>777</v>
      </c>
      <c r="D2821" t="s">
        <v>1736</v>
      </c>
      <c r="E2821">
        <v>5</v>
      </c>
      <c r="F2821" t="s">
        <v>13817</v>
      </c>
      <c r="G2821">
        <v>1</v>
      </c>
      <c r="H2821" t="s">
        <v>8278</v>
      </c>
      <c r="I2821">
        <v>2</v>
      </c>
      <c r="J2821" t="s">
        <v>13818</v>
      </c>
      <c r="K2821" t="s">
        <v>13819</v>
      </c>
      <c r="L2821">
        <v>270107</v>
      </c>
      <c r="M2821" t="s">
        <v>13588</v>
      </c>
      <c r="N2821">
        <v>270107007</v>
      </c>
      <c r="O2821" t="s">
        <v>13618</v>
      </c>
      <c r="P2821">
        <v>0</v>
      </c>
      <c r="Q2821">
        <v>4995.2237464090367</v>
      </c>
      <c r="R2821">
        <v>0</v>
      </c>
    </row>
    <row r="2822" spans="1:18" x14ac:dyDescent="0.25">
      <c r="A2822">
        <v>10</v>
      </c>
      <c r="B2822">
        <v>10303</v>
      </c>
      <c r="C2822" t="s">
        <v>777</v>
      </c>
      <c r="D2822" t="s">
        <v>1736</v>
      </c>
      <c r="E2822">
        <v>5</v>
      </c>
      <c r="F2822" t="s">
        <v>13817</v>
      </c>
      <c r="G2822">
        <v>1</v>
      </c>
      <c r="H2822" t="s">
        <v>8278</v>
      </c>
      <c r="I2822">
        <v>2</v>
      </c>
      <c r="J2822" t="s">
        <v>13818</v>
      </c>
      <c r="K2822" t="s">
        <v>13820</v>
      </c>
      <c r="L2822">
        <v>270107</v>
      </c>
      <c r="M2822" t="s">
        <v>13588</v>
      </c>
      <c r="N2822">
        <v>270107007</v>
      </c>
      <c r="O2822" t="s">
        <v>13618</v>
      </c>
      <c r="P2822">
        <v>0</v>
      </c>
      <c r="Q2822">
        <v>2231.1277910307749</v>
      </c>
      <c r="R2822">
        <v>0</v>
      </c>
    </row>
    <row r="2823" spans="1:18" x14ac:dyDescent="0.25">
      <c r="A2823">
        <v>10</v>
      </c>
      <c r="B2823">
        <v>10303</v>
      </c>
      <c r="C2823" t="s">
        <v>777</v>
      </c>
      <c r="D2823" t="s">
        <v>1736</v>
      </c>
      <c r="E2823">
        <v>6</v>
      </c>
      <c r="F2823" t="s">
        <v>13821</v>
      </c>
      <c r="G2823">
        <v>3</v>
      </c>
      <c r="H2823" t="s">
        <v>13770</v>
      </c>
      <c r="I2823">
        <v>2</v>
      </c>
      <c r="J2823" t="s">
        <v>13818</v>
      </c>
      <c r="K2823" t="s">
        <v>13822</v>
      </c>
      <c r="L2823">
        <v>270107</v>
      </c>
      <c r="M2823" t="s">
        <v>13588</v>
      </c>
      <c r="N2823">
        <v>270107007</v>
      </c>
      <c r="O2823" t="s">
        <v>13618</v>
      </c>
      <c r="P2823">
        <v>0</v>
      </c>
      <c r="Q2823">
        <v>4995.2237464090367</v>
      </c>
      <c r="R2823">
        <v>0</v>
      </c>
    </row>
    <row r="2824" spans="1:18" x14ac:dyDescent="0.25">
      <c r="A2824">
        <v>10</v>
      </c>
      <c r="B2824">
        <v>10303</v>
      </c>
      <c r="C2824" t="s">
        <v>777</v>
      </c>
      <c r="D2824" t="s">
        <v>1736</v>
      </c>
      <c r="E2824">
        <v>6</v>
      </c>
      <c r="F2824" t="s">
        <v>13821</v>
      </c>
      <c r="G2824">
        <v>3</v>
      </c>
      <c r="H2824" t="s">
        <v>13770</v>
      </c>
      <c r="I2824">
        <v>2</v>
      </c>
      <c r="J2824" t="s">
        <v>13818</v>
      </c>
      <c r="K2824" t="s">
        <v>13823</v>
      </c>
      <c r="L2824">
        <v>270107</v>
      </c>
      <c r="M2824" t="s">
        <v>13588</v>
      </c>
      <c r="N2824">
        <v>270107007</v>
      </c>
      <c r="O2824" t="s">
        <v>13618</v>
      </c>
      <c r="P2824">
        <v>0</v>
      </c>
      <c r="Q2824">
        <v>2231.1277910307749</v>
      </c>
      <c r="R2824">
        <v>0</v>
      </c>
    </row>
    <row r="2825" spans="1:18" x14ac:dyDescent="0.25">
      <c r="A2825">
        <v>10</v>
      </c>
      <c r="B2825">
        <v>10305</v>
      </c>
      <c r="C2825" t="s">
        <v>777</v>
      </c>
      <c r="D2825" t="s">
        <v>13774</v>
      </c>
      <c r="E2825">
        <v>5</v>
      </c>
      <c r="F2825" t="s">
        <v>13817</v>
      </c>
      <c r="G2825">
        <v>1</v>
      </c>
      <c r="H2825" t="s">
        <v>8278</v>
      </c>
      <c r="I2825">
        <v>2</v>
      </c>
      <c r="J2825" t="s">
        <v>13818</v>
      </c>
      <c r="K2825" t="s">
        <v>13819</v>
      </c>
      <c r="L2825">
        <v>270107</v>
      </c>
      <c r="M2825" t="s">
        <v>13588</v>
      </c>
      <c r="N2825">
        <v>270107007</v>
      </c>
      <c r="O2825" t="s">
        <v>13618</v>
      </c>
      <c r="P2825">
        <v>0</v>
      </c>
      <c r="Q2825">
        <v>11908.992400102199</v>
      </c>
      <c r="R2825">
        <v>0</v>
      </c>
    </row>
    <row r="2826" spans="1:18" x14ac:dyDescent="0.25">
      <c r="A2826">
        <v>10</v>
      </c>
      <c r="B2826">
        <v>10305</v>
      </c>
      <c r="C2826" t="s">
        <v>777</v>
      </c>
      <c r="D2826" t="s">
        <v>13774</v>
      </c>
      <c r="E2826">
        <v>6</v>
      </c>
      <c r="F2826" t="s">
        <v>13821</v>
      </c>
      <c r="G2826">
        <v>3</v>
      </c>
      <c r="H2826" t="s">
        <v>13770</v>
      </c>
      <c r="I2826">
        <v>2</v>
      </c>
      <c r="J2826" t="s">
        <v>13818</v>
      </c>
      <c r="K2826" t="s">
        <v>13822</v>
      </c>
      <c r="L2826">
        <v>270107</v>
      </c>
      <c r="M2826" t="s">
        <v>13588</v>
      </c>
      <c r="N2826">
        <v>270107007</v>
      </c>
      <c r="O2826" t="s">
        <v>13618</v>
      </c>
      <c r="P2826">
        <v>0</v>
      </c>
      <c r="Q2826">
        <v>11908.992400102199</v>
      </c>
      <c r="R2826">
        <v>0</v>
      </c>
    </row>
    <row r="2827" spans="1:18" x14ac:dyDescent="0.25">
      <c r="A2827">
        <v>10</v>
      </c>
      <c r="B2827">
        <v>10306</v>
      </c>
      <c r="C2827" t="s">
        <v>777</v>
      </c>
      <c r="D2827" t="s">
        <v>13775</v>
      </c>
      <c r="E2827">
        <v>5</v>
      </c>
      <c r="F2827" t="s">
        <v>13817</v>
      </c>
      <c r="G2827">
        <v>1</v>
      </c>
      <c r="H2827" t="s">
        <v>8278</v>
      </c>
      <c r="I2827">
        <v>2</v>
      </c>
      <c r="J2827" t="s">
        <v>13818</v>
      </c>
      <c r="K2827" t="s">
        <v>13819</v>
      </c>
      <c r="L2827">
        <v>270107</v>
      </c>
      <c r="M2827" t="s">
        <v>13588</v>
      </c>
      <c r="N2827">
        <v>270107007</v>
      </c>
      <c r="O2827" t="s">
        <v>13618</v>
      </c>
      <c r="P2827">
        <v>0</v>
      </c>
      <c r="Q2827">
        <v>38614.745202816899</v>
      </c>
      <c r="R2827">
        <v>0</v>
      </c>
    </row>
    <row r="2828" spans="1:18" x14ac:dyDescent="0.25">
      <c r="A2828">
        <v>10</v>
      </c>
      <c r="B2828">
        <v>10306</v>
      </c>
      <c r="C2828" t="s">
        <v>777</v>
      </c>
      <c r="D2828" t="s">
        <v>13775</v>
      </c>
      <c r="E2828">
        <v>6</v>
      </c>
      <c r="F2828" t="s">
        <v>13821</v>
      </c>
      <c r="G2828">
        <v>3</v>
      </c>
      <c r="H2828" t="s">
        <v>13770</v>
      </c>
      <c r="I2828">
        <v>2</v>
      </c>
      <c r="J2828" t="s">
        <v>13818</v>
      </c>
      <c r="K2828" t="s">
        <v>13822</v>
      </c>
      <c r="L2828">
        <v>270107</v>
      </c>
      <c r="M2828" t="s">
        <v>13588</v>
      </c>
      <c r="N2828">
        <v>270107007</v>
      </c>
      <c r="O2828" t="s">
        <v>13618</v>
      </c>
      <c r="P2828">
        <v>0</v>
      </c>
      <c r="Q2828">
        <v>38614.745202816899</v>
      </c>
      <c r="R2828">
        <v>0</v>
      </c>
    </row>
    <row r="2829" spans="1:18" x14ac:dyDescent="0.25">
      <c r="A2829">
        <v>10</v>
      </c>
      <c r="B2829">
        <v>10307</v>
      </c>
      <c r="C2829" t="s">
        <v>777</v>
      </c>
      <c r="D2829" t="s">
        <v>1748</v>
      </c>
      <c r="E2829">
        <v>5</v>
      </c>
      <c r="F2829" t="s">
        <v>13817</v>
      </c>
      <c r="G2829">
        <v>1</v>
      </c>
      <c r="H2829" t="s">
        <v>8278</v>
      </c>
      <c r="I2829">
        <v>2</v>
      </c>
      <c r="J2829" t="s">
        <v>13818</v>
      </c>
      <c r="K2829" t="s">
        <v>13819</v>
      </c>
      <c r="L2829">
        <v>270107</v>
      </c>
      <c r="M2829" t="s">
        <v>13588</v>
      </c>
      <c r="N2829">
        <v>270107007</v>
      </c>
      <c r="O2829" t="s">
        <v>13618</v>
      </c>
      <c r="P2829">
        <v>0</v>
      </c>
      <c r="Q2829">
        <v>36327.291746319781</v>
      </c>
      <c r="R2829">
        <v>14288.666378877693</v>
      </c>
    </row>
    <row r="2830" spans="1:18" x14ac:dyDescent="0.25">
      <c r="A2830">
        <v>10</v>
      </c>
      <c r="B2830">
        <v>10307</v>
      </c>
      <c r="C2830" t="s">
        <v>777</v>
      </c>
      <c r="D2830" t="s">
        <v>1748</v>
      </c>
      <c r="E2830">
        <v>5</v>
      </c>
      <c r="F2830" t="s">
        <v>13817</v>
      </c>
      <c r="G2830">
        <v>1</v>
      </c>
      <c r="H2830" t="s">
        <v>8278</v>
      </c>
      <c r="I2830">
        <v>2</v>
      </c>
      <c r="J2830" t="s">
        <v>13818</v>
      </c>
      <c r="K2830" t="s">
        <v>13820</v>
      </c>
      <c r="L2830">
        <v>270107</v>
      </c>
      <c r="M2830" t="s">
        <v>13588</v>
      </c>
      <c r="N2830">
        <v>270107007</v>
      </c>
      <c r="O2830" t="s">
        <v>13618</v>
      </c>
      <c r="P2830">
        <v>0</v>
      </c>
      <c r="Q2830">
        <v>0</v>
      </c>
      <c r="R2830">
        <v>11548.469629489246</v>
      </c>
    </row>
    <row r="2831" spans="1:18" x14ac:dyDescent="0.25">
      <c r="A2831">
        <v>10</v>
      </c>
      <c r="B2831">
        <v>10307</v>
      </c>
      <c r="C2831" t="s">
        <v>777</v>
      </c>
      <c r="D2831" t="s">
        <v>1748</v>
      </c>
      <c r="E2831">
        <v>6</v>
      </c>
      <c r="F2831" t="s">
        <v>13821</v>
      </c>
      <c r="G2831">
        <v>3</v>
      </c>
      <c r="H2831" t="s">
        <v>13770</v>
      </c>
      <c r="I2831">
        <v>2</v>
      </c>
      <c r="J2831" t="s">
        <v>13818</v>
      </c>
      <c r="K2831" t="s">
        <v>13822</v>
      </c>
      <c r="L2831">
        <v>270107</v>
      </c>
      <c r="M2831" t="s">
        <v>13588</v>
      </c>
      <c r="N2831">
        <v>270107007</v>
      </c>
      <c r="O2831" t="s">
        <v>13618</v>
      </c>
      <c r="P2831">
        <v>0</v>
      </c>
      <c r="Q2831">
        <v>36327.291746319781</v>
      </c>
      <c r="R2831">
        <v>8708.0731826301817</v>
      </c>
    </row>
    <row r="2832" spans="1:18" x14ac:dyDescent="0.25">
      <c r="A2832">
        <v>10</v>
      </c>
      <c r="B2832">
        <v>10307</v>
      </c>
      <c r="C2832" t="s">
        <v>777</v>
      </c>
      <c r="D2832" t="s">
        <v>1748</v>
      </c>
      <c r="E2832">
        <v>6</v>
      </c>
      <c r="F2832" t="s">
        <v>13821</v>
      </c>
      <c r="G2832">
        <v>3</v>
      </c>
      <c r="H2832" t="s">
        <v>13770</v>
      </c>
      <c r="I2832">
        <v>2</v>
      </c>
      <c r="J2832" t="s">
        <v>13818</v>
      </c>
      <c r="K2832" t="s">
        <v>13823</v>
      </c>
      <c r="L2832">
        <v>270107</v>
      </c>
      <c r="M2832" t="s">
        <v>13588</v>
      </c>
      <c r="N2832">
        <v>270107007</v>
      </c>
      <c r="O2832" t="s">
        <v>13618</v>
      </c>
      <c r="P2832">
        <v>0</v>
      </c>
      <c r="Q2832">
        <v>0</v>
      </c>
      <c r="R2832">
        <v>17129.062825736757</v>
      </c>
    </row>
    <row r="2833" spans="1:18" x14ac:dyDescent="0.25">
      <c r="A2833">
        <v>10</v>
      </c>
      <c r="B2833">
        <v>10403</v>
      </c>
      <c r="C2833" t="s">
        <v>777</v>
      </c>
      <c r="D2833" t="s">
        <v>1757</v>
      </c>
      <c r="E2833">
        <v>5</v>
      </c>
      <c r="F2833" t="s">
        <v>13817</v>
      </c>
      <c r="G2833">
        <v>1</v>
      </c>
      <c r="H2833" t="s">
        <v>8278</v>
      </c>
      <c r="I2833">
        <v>2</v>
      </c>
      <c r="J2833" t="s">
        <v>13818</v>
      </c>
      <c r="K2833" t="s">
        <v>13819</v>
      </c>
      <c r="L2833">
        <v>270107</v>
      </c>
      <c r="M2833" t="s">
        <v>13588</v>
      </c>
      <c r="N2833">
        <v>270107007</v>
      </c>
      <c r="O2833" t="s">
        <v>13618</v>
      </c>
      <c r="P2833">
        <v>0</v>
      </c>
      <c r="Q2833">
        <v>21079.71124010341</v>
      </c>
      <c r="R2833">
        <v>0</v>
      </c>
    </row>
    <row r="2834" spans="1:18" x14ac:dyDescent="0.25">
      <c r="A2834">
        <v>10</v>
      </c>
      <c r="B2834">
        <v>10403</v>
      </c>
      <c r="C2834" t="s">
        <v>777</v>
      </c>
      <c r="D2834" t="s">
        <v>1757</v>
      </c>
      <c r="E2834">
        <v>6</v>
      </c>
      <c r="F2834" t="s">
        <v>13821</v>
      </c>
      <c r="G2834">
        <v>3</v>
      </c>
      <c r="H2834" t="s">
        <v>13770</v>
      </c>
      <c r="I2834">
        <v>2</v>
      </c>
      <c r="J2834" t="s">
        <v>13818</v>
      </c>
      <c r="K2834" t="s">
        <v>13822</v>
      </c>
      <c r="L2834">
        <v>270107</v>
      </c>
      <c r="M2834" t="s">
        <v>13588</v>
      </c>
      <c r="N2834">
        <v>270107007</v>
      </c>
      <c r="O2834" t="s">
        <v>13618</v>
      </c>
      <c r="P2834">
        <v>0</v>
      </c>
      <c r="Q2834">
        <v>21079.71124010341</v>
      </c>
      <c r="R2834">
        <v>0</v>
      </c>
    </row>
    <row r="2835" spans="1:18" x14ac:dyDescent="0.25">
      <c r="A2835">
        <v>11</v>
      </c>
      <c r="B2835">
        <v>11101</v>
      </c>
      <c r="C2835" t="s">
        <v>10708</v>
      </c>
      <c r="D2835" t="s">
        <v>1763</v>
      </c>
      <c r="E2835">
        <v>5</v>
      </c>
      <c r="F2835" t="s">
        <v>13817</v>
      </c>
      <c r="G2835">
        <v>1</v>
      </c>
      <c r="H2835" t="s">
        <v>8278</v>
      </c>
      <c r="I2835">
        <v>2</v>
      </c>
      <c r="J2835" t="s">
        <v>13818</v>
      </c>
      <c r="K2835" t="s">
        <v>13819</v>
      </c>
      <c r="L2835">
        <v>270107</v>
      </c>
      <c r="M2835" t="s">
        <v>13588</v>
      </c>
      <c r="N2835">
        <v>270107007</v>
      </c>
      <c r="O2835" t="s">
        <v>13618</v>
      </c>
      <c r="P2835">
        <v>23800.635974008019</v>
      </c>
      <c r="Q2835">
        <v>23705.365344202666</v>
      </c>
      <c r="R2835">
        <v>24678.005065771638</v>
      </c>
    </row>
    <row r="2836" spans="1:18" x14ac:dyDescent="0.25">
      <c r="A2836">
        <v>11</v>
      </c>
      <c r="B2836">
        <v>11101</v>
      </c>
      <c r="C2836" t="s">
        <v>10708</v>
      </c>
      <c r="D2836" t="s">
        <v>1763</v>
      </c>
      <c r="E2836">
        <v>5</v>
      </c>
      <c r="F2836" t="s">
        <v>13817</v>
      </c>
      <c r="G2836">
        <v>1</v>
      </c>
      <c r="H2836" t="s">
        <v>8278</v>
      </c>
      <c r="I2836">
        <v>2</v>
      </c>
      <c r="J2836" t="s">
        <v>13818</v>
      </c>
      <c r="K2836" t="s">
        <v>13820</v>
      </c>
      <c r="L2836">
        <v>270107</v>
      </c>
      <c r="M2836" t="s">
        <v>13588</v>
      </c>
      <c r="N2836">
        <v>270107007</v>
      </c>
      <c r="O2836" t="s">
        <v>13618</v>
      </c>
      <c r="P2836">
        <v>1771.3949951610673</v>
      </c>
      <c r="Q2836">
        <v>3585.9293536674236</v>
      </c>
      <c r="R2836">
        <v>4866.9551584580759</v>
      </c>
    </row>
    <row r="2837" spans="1:18" x14ac:dyDescent="0.25">
      <c r="A2837">
        <v>11</v>
      </c>
      <c r="B2837">
        <v>11101</v>
      </c>
      <c r="C2837" t="s">
        <v>10708</v>
      </c>
      <c r="D2837" t="s">
        <v>1763</v>
      </c>
      <c r="E2837">
        <v>6</v>
      </c>
      <c r="F2837" t="s">
        <v>13821</v>
      </c>
      <c r="G2837">
        <v>3</v>
      </c>
      <c r="H2837" t="s">
        <v>13770</v>
      </c>
      <c r="I2837">
        <v>2</v>
      </c>
      <c r="J2837" t="s">
        <v>13818</v>
      </c>
      <c r="K2837" t="s">
        <v>13822</v>
      </c>
      <c r="L2837">
        <v>270107</v>
      </c>
      <c r="M2837" t="s">
        <v>13588</v>
      </c>
      <c r="N2837">
        <v>270107007</v>
      </c>
      <c r="O2837" t="s">
        <v>13618</v>
      </c>
      <c r="P2837">
        <v>22084.543066500759</v>
      </c>
      <c r="Q2837">
        <v>22052.039389895555</v>
      </c>
      <c r="R2837">
        <v>17672.327386885932</v>
      </c>
    </row>
    <row r="2838" spans="1:18" x14ac:dyDescent="0.25">
      <c r="A2838">
        <v>11</v>
      </c>
      <c r="B2838">
        <v>11101</v>
      </c>
      <c r="C2838" t="s">
        <v>10708</v>
      </c>
      <c r="D2838" t="s">
        <v>1763</v>
      </c>
      <c r="E2838">
        <v>6</v>
      </c>
      <c r="F2838" t="s">
        <v>13821</v>
      </c>
      <c r="G2838">
        <v>3</v>
      </c>
      <c r="H2838" t="s">
        <v>13770</v>
      </c>
      <c r="I2838">
        <v>2</v>
      </c>
      <c r="J2838" t="s">
        <v>13818</v>
      </c>
      <c r="K2838" t="s">
        <v>13823</v>
      </c>
      <c r="L2838">
        <v>270107</v>
      </c>
      <c r="M2838" t="s">
        <v>13588</v>
      </c>
      <c r="N2838">
        <v>270107007</v>
      </c>
      <c r="O2838" t="s">
        <v>13618</v>
      </c>
      <c r="P2838">
        <v>3487.4879026683257</v>
      </c>
      <c r="Q2838">
        <v>5239.2553079745176</v>
      </c>
      <c r="R2838">
        <v>11872.632837343788</v>
      </c>
    </row>
    <row r="2839" spans="1:18" x14ac:dyDescent="0.25">
      <c r="A2839">
        <v>11</v>
      </c>
      <c r="B2839">
        <v>11201</v>
      </c>
      <c r="C2839" t="s">
        <v>10708</v>
      </c>
      <c r="D2839" t="s">
        <v>1769</v>
      </c>
      <c r="E2839">
        <v>5</v>
      </c>
      <c r="F2839" t="s">
        <v>13817</v>
      </c>
      <c r="G2839">
        <v>1</v>
      </c>
      <c r="H2839" t="s">
        <v>8278</v>
      </c>
      <c r="I2839">
        <v>2</v>
      </c>
      <c r="J2839" t="s">
        <v>13818</v>
      </c>
      <c r="K2839" t="s">
        <v>13819</v>
      </c>
      <c r="L2839">
        <v>270107</v>
      </c>
      <c r="M2839" t="s">
        <v>13588</v>
      </c>
      <c r="N2839">
        <v>270107007</v>
      </c>
      <c r="O2839" t="s">
        <v>13618</v>
      </c>
      <c r="P2839">
        <v>0</v>
      </c>
      <c r="Q2839">
        <v>33765.252064280539</v>
      </c>
      <c r="R2839">
        <v>30144.833739889131</v>
      </c>
    </row>
    <row r="2840" spans="1:18" x14ac:dyDescent="0.25">
      <c r="A2840">
        <v>11</v>
      </c>
      <c r="B2840">
        <v>11201</v>
      </c>
      <c r="C2840" t="s">
        <v>10708</v>
      </c>
      <c r="D2840" t="s">
        <v>1769</v>
      </c>
      <c r="E2840">
        <v>5</v>
      </c>
      <c r="F2840" t="s">
        <v>13817</v>
      </c>
      <c r="G2840">
        <v>1</v>
      </c>
      <c r="H2840" t="s">
        <v>8278</v>
      </c>
      <c r="I2840">
        <v>2</v>
      </c>
      <c r="J2840" t="s">
        <v>13818</v>
      </c>
      <c r="K2840" t="s">
        <v>13820</v>
      </c>
      <c r="L2840">
        <v>270107</v>
      </c>
      <c r="M2840" t="s">
        <v>13588</v>
      </c>
      <c r="N2840">
        <v>270107007</v>
      </c>
      <c r="O2840" t="s">
        <v>13618</v>
      </c>
      <c r="P2840">
        <v>0</v>
      </c>
      <c r="Q2840">
        <v>5945.0086331012235</v>
      </c>
      <c r="R2840">
        <v>10114.064935212864</v>
      </c>
    </row>
    <row r="2841" spans="1:18" x14ac:dyDescent="0.25">
      <c r="A2841">
        <v>11</v>
      </c>
      <c r="B2841">
        <v>11201</v>
      </c>
      <c r="C2841" t="s">
        <v>10708</v>
      </c>
      <c r="D2841" t="s">
        <v>1769</v>
      </c>
      <c r="E2841">
        <v>6</v>
      </c>
      <c r="F2841" t="s">
        <v>13821</v>
      </c>
      <c r="G2841">
        <v>3</v>
      </c>
      <c r="H2841" t="s">
        <v>13770</v>
      </c>
      <c r="I2841">
        <v>2</v>
      </c>
      <c r="J2841" t="s">
        <v>13818</v>
      </c>
      <c r="K2841" t="s">
        <v>13822</v>
      </c>
      <c r="L2841">
        <v>270107</v>
      </c>
      <c r="M2841" t="s">
        <v>13588</v>
      </c>
      <c r="N2841">
        <v>270107007</v>
      </c>
      <c r="O2841" t="s">
        <v>13618</v>
      </c>
      <c r="P2841">
        <v>0</v>
      </c>
      <c r="Q2841">
        <v>26894.408866211856</v>
      </c>
      <c r="R2841">
        <v>23506.698798520552</v>
      </c>
    </row>
    <row r="2842" spans="1:18" x14ac:dyDescent="0.25">
      <c r="A2842">
        <v>11</v>
      </c>
      <c r="B2842">
        <v>11201</v>
      </c>
      <c r="C2842" t="s">
        <v>10708</v>
      </c>
      <c r="D2842" t="s">
        <v>1769</v>
      </c>
      <c r="E2842">
        <v>6</v>
      </c>
      <c r="F2842" t="s">
        <v>13821</v>
      </c>
      <c r="G2842">
        <v>3</v>
      </c>
      <c r="H2842" t="s">
        <v>13770</v>
      </c>
      <c r="I2842">
        <v>2</v>
      </c>
      <c r="J2842" t="s">
        <v>13818</v>
      </c>
      <c r="K2842" t="s">
        <v>13823</v>
      </c>
      <c r="L2842">
        <v>270107</v>
      </c>
      <c r="M2842" t="s">
        <v>13588</v>
      </c>
      <c r="N2842">
        <v>270107007</v>
      </c>
      <c r="O2842" t="s">
        <v>13618</v>
      </c>
      <c r="P2842">
        <v>0</v>
      </c>
      <c r="Q2842">
        <v>12815.851831169917</v>
      </c>
      <c r="R2842">
        <v>16752.199876581417</v>
      </c>
    </row>
    <row r="2843" spans="1:18" x14ac:dyDescent="0.25">
      <c r="A2843">
        <v>11</v>
      </c>
      <c r="B2843">
        <v>11202</v>
      </c>
      <c r="C2843" t="s">
        <v>10708</v>
      </c>
      <c r="D2843" t="s">
        <v>1772</v>
      </c>
      <c r="E2843">
        <v>5</v>
      </c>
      <c r="F2843" t="s">
        <v>13817</v>
      </c>
      <c r="G2843">
        <v>1</v>
      </c>
      <c r="H2843" t="s">
        <v>8278</v>
      </c>
      <c r="I2843">
        <v>2</v>
      </c>
      <c r="J2843" t="s">
        <v>13818</v>
      </c>
      <c r="K2843" t="s">
        <v>13819</v>
      </c>
      <c r="L2843">
        <v>270107</v>
      </c>
      <c r="M2843" t="s">
        <v>13588</v>
      </c>
      <c r="N2843">
        <v>270107007</v>
      </c>
      <c r="O2843" t="s">
        <v>13618</v>
      </c>
      <c r="P2843">
        <v>0</v>
      </c>
      <c r="Q2843">
        <v>28369.983070486298</v>
      </c>
      <c r="R2843">
        <v>0</v>
      </c>
    </row>
    <row r="2844" spans="1:18" x14ac:dyDescent="0.25">
      <c r="A2844">
        <v>11</v>
      </c>
      <c r="B2844">
        <v>11202</v>
      </c>
      <c r="C2844" t="s">
        <v>10708</v>
      </c>
      <c r="D2844" t="s">
        <v>1772</v>
      </c>
      <c r="E2844">
        <v>5</v>
      </c>
      <c r="F2844" t="s">
        <v>13817</v>
      </c>
      <c r="G2844">
        <v>1</v>
      </c>
      <c r="H2844" t="s">
        <v>8278</v>
      </c>
      <c r="I2844">
        <v>2</v>
      </c>
      <c r="J2844" t="s">
        <v>13818</v>
      </c>
      <c r="K2844" t="s">
        <v>13820</v>
      </c>
      <c r="L2844">
        <v>270107</v>
      </c>
      <c r="M2844" t="s">
        <v>13588</v>
      </c>
      <c r="N2844">
        <v>270107007</v>
      </c>
      <c r="O2844" t="s">
        <v>13618</v>
      </c>
      <c r="P2844">
        <v>0</v>
      </c>
      <c r="Q2844">
        <v>8053.581535576538</v>
      </c>
      <c r="R2844">
        <v>0</v>
      </c>
    </row>
    <row r="2845" spans="1:18" x14ac:dyDescent="0.25">
      <c r="A2845">
        <v>11</v>
      </c>
      <c r="B2845">
        <v>11202</v>
      </c>
      <c r="C2845" t="s">
        <v>10708</v>
      </c>
      <c r="D2845" t="s">
        <v>1772</v>
      </c>
      <c r="E2845">
        <v>6</v>
      </c>
      <c r="F2845" t="s">
        <v>13821</v>
      </c>
      <c r="G2845">
        <v>3</v>
      </c>
      <c r="H2845" t="s">
        <v>13770</v>
      </c>
      <c r="I2845">
        <v>2</v>
      </c>
      <c r="J2845" t="s">
        <v>13818</v>
      </c>
      <c r="K2845" t="s">
        <v>13822</v>
      </c>
      <c r="L2845">
        <v>270107</v>
      </c>
      <c r="M2845" t="s">
        <v>13588</v>
      </c>
      <c r="N2845">
        <v>270107007</v>
      </c>
      <c r="O2845" t="s">
        <v>13618</v>
      </c>
      <c r="P2845">
        <v>0</v>
      </c>
      <c r="Q2845">
        <v>25182.82831302195</v>
      </c>
      <c r="R2845">
        <v>0</v>
      </c>
    </row>
    <row r="2846" spans="1:18" x14ac:dyDescent="0.25">
      <c r="A2846">
        <v>11</v>
      </c>
      <c r="B2846">
        <v>11202</v>
      </c>
      <c r="C2846" t="s">
        <v>10708</v>
      </c>
      <c r="D2846" t="s">
        <v>1772</v>
      </c>
      <c r="E2846">
        <v>6</v>
      </c>
      <c r="F2846" t="s">
        <v>13821</v>
      </c>
      <c r="G2846">
        <v>3</v>
      </c>
      <c r="H2846" t="s">
        <v>13770</v>
      </c>
      <c r="I2846">
        <v>2</v>
      </c>
      <c r="J2846" t="s">
        <v>13818</v>
      </c>
      <c r="K2846" t="s">
        <v>13823</v>
      </c>
      <c r="L2846">
        <v>270107</v>
      </c>
      <c r="M2846" t="s">
        <v>13588</v>
      </c>
      <c r="N2846">
        <v>270107007</v>
      </c>
      <c r="O2846" t="s">
        <v>13618</v>
      </c>
      <c r="P2846">
        <v>0</v>
      </c>
      <c r="Q2846">
        <v>11240.736293040882</v>
      </c>
      <c r="R2846">
        <v>0</v>
      </c>
    </row>
    <row r="2847" spans="1:18" x14ac:dyDescent="0.25">
      <c r="A2847">
        <v>11</v>
      </c>
      <c r="B2847">
        <v>11203</v>
      </c>
      <c r="C2847" t="s">
        <v>10708</v>
      </c>
      <c r="D2847" t="s">
        <v>1775</v>
      </c>
      <c r="E2847">
        <v>5</v>
      </c>
      <c r="F2847" t="s">
        <v>13817</v>
      </c>
      <c r="G2847">
        <v>1</v>
      </c>
      <c r="H2847" t="s">
        <v>8278</v>
      </c>
      <c r="I2847">
        <v>2</v>
      </c>
      <c r="J2847" t="s">
        <v>13818</v>
      </c>
      <c r="K2847" t="s">
        <v>13819</v>
      </c>
      <c r="L2847">
        <v>270107</v>
      </c>
      <c r="M2847" t="s">
        <v>13588</v>
      </c>
      <c r="N2847">
        <v>270107007</v>
      </c>
      <c r="O2847" t="s">
        <v>13618</v>
      </c>
      <c r="P2847">
        <v>0</v>
      </c>
      <c r="Q2847">
        <v>42740.316160290393</v>
      </c>
      <c r="R2847">
        <v>0</v>
      </c>
    </row>
    <row r="2848" spans="1:18" x14ac:dyDescent="0.25">
      <c r="A2848">
        <v>11</v>
      </c>
      <c r="B2848">
        <v>11203</v>
      </c>
      <c r="C2848" t="s">
        <v>10708</v>
      </c>
      <c r="D2848" t="s">
        <v>1775</v>
      </c>
      <c r="E2848">
        <v>5</v>
      </c>
      <c r="F2848" t="s">
        <v>13817</v>
      </c>
      <c r="G2848">
        <v>1</v>
      </c>
      <c r="H2848" t="s">
        <v>8278</v>
      </c>
      <c r="I2848">
        <v>2</v>
      </c>
      <c r="J2848" t="s">
        <v>13818</v>
      </c>
      <c r="K2848" t="s">
        <v>13820</v>
      </c>
      <c r="L2848">
        <v>270107</v>
      </c>
      <c r="M2848" t="s">
        <v>13588</v>
      </c>
      <c r="N2848">
        <v>270107007</v>
      </c>
      <c r="O2848" t="s">
        <v>13618</v>
      </c>
      <c r="P2848">
        <v>0</v>
      </c>
      <c r="Q2848">
        <v>4974.0259740259744</v>
      </c>
      <c r="R2848">
        <v>0</v>
      </c>
    </row>
    <row r="2849" spans="1:18" x14ac:dyDescent="0.25">
      <c r="A2849">
        <v>11</v>
      </c>
      <c r="B2849">
        <v>11203</v>
      </c>
      <c r="C2849" t="s">
        <v>10708</v>
      </c>
      <c r="D2849" t="s">
        <v>1775</v>
      </c>
      <c r="E2849">
        <v>6</v>
      </c>
      <c r="F2849" t="s">
        <v>13821</v>
      </c>
      <c r="G2849">
        <v>3</v>
      </c>
      <c r="H2849" t="s">
        <v>13770</v>
      </c>
      <c r="I2849">
        <v>2</v>
      </c>
      <c r="J2849" t="s">
        <v>13818</v>
      </c>
      <c r="K2849" t="s">
        <v>13822</v>
      </c>
      <c r="L2849">
        <v>270107</v>
      </c>
      <c r="M2849" t="s">
        <v>13588</v>
      </c>
      <c r="N2849">
        <v>270107007</v>
      </c>
      <c r="O2849" t="s">
        <v>13618</v>
      </c>
      <c r="P2849">
        <v>0</v>
      </c>
      <c r="Q2849">
        <v>37766.290186264421</v>
      </c>
      <c r="R2849">
        <v>0</v>
      </c>
    </row>
    <row r="2850" spans="1:18" x14ac:dyDescent="0.25">
      <c r="A2850">
        <v>11</v>
      </c>
      <c r="B2850">
        <v>11203</v>
      </c>
      <c r="C2850" t="s">
        <v>10708</v>
      </c>
      <c r="D2850" t="s">
        <v>1775</v>
      </c>
      <c r="E2850">
        <v>6</v>
      </c>
      <c r="F2850" t="s">
        <v>13821</v>
      </c>
      <c r="G2850">
        <v>3</v>
      </c>
      <c r="H2850" t="s">
        <v>13770</v>
      </c>
      <c r="I2850">
        <v>2</v>
      </c>
      <c r="J2850" t="s">
        <v>13818</v>
      </c>
      <c r="K2850" t="s">
        <v>13823</v>
      </c>
      <c r="L2850">
        <v>270107</v>
      </c>
      <c r="M2850" t="s">
        <v>13588</v>
      </c>
      <c r="N2850">
        <v>270107007</v>
      </c>
      <c r="O2850" t="s">
        <v>13618</v>
      </c>
      <c r="P2850">
        <v>0</v>
      </c>
      <c r="Q2850">
        <v>9948.0519480519488</v>
      </c>
      <c r="R2850">
        <v>0</v>
      </c>
    </row>
    <row r="2851" spans="1:18" x14ac:dyDescent="0.25">
      <c r="A2851">
        <v>11</v>
      </c>
      <c r="B2851">
        <v>11301</v>
      </c>
      <c r="C2851" t="s">
        <v>10708</v>
      </c>
      <c r="D2851" t="s">
        <v>1778</v>
      </c>
      <c r="E2851">
        <v>5</v>
      </c>
      <c r="F2851" t="s">
        <v>13817</v>
      </c>
      <c r="G2851">
        <v>1</v>
      </c>
      <c r="H2851" t="s">
        <v>8278</v>
      </c>
      <c r="I2851">
        <v>2</v>
      </c>
      <c r="J2851" t="s">
        <v>13818</v>
      </c>
      <c r="K2851" t="s">
        <v>13819</v>
      </c>
      <c r="L2851">
        <v>270107</v>
      </c>
      <c r="M2851" t="s">
        <v>13588</v>
      </c>
      <c r="N2851">
        <v>270107007</v>
      </c>
      <c r="O2851" t="s">
        <v>13618</v>
      </c>
      <c r="P2851">
        <v>0</v>
      </c>
      <c r="Q2851">
        <v>14435.615412147377</v>
      </c>
      <c r="R2851">
        <v>0</v>
      </c>
    </row>
    <row r="2852" spans="1:18" x14ac:dyDescent="0.25">
      <c r="A2852">
        <v>11</v>
      </c>
      <c r="B2852">
        <v>11301</v>
      </c>
      <c r="C2852" t="s">
        <v>10708</v>
      </c>
      <c r="D2852" t="s">
        <v>1778</v>
      </c>
      <c r="E2852">
        <v>5</v>
      </c>
      <c r="F2852" t="s">
        <v>13817</v>
      </c>
      <c r="G2852">
        <v>1</v>
      </c>
      <c r="H2852" t="s">
        <v>8278</v>
      </c>
      <c r="I2852">
        <v>2</v>
      </c>
      <c r="J2852" t="s">
        <v>13818</v>
      </c>
      <c r="K2852" t="s">
        <v>13820</v>
      </c>
      <c r="L2852">
        <v>270107</v>
      </c>
      <c r="M2852" t="s">
        <v>13588</v>
      </c>
      <c r="N2852">
        <v>270107007</v>
      </c>
      <c r="O2852" t="s">
        <v>13618</v>
      </c>
      <c r="P2852">
        <v>0</v>
      </c>
      <c r="Q2852">
        <v>8955.7831462386766</v>
      </c>
      <c r="R2852">
        <v>0</v>
      </c>
    </row>
    <row r="2853" spans="1:18" x14ac:dyDescent="0.25">
      <c r="A2853">
        <v>11</v>
      </c>
      <c r="B2853">
        <v>11301</v>
      </c>
      <c r="C2853" t="s">
        <v>10708</v>
      </c>
      <c r="D2853" t="s">
        <v>1778</v>
      </c>
      <c r="E2853">
        <v>6</v>
      </c>
      <c r="F2853" t="s">
        <v>13821</v>
      </c>
      <c r="G2853">
        <v>3</v>
      </c>
      <c r="H2853" t="s">
        <v>13770</v>
      </c>
      <c r="I2853">
        <v>2</v>
      </c>
      <c r="J2853" t="s">
        <v>13818</v>
      </c>
      <c r="K2853" t="s">
        <v>13822</v>
      </c>
      <c r="L2853">
        <v>270107</v>
      </c>
      <c r="M2853" t="s">
        <v>13588</v>
      </c>
      <c r="N2853">
        <v>270107007</v>
      </c>
      <c r="O2853" t="s">
        <v>13618</v>
      </c>
      <c r="P2853">
        <v>0</v>
      </c>
      <c r="Q2853">
        <v>14435.615412147377</v>
      </c>
      <c r="R2853">
        <v>0</v>
      </c>
    </row>
    <row r="2854" spans="1:18" x14ac:dyDescent="0.25">
      <c r="A2854">
        <v>11</v>
      </c>
      <c r="B2854">
        <v>11301</v>
      </c>
      <c r="C2854" t="s">
        <v>10708</v>
      </c>
      <c r="D2854" t="s">
        <v>1778</v>
      </c>
      <c r="E2854">
        <v>6</v>
      </c>
      <c r="F2854" t="s">
        <v>13821</v>
      </c>
      <c r="G2854">
        <v>3</v>
      </c>
      <c r="H2854" t="s">
        <v>13770</v>
      </c>
      <c r="I2854">
        <v>2</v>
      </c>
      <c r="J2854" t="s">
        <v>13818</v>
      </c>
      <c r="K2854" t="s">
        <v>13823</v>
      </c>
      <c r="L2854">
        <v>270107</v>
      </c>
      <c r="M2854" t="s">
        <v>13588</v>
      </c>
      <c r="N2854">
        <v>270107007</v>
      </c>
      <c r="O2854" t="s">
        <v>13618</v>
      </c>
      <c r="P2854">
        <v>0</v>
      </c>
      <c r="Q2854">
        <v>8955.7831462386766</v>
      </c>
      <c r="R2854">
        <v>0</v>
      </c>
    </row>
    <row r="2855" spans="1:18" x14ac:dyDescent="0.25">
      <c r="A2855">
        <v>11</v>
      </c>
      <c r="B2855">
        <v>11401</v>
      </c>
      <c r="C2855" t="s">
        <v>10708</v>
      </c>
      <c r="D2855" t="s">
        <v>1787</v>
      </c>
      <c r="E2855">
        <v>5</v>
      </c>
      <c r="F2855" t="s">
        <v>13817</v>
      </c>
      <c r="G2855">
        <v>1</v>
      </c>
      <c r="H2855" t="s">
        <v>8278</v>
      </c>
      <c r="I2855">
        <v>2</v>
      </c>
      <c r="J2855" t="s">
        <v>13818</v>
      </c>
      <c r="K2855" t="s">
        <v>13819</v>
      </c>
      <c r="L2855">
        <v>270107</v>
      </c>
      <c r="M2855" t="s">
        <v>13588</v>
      </c>
      <c r="N2855">
        <v>270107007</v>
      </c>
      <c r="O2855" t="s">
        <v>13618</v>
      </c>
      <c r="P2855">
        <v>0</v>
      </c>
      <c r="Q2855">
        <v>19764.762752203991</v>
      </c>
      <c r="R2855">
        <v>0</v>
      </c>
    </row>
    <row r="2856" spans="1:18" x14ac:dyDescent="0.25">
      <c r="A2856">
        <v>11</v>
      </c>
      <c r="B2856">
        <v>11401</v>
      </c>
      <c r="C2856" t="s">
        <v>10708</v>
      </c>
      <c r="D2856" t="s">
        <v>1787</v>
      </c>
      <c r="E2856">
        <v>5</v>
      </c>
      <c r="F2856" t="s">
        <v>13817</v>
      </c>
      <c r="G2856">
        <v>1</v>
      </c>
      <c r="H2856" t="s">
        <v>8278</v>
      </c>
      <c r="I2856">
        <v>2</v>
      </c>
      <c r="J2856" t="s">
        <v>13818</v>
      </c>
      <c r="K2856" t="s">
        <v>13820</v>
      </c>
      <c r="L2856">
        <v>270107</v>
      </c>
      <c r="M2856" t="s">
        <v>13588</v>
      </c>
      <c r="N2856">
        <v>270107007</v>
      </c>
      <c r="O2856" t="s">
        <v>13618</v>
      </c>
      <c r="P2856">
        <v>0</v>
      </c>
      <c r="Q2856">
        <v>1561.2855876245903</v>
      </c>
      <c r="R2856">
        <v>0</v>
      </c>
    </row>
    <row r="2857" spans="1:18" x14ac:dyDescent="0.25">
      <c r="A2857">
        <v>11</v>
      </c>
      <c r="B2857">
        <v>11401</v>
      </c>
      <c r="C2857" t="s">
        <v>10708</v>
      </c>
      <c r="D2857" t="s">
        <v>1787</v>
      </c>
      <c r="E2857">
        <v>6</v>
      </c>
      <c r="F2857" t="s">
        <v>13821</v>
      </c>
      <c r="G2857">
        <v>3</v>
      </c>
      <c r="H2857" t="s">
        <v>13770</v>
      </c>
      <c r="I2857">
        <v>2</v>
      </c>
      <c r="J2857" t="s">
        <v>13818</v>
      </c>
      <c r="K2857" t="s">
        <v>13822</v>
      </c>
      <c r="L2857">
        <v>270107</v>
      </c>
      <c r="M2857" t="s">
        <v>13588</v>
      </c>
      <c r="N2857">
        <v>270107007</v>
      </c>
      <c r="O2857" t="s">
        <v>13618</v>
      </c>
      <c r="P2857">
        <v>0</v>
      </c>
      <c r="Q2857">
        <v>15266.129284820554</v>
      </c>
      <c r="R2857">
        <v>0</v>
      </c>
    </row>
    <row r="2858" spans="1:18" x14ac:dyDescent="0.25">
      <c r="A2858">
        <v>11</v>
      </c>
      <c r="B2858">
        <v>11401</v>
      </c>
      <c r="C2858" t="s">
        <v>10708</v>
      </c>
      <c r="D2858" t="s">
        <v>1787</v>
      </c>
      <c r="E2858">
        <v>6</v>
      </c>
      <c r="F2858" t="s">
        <v>13821</v>
      </c>
      <c r="G2858">
        <v>3</v>
      </c>
      <c r="H2858" t="s">
        <v>13770</v>
      </c>
      <c r="I2858">
        <v>2</v>
      </c>
      <c r="J2858" t="s">
        <v>13818</v>
      </c>
      <c r="K2858" t="s">
        <v>13823</v>
      </c>
      <c r="L2858">
        <v>270107</v>
      </c>
      <c r="M2858" t="s">
        <v>13588</v>
      </c>
      <c r="N2858">
        <v>270107007</v>
      </c>
      <c r="O2858" t="s">
        <v>13618</v>
      </c>
      <c r="P2858">
        <v>0</v>
      </c>
      <c r="Q2858">
        <v>6059.9190550080293</v>
      </c>
      <c r="R2858">
        <v>0</v>
      </c>
    </row>
    <row r="2859" spans="1:18" x14ac:dyDescent="0.25">
      <c r="A2859">
        <v>12</v>
      </c>
      <c r="B2859">
        <v>12101</v>
      </c>
      <c r="C2859" t="s">
        <v>13776</v>
      </c>
      <c r="D2859" t="s">
        <v>1793</v>
      </c>
      <c r="E2859">
        <v>5</v>
      </c>
      <c r="F2859" t="s">
        <v>13817</v>
      </c>
      <c r="G2859">
        <v>1</v>
      </c>
      <c r="H2859" t="s">
        <v>8278</v>
      </c>
      <c r="I2859">
        <v>2</v>
      </c>
      <c r="J2859" t="s">
        <v>13818</v>
      </c>
      <c r="K2859" t="s">
        <v>13819</v>
      </c>
      <c r="L2859">
        <v>270107</v>
      </c>
      <c r="M2859" t="s">
        <v>13588</v>
      </c>
      <c r="N2859">
        <v>270107007</v>
      </c>
      <c r="O2859" t="s">
        <v>13618</v>
      </c>
      <c r="P2859">
        <v>27914.286369789159</v>
      </c>
      <c r="Q2859">
        <v>28683.873247551048</v>
      </c>
      <c r="R2859">
        <v>26359.310074016648</v>
      </c>
    </row>
    <row r="2860" spans="1:18" x14ac:dyDescent="0.25">
      <c r="A2860">
        <v>12</v>
      </c>
      <c r="B2860">
        <v>12101</v>
      </c>
      <c r="C2860" t="s">
        <v>13776</v>
      </c>
      <c r="D2860" t="s">
        <v>1793</v>
      </c>
      <c r="E2860">
        <v>5</v>
      </c>
      <c r="F2860" t="s">
        <v>13817</v>
      </c>
      <c r="G2860">
        <v>1</v>
      </c>
      <c r="H2860" t="s">
        <v>8278</v>
      </c>
      <c r="I2860">
        <v>2</v>
      </c>
      <c r="J2860" t="s">
        <v>13818</v>
      </c>
      <c r="K2860" t="s">
        <v>13820</v>
      </c>
      <c r="L2860">
        <v>270107</v>
      </c>
      <c r="M2860" t="s">
        <v>13588</v>
      </c>
      <c r="N2860">
        <v>270107007</v>
      </c>
      <c r="O2860" t="s">
        <v>13618</v>
      </c>
      <c r="P2860">
        <v>1997.537492065677</v>
      </c>
      <c r="Q2860">
        <v>4724.8964915896177</v>
      </c>
      <c r="R2860">
        <v>3532.6952933564362</v>
      </c>
    </row>
    <row r="2861" spans="1:18" x14ac:dyDescent="0.25">
      <c r="A2861">
        <v>12</v>
      </c>
      <c r="B2861">
        <v>12101</v>
      </c>
      <c r="C2861" t="s">
        <v>13776</v>
      </c>
      <c r="D2861" t="s">
        <v>1793</v>
      </c>
      <c r="E2861">
        <v>5</v>
      </c>
      <c r="F2861" t="s">
        <v>13817</v>
      </c>
      <c r="G2861">
        <v>2</v>
      </c>
      <c r="H2861" t="s">
        <v>13771</v>
      </c>
      <c r="I2861">
        <v>2</v>
      </c>
      <c r="J2861" t="s">
        <v>13818</v>
      </c>
      <c r="K2861" t="s">
        <v>13771</v>
      </c>
      <c r="L2861">
        <v>270107</v>
      </c>
      <c r="M2861" t="s">
        <v>13588</v>
      </c>
      <c r="N2861">
        <v>270107007</v>
      </c>
      <c r="O2861" t="s">
        <v>13618</v>
      </c>
      <c r="P2861">
        <v>52.76802716406268</v>
      </c>
      <c r="Q2861">
        <v>0</v>
      </c>
      <c r="R2861">
        <v>0</v>
      </c>
    </row>
    <row r="2862" spans="1:18" x14ac:dyDescent="0.25">
      <c r="A2862">
        <v>12</v>
      </c>
      <c r="B2862">
        <v>12101</v>
      </c>
      <c r="C2862" t="s">
        <v>13776</v>
      </c>
      <c r="D2862" t="s">
        <v>1793</v>
      </c>
      <c r="E2862">
        <v>6</v>
      </c>
      <c r="F2862" t="s">
        <v>13821</v>
      </c>
      <c r="G2862">
        <v>3</v>
      </c>
      <c r="H2862" t="s">
        <v>13770</v>
      </c>
      <c r="I2862">
        <v>2</v>
      </c>
      <c r="J2862" t="s">
        <v>13818</v>
      </c>
      <c r="K2862" t="s">
        <v>13822</v>
      </c>
      <c r="L2862">
        <v>270107</v>
      </c>
      <c r="M2862" t="s">
        <v>13588</v>
      </c>
      <c r="N2862">
        <v>270107007</v>
      </c>
      <c r="O2862" t="s">
        <v>13618</v>
      </c>
      <c r="P2862">
        <v>23957.449086501329</v>
      </c>
      <c r="Q2862">
        <v>26105.752379302725</v>
      </c>
      <c r="R2862">
        <v>20678.048257508282</v>
      </c>
    </row>
    <row r="2863" spans="1:18" x14ac:dyDescent="0.25">
      <c r="A2863">
        <v>12</v>
      </c>
      <c r="B2863">
        <v>12101</v>
      </c>
      <c r="C2863" t="s">
        <v>13776</v>
      </c>
      <c r="D2863" t="s">
        <v>1793</v>
      </c>
      <c r="E2863">
        <v>6</v>
      </c>
      <c r="F2863" t="s">
        <v>13821</v>
      </c>
      <c r="G2863">
        <v>3</v>
      </c>
      <c r="H2863" t="s">
        <v>13770</v>
      </c>
      <c r="I2863">
        <v>2</v>
      </c>
      <c r="J2863" t="s">
        <v>13818</v>
      </c>
      <c r="K2863" t="s">
        <v>13823</v>
      </c>
      <c r="L2863">
        <v>270107</v>
      </c>
      <c r="M2863" t="s">
        <v>13588</v>
      </c>
      <c r="N2863">
        <v>270107007</v>
      </c>
      <c r="O2863" t="s">
        <v>13618</v>
      </c>
      <c r="P2863">
        <v>6007.1428025175701</v>
      </c>
      <c r="Q2863">
        <v>7303.0173598379706</v>
      </c>
      <c r="R2863">
        <v>9213.9571098648667</v>
      </c>
    </row>
    <row r="2864" spans="1:18" x14ac:dyDescent="0.25">
      <c r="A2864">
        <v>12</v>
      </c>
      <c r="B2864">
        <v>12301</v>
      </c>
      <c r="C2864" t="s">
        <v>13776</v>
      </c>
      <c r="D2864" t="s">
        <v>1810</v>
      </c>
      <c r="E2864">
        <v>5</v>
      </c>
      <c r="F2864" t="s">
        <v>13817</v>
      </c>
      <c r="G2864">
        <v>1</v>
      </c>
      <c r="H2864" t="s">
        <v>8278</v>
      </c>
      <c r="I2864">
        <v>2</v>
      </c>
      <c r="J2864" t="s">
        <v>13818</v>
      </c>
      <c r="K2864" t="s">
        <v>13819</v>
      </c>
      <c r="L2864">
        <v>270107</v>
      </c>
      <c r="M2864" t="s">
        <v>13588</v>
      </c>
      <c r="N2864">
        <v>270107007</v>
      </c>
      <c r="O2864" t="s">
        <v>13618</v>
      </c>
      <c r="P2864">
        <v>0</v>
      </c>
      <c r="Q2864">
        <v>25163.419254916029</v>
      </c>
      <c r="R2864">
        <v>0</v>
      </c>
    </row>
    <row r="2865" spans="1:18" x14ac:dyDescent="0.25">
      <c r="A2865">
        <v>12</v>
      </c>
      <c r="B2865">
        <v>12301</v>
      </c>
      <c r="C2865" t="s">
        <v>13776</v>
      </c>
      <c r="D2865" t="s">
        <v>1810</v>
      </c>
      <c r="E2865">
        <v>5</v>
      </c>
      <c r="F2865" t="s">
        <v>13817</v>
      </c>
      <c r="G2865">
        <v>1</v>
      </c>
      <c r="H2865" t="s">
        <v>8278</v>
      </c>
      <c r="I2865">
        <v>2</v>
      </c>
      <c r="J2865" t="s">
        <v>13818</v>
      </c>
      <c r="K2865" t="s">
        <v>13820</v>
      </c>
      <c r="L2865">
        <v>270107</v>
      </c>
      <c r="M2865" t="s">
        <v>13588</v>
      </c>
      <c r="N2865">
        <v>270107007</v>
      </c>
      <c r="O2865" t="s">
        <v>13618</v>
      </c>
      <c r="P2865">
        <v>0</v>
      </c>
      <c r="Q2865">
        <v>1768.2606410930059</v>
      </c>
      <c r="R2865">
        <v>0</v>
      </c>
    </row>
    <row r="2866" spans="1:18" x14ac:dyDescent="0.25">
      <c r="A2866">
        <v>12</v>
      </c>
      <c r="B2866">
        <v>12301</v>
      </c>
      <c r="C2866" t="s">
        <v>13776</v>
      </c>
      <c r="D2866" t="s">
        <v>1810</v>
      </c>
      <c r="E2866">
        <v>6</v>
      </c>
      <c r="F2866" t="s">
        <v>13821</v>
      </c>
      <c r="G2866">
        <v>3</v>
      </c>
      <c r="H2866" t="s">
        <v>13770</v>
      </c>
      <c r="I2866">
        <v>2</v>
      </c>
      <c r="J2866" t="s">
        <v>13818</v>
      </c>
      <c r="K2866" t="s">
        <v>13822</v>
      </c>
      <c r="L2866">
        <v>270107</v>
      </c>
      <c r="M2866" t="s">
        <v>13588</v>
      </c>
      <c r="N2866">
        <v>270107007</v>
      </c>
      <c r="O2866" t="s">
        <v>13618</v>
      </c>
      <c r="P2866">
        <v>0</v>
      </c>
      <c r="Q2866">
        <v>23395.158613823023</v>
      </c>
      <c r="R2866">
        <v>0</v>
      </c>
    </row>
    <row r="2867" spans="1:18" x14ac:dyDescent="0.25">
      <c r="A2867">
        <v>12</v>
      </c>
      <c r="B2867">
        <v>12301</v>
      </c>
      <c r="C2867" t="s">
        <v>13776</v>
      </c>
      <c r="D2867" t="s">
        <v>1810</v>
      </c>
      <c r="E2867">
        <v>6</v>
      </c>
      <c r="F2867" t="s">
        <v>13821</v>
      </c>
      <c r="G2867">
        <v>3</v>
      </c>
      <c r="H2867" t="s">
        <v>13770</v>
      </c>
      <c r="I2867">
        <v>2</v>
      </c>
      <c r="J2867" t="s">
        <v>13818</v>
      </c>
      <c r="K2867" t="s">
        <v>13823</v>
      </c>
      <c r="L2867">
        <v>270107</v>
      </c>
      <c r="M2867" t="s">
        <v>13588</v>
      </c>
      <c r="N2867">
        <v>270107007</v>
      </c>
      <c r="O2867" t="s">
        <v>13618</v>
      </c>
      <c r="P2867">
        <v>0</v>
      </c>
      <c r="Q2867">
        <v>3536.5212821860118</v>
      </c>
      <c r="R2867">
        <v>0</v>
      </c>
    </row>
    <row r="2868" spans="1:18" x14ac:dyDescent="0.25">
      <c r="A2868">
        <v>12</v>
      </c>
      <c r="B2868">
        <v>12401</v>
      </c>
      <c r="C2868" t="s">
        <v>13776</v>
      </c>
      <c r="D2868" t="s">
        <v>1819</v>
      </c>
      <c r="E2868">
        <v>5</v>
      </c>
      <c r="F2868" t="s">
        <v>13817</v>
      </c>
      <c r="G2868">
        <v>1</v>
      </c>
      <c r="H2868" t="s">
        <v>8278</v>
      </c>
      <c r="I2868">
        <v>2</v>
      </c>
      <c r="J2868" t="s">
        <v>13818</v>
      </c>
      <c r="K2868" t="s">
        <v>13819</v>
      </c>
      <c r="L2868">
        <v>270107</v>
      </c>
      <c r="M2868" t="s">
        <v>13588</v>
      </c>
      <c r="N2868">
        <v>270107007</v>
      </c>
      <c r="O2868" t="s">
        <v>13618</v>
      </c>
      <c r="P2868">
        <v>0</v>
      </c>
      <c r="Q2868">
        <v>21224.607165741021</v>
      </c>
      <c r="R2868">
        <v>33123.147310661647</v>
      </c>
    </row>
    <row r="2869" spans="1:18" x14ac:dyDescent="0.25">
      <c r="A2869">
        <v>12</v>
      </c>
      <c r="B2869">
        <v>12401</v>
      </c>
      <c r="C2869" t="s">
        <v>13776</v>
      </c>
      <c r="D2869" t="s">
        <v>1819</v>
      </c>
      <c r="E2869">
        <v>5</v>
      </c>
      <c r="F2869" t="s">
        <v>13817</v>
      </c>
      <c r="G2869">
        <v>1</v>
      </c>
      <c r="H2869" t="s">
        <v>8278</v>
      </c>
      <c r="I2869">
        <v>2</v>
      </c>
      <c r="J2869" t="s">
        <v>13818</v>
      </c>
      <c r="K2869" t="s">
        <v>13820</v>
      </c>
      <c r="L2869">
        <v>270107</v>
      </c>
      <c r="M2869" t="s">
        <v>13588</v>
      </c>
      <c r="N2869">
        <v>270107007</v>
      </c>
      <c r="O2869" t="s">
        <v>13618</v>
      </c>
      <c r="P2869">
        <v>0</v>
      </c>
      <c r="Q2869">
        <v>3505.9542466123762</v>
      </c>
      <c r="R2869">
        <v>11381.667672051894</v>
      </c>
    </row>
    <row r="2870" spans="1:18" x14ac:dyDescent="0.25">
      <c r="A2870">
        <v>12</v>
      </c>
      <c r="B2870">
        <v>12401</v>
      </c>
      <c r="C2870" t="s">
        <v>13776</v>
      </c>
      <c r="D2870" t="s">
        <v>1819</v>
      </c>
      <c r="E2870">
        <v>6</v>
      </c>
      <c r="F2870" t="s">
        <v>13821</v>
      </c>
      <c r="G2870">
        <v>3</v>
      </c>
      <c r="H2870" t="s">
        <v>13770</v>
      </c>
      <c r="I2870">
        <v>2</v>
      </c>
      <c r="J2870" t="s">
        <v>13818</v>
      </c>
      <c r="K2870" t="s">
        <v>13822</v>
      </c>
      <c r="L2870">
        <v>270107</v>
      </c>
      <c r="M2870" t="s">
        <v>13588</v>
      </c>
      <c r="N2870">
        <v>270107007</v>
      </c>
      <c r="O2870" t="s">
        <v>13618</v>
      </c>
      <c r="P2870">
        <v>0</v>
      </c>
      <c r="Q2870">
        <v>17084.873404100781</v>
      </c>
      <c r="R2870">
        <v>20490.167935714016</v>
      </c>
    </row>
    <row r="2871" spans="1:18" x14ac:dyDescent="0.25">
      <c r="A2871">
        <v>12</v>
      </c>
      <c r="B2871">
        <v>12401</v>
      </c>
      <c r="C2871" t="s">
        <v>13776</v>
      </c>
      <c r="D2871" t="s">
        <v>1819</v>
      </c>
      <c r="E2871">
        <v>6</v>
      </c>
      <c r="F2871" t="s">
        <v>13821</v>
      </c>
      <c r="G2871">
        <v>3</v>
      </c>
      <c r="H2871" t="s">
        <v>13770</v>
      </c>
      <c r="I2871">
        <v>2</v>
      </c>
      <c r="J2871" t="s">
        <v>13818</v>
      </c>
      <c r="K2871" t="s">
        <v>13823</v>
      </c>
      <c r="L2871">
        <v>270107</v>
      </c>
      <c r="M2871" t="s">
        <v>13588</v>
      </c>
      <c r="N2871">
        <v>270107007</v>
      </c>
      <c r="O2871" t="s">
        <v>13618</v>
      </c>
      <c r="P2871">
        <v>0</v>
      </c>
      <c r="Q2871">
        <v>7645.6880082526141</v>
      </c>
      <c r="R2871">
        <v>24014.647046999507</v>
      </c>
    </row>
    <row r="2872" spans="1:18" x14ac:dyDescent="0.25">
      <c r="A2872">
        <v>13</v>
      </c>
      <c r="B2872">
        <v>13101</v>
      </c>
      <c r="C2872" t="s">
        <v>10678</v>
      </c>
      <c r="D2872" t="s">
        <v>892</v>
      </c>
      <c r="E2872">
        <v>5</v>
      </c>
      <c r="F2872" t="s">
        <v>13817</v>
      </c>
      <c r="G2872">
        <v>1</v>
      </c>
      <c r="H2872" t="s">
        <v>8278</v>
      </c>
      <c r="I2872">
        <v>2</v>
      </c>
      <c r="J2872" t="s">
        <v>13818</v>
      </c>
      <c r="K2872" t="s">
        <v>13819</v>
      </c>
      <c r="L2872">
        <v>270107</v>
      </c>
      <c r="M2872" t="s">
        <v>13588</v>
      </c>
      <c r="N2872">
        <v>270107007</v>
      </c>
      <c r="O2872" t="s">
        <v>13618</v>
      </c>
      <c r="P2872">
        <v>19813.643097456628</v>
      </c>
      <c r="Q2872">
        <v>25828.966051884778</v>
      </c>
      <c r="R2872">
        <v>34535.276399756913</v>
      </c>
    </row>
    <row r="2873" spans="1:18" x14ac:dyDescent="0.25">
      <c r="A2873">
        <v>13</v>
      </c>
      <c r="B2873">
        <v>13101</v>
      </c>
      <c r="C2873" t="s">
        <v>10678</v>
      </c>
      <c r="D2873" t="s">
        <v>892</v>
      </c>
      <c r="E2873">
        <v>5</v>
      </c>
      <c r="F2873" t="s">
        <v>13817</v>
      </c>
      <c r="G2873">
        <v>1</v>
      </c>
      <c r="H2873" t="s">
        <v>8278</v>
      </c>
      <c r="I2873">
        <v>2</v>
      </c>
      <c r="J2873" t="s">
        <v>13818</v>
      </c>
      <c r="K2873" t="s">
        <v>13820</v>
      </c>
      <c r="L2873">
        <v>270107</v>
      </c>
      <c r="M2873" t="s">
        <v>13588</v>
      </c>
      <c r="N2873">
        <v>270107007</v>
      </c>
      <c r="O2873" t="s">
        <v>13618</v>
      </c>
      <c r="P2873">
        <v>0</v>
      </c>
      <c r="Q2873">
        <v>9220.8583690229862</v>
      </c>
      <c r="R2873">
        <v>3952.6220288829836</v>
      </c>
    </row>
    <row r="2874" spans="1:18" x14ac:dyDescent="0.25">
      <c r="A2874">
        <v>13</v>
      </c>
      <c r="B2874">
        <v>13101</v>
      </c>
      <c r="C2874" t="s">
        <v>10678</v>
      </c>
      <c r="D2874" t="s">
        <v>892</v>
      </c>
      <c r="E2874">
        <v>6</v>
      </c>
      <c r="F2874" t="s">
        <v>13821</v>
      </c>
      <c r="G2874">
        <v>3</v>
      </c>
      <c r="H2874" t="s">
        <v>13770</v>
      </c>
      <c r="I2874">
        <v>2</v>
      </c>
      <c r="J2874" t="s">
        <v>13818</v>
      </c>
      <c r="K2874" t="s">
        <v>13822</v>
      </c>
      <c r="L2874">
        <v>270107</v>
      </c>
      <c r="M2874" t="s">
        <v>13588</v>
      </c>
      <c r="N2874">
        <v>270107007</v>
      </c>
      <c r="O2874" t="s">
        <v>13618</v>
      </c>
      <c r="P2874">
        <v>15637.3655281266</v>
      </c>
      <c r="Q2874">
        <v>13052.236514462709</v>
      </c>
      <c r="R2874">
        <v>26770.815087435112</v>
      </c>
    </row>
    <row r="2875" spans="1:18" x14ac:dyDescent="0.25">
      <c r="A2875">
        <v>13</v>
      </c>
      <c r="B2875">
        <v>13101</v>
      </c>
      <c r="C2875" t="s">
        <v>10678</v>
      </c>
      <c r="D2875" t="s">
        <v>892</v>
      </c>
      <c r="E2875">
        <v>6</v>
      </c>
      <c r="F2875" t="s">
        <v>13821</v>
      </c>
      <c r="G2875">
        <v>3</v>
      </c>
      <c r="H2875" t="s">
        <v>13770</v>
      </c>
      <c r="I2875">
        <v>2</v>
      </c>
      <c r="J2875" t="s">
        <v>13818</v>
      </c>
      <c r="K2875" t="s">
        <v>13823</v>
      </c>
      <c r="L2875">
        <v>270107</v>
      </c>
      <c r="M2875" t="s">
        <v>13588</v>
      </c>
      <c r="N2875">
        <v>270107007</v>
      </c>
      <c r="O2875" t="s">
        <v>13618</v>
      </c>
      <c r="P2875">
        <v>4176.2775693300291</v>
      </c>
      <c r="Q2875">
        <v>21997.587906445049</v>
      </c>
      <c r="R2875">
        <v>11717.083341204749</v>
      </c>
    </row>
    <row r="2876" spans="1:18" x14ac:dyDescent="0.25">
      <c r="A2876">
        <v>13</v>
      </c>
      <c r="B2876">
        <v>13102</v>
      </c>
      <c r="C2876" t="s">
        <v>10678</v>
      </c>
      <c r="D2876" t="s">
        <v>1827</v>
      </c>
      <c r="E2876">
        <v>5</v>
      </c>
      <c r="F2876" t="s">
        <v>13817</v>
      </c>
      <c r="G2876">
        <v>1</v>
      </c>
      <c r="H2876" t="s">
        <v>8278</v>
      </c>
      <c r="I2876">
        <v>2</v>
      </c>
      <c r="J2876" t="s">
        <v>13818</v>
      </c>
      <c r="K2876" t="s">
        <v>13819</v>
      </c>
      <c r="L2876">
        <v>270107</v>
      </c>
      <c r="M2876" t="s">
        <v>13588</v>
      </c>
      <c r="N2876">
        <v>270107007</v>
      </c>
      <c r="O2876" t="s">
        <v>13618</v>
      </c>
      <c r="P2876">
        <v>21792.584264170313</v>
      </c>
      <c r="Q2876">
        <v>90621.902005566109</v>
      </c>
      <c r="R2876">
        <v>50211.842750580276</v>
      </c>
    </row>
    <row r="2877" spans="1:18" x14ac:dyDescent="0.25">
      <c r="A2877">
        <v>13</v>
      </c>
      <c r="B2877">
        <v>13102</v>
      </c>
      <c r="C2877" t="s">
        <v>10678</v>
      </c>
      <c r="D2877" t="s">
        <v>1827</v>
      </c>
      <c r="E2877">
        <v>5</v>
      </c>
      <c r="F2877" t="s">
        <v>13817</v>
      </c>
      <c r="G2877">
        <v>1</v>
      </c>
      <c r="H2877" t="s">
        <v>8278</v>
      </c>
      <c r="I2877">
        <v>2</v>
      </c>
      <c r="J2877" t="s">
        <v>13818</v>
      </c>
      <c r="K2877" t="s">
        <v>13820</v>
      </c>
      <c r="L2877">
        <v>270107</v>
      </c>
      <c r="M2877" t="s">
        <v>13588</v>
      </c>
      <c r="N2877">
        <v>270107007</v>
      </c>
      <c r="O2877" t="s">
        <v>13618</v>
      </c>
      <c r="P2877">
        <v>8762.4960281573094</v>
      </c>
      <c r="Q2877">
        <v>7899.5030149672457</v>
      </c>
      <c r="R2877">
        <v>22281.077088746053</v>
      </c>
    </row>
    <row r="2878" spans="1:18" x14ac:dyDescent="0.25">
      <c r="A2878">
        <v>13</v>
      </c>
      <c r="B2878">
        <v>13102</v>
      </c>
      <c r="C2878" t="s">
        <v>10678</v>
      </c>
      <c r="D2878" t="s">
        <v>1827</v>
      </c>
      <c r="E2878">
        <v>6</v>
      </c>
      <c r="F2878" t="s">
        <v>13821</v>
      </c>
      <c r="G2878">
        <v>3</v>
      </c>
      <c r="H2878" t="s">
        <v>13770</v>
      </c>
      <c r="I2878">
        <v>2</v>
      </c>
      <c r="J2878" t="s">
        <v>13818</v>
      </c>
      <c r="K2878" t="s">
        <v>13822</v>
      </c>
      <c r="L2878">
        <v>270107</v>
      </c>
      <c r="M2878" t="s">
        <v>13588</v>
      </c>
      <c r="N2878">
        <v>270107007</v>
      </c>
      <c r="O2878" t="s">
        <v>13618</v>
      </c>
      <c r="P2878">
        <v>19321.487057903356</v>
      </c>
      <c r="Q2878">
        <v>49975.453687638401</v>
      </c>
      <c r="R2878">
        <v>36384.944663677918</v>
      </c>
    </row>
    <row r="2879" spans="1:18" x14ac:dyDescent="0.25">
      <c r="A2879">
        <v>13</v>
      </c>
      <c r="B2879">
        <v>13102</v>
      </c>
      <c r="C2879" t="s">
        <v>10678</v>
      </c>
      <c r="D2879" t="s">
        <v>1827</v>
      </c>
      <c r="E2879">
        <v>6</v>
      </c>
      <c r="F2879" t="s">
        <v>13821</v>
      </c>
      <c r="G2879">
        <v>3</v>
      </c>
      <c r="H2879" t="s">
        <v>13770</v>
      </c>
      <c r="I2879">
        <v>2</v>
      </c>
      <c r="J2879" t="s">
        <v>13818</v>
      </c>
      <c r="K2879" t="s">
        <v>13823</v>
      </c>
      <c r="L2879">
        <v>270107</v>
      </c>
      <c r="M2879" t="s">
        <v>13588</v>
      </c>
      <c r="N2879">
        <v>270107007</v>
      </c>
      <c r="O2879" t="s">
        <v>13618</v>
      </c>
      <c r="P2879">
        <v>11233.593234424266</v>
      </c>
      <c r="Q2879">
        <v>48545.951332894925</v>
      </c>
      <c r="R2879">
        <v>36107.975175648418</v>
      </c>
    </row>
    <row r="2880" spans="1:18" x14ac:dyDescent="0.25">
      <c r="A2880">
        <v>13</v>
      </c>
      <c r="B2880">
        <v>13103</v>
      </c>
      <c r="C2880" t="s">
        <v>10678</v>
      </c>
      <c r="D2880" t="s">
        <v>1830</v>
      </c>
      <c r="E2880">
        <v>5</v>
      </c>
      <c r="F2880" t="s">
        <v>13817</v>
      </c>
      <c r="G2880">
        <v>1</v>
      </c>
      <c r="H2880" t="s">
        <v>8278</v>
      </c>
      <c r="I2880">
        <v>2</v>
      </c>
      <c r="J2880" t="s">
        <v>13818</v>
      </c>
      <c r="K2880" t="s">
        <v>13819</v>
      </c>
      <c r="L2880">
        <v>270107</v>
      </c>
      <c r="M2880" t="s">
        <v>13588</v>
      </c>
      <c r="N2880">
        <v>270107007</v>
      </c>
      <c r="O2880" t="s">
        <v>13618</v>
      </c>
      <c r="P2880">
        <v>29664.284469234794</v>
      </c>
      <c r="Q2880">
        <v>23396.842989447257</v>
      </c>
      <c r="R2880">
        <v>56595.698375364183</v>
      </c>
    </row>
    <row r="2881" spans="1:18" x14ac:dyDescent="0.25">
      <c r="A2881">
        <v>13</v>
      </c>
      <c r="B2881">
        <v>13103</v>
      </c>
      <c r="C2881" t="s">
        <v>10678</v>
      </c>
      <c r="D2881" t="s">
        <v>1830</v>
      </c>
      <c r="E2881">
        <v>5</v>
      </c>
      <c r="F2881" t="s">
        <v>13817</v>
      </c>
      <c r="G2881">
        <v>1</v>
      </c>
      <c r="H2881" t="s">
        <v>8278</v>
      </c>
      <c r="I2881">
        <v>2</v>
      </c>
      <c r="J2881" t="s">
        <v>13818</v>
      </c>
      <c r="K2881" t="s">
        <v>13820</v>
      </c>
      <c r="L2881">
        <v>270107</v>
      </c>
      <c r="M2881" t="s">
        <v>13588</v>
      </c>
      <c r="N2881">
        <v>270107007</v>
      </c>
      <c r="O2881" t="s">
        <v>13618</v>
      </c>
      <c r="P2881">
        <v>5539.4805647550984</v>
      </c>
      <c r="Q2881">
        <v>22214.662247185443</v>
      </c>
      <c r="R2881">
        <v>25609.602799693464</v>
      </c>
    </row>
    <row r="2882" spans="1:18" x14ac:dyDescent="0.25">
      <c r="A2882">
        <v>13</v>
      </c>
      <c r="B2882">
        <v>13103</v>
      </c>
      <c r="C2882" t="s">
        <v>10678</v>
      </c>
      <c r="D2882" t="s">
        <v>1830</v>
      </c>
      <c r="E2882">
        <v>6</v>
      </c>
      <c r="F2882" t="s">
        <v>13821</v>
      </c>
      <c r="G2882">
        <v>3</v>
      </c>
      <c r="H2882" t="s">
        <v>13770</v>
      </c>
      <c r="I2882">
        <v>2</v>
      </c>
      <c r="J2882" t="s">
        <v>13818</v>
      </c>
      <c r="K2882" t="s">
        <v>13822</v>
      </c>
      <c r="L2882">
        <v>270107</v>
      </c>
      <c r="M2882" t="s">
        <v>13588</v>
      </c>
      <c r="N2882">
        <v>270107007</v>
      </c>
      <c r="O2882" t="s">
        <v>13618</v>
      </c>
      <c r="P2882">
        <v>12942.65295450584</v>
      </c>
      <c r="Q2882">
        <v>13489.09785700441</v>
      </c>
      <c r="R2882">
        <v>26936.705979058876</v>
      </c>
    </row>
    <row r="2883" spans="1:18" x14ac:dyDescent="0.25">
      <c r="A2883">
        <v>13</v>
      </c>
      <c r="B2883">
        <v>13103</v>
      </c>
      <c r="C2883" t="s">
        <v>10678</v>
      </c>
      <c r="D2883" t="s">
        <v>1830</v>
      </c>
      <c r="E2883">
        <v>6</v>
      </c>
      <c r="F2883" t="s">
        <v>13821</v>
      </c>
      <c r="G2883">
        <v>3</v>
      </c>
      <c r="H2883" t="s">
        <v>13770</v>
      </c>
      <c r="I2883">
        <v>2</v>
      </c>
      <c r="J2883" t="s">
        <v>13818</v>
      </c>
      <c r="K2883" t="s">
        <v>13823</v>
      </c>
      <c r="L2883">
        <v>270107</v>
      </c>
      <c r="M2883" t="s">
        <v>13588</v>
      </c>
      <c r="N2883">
        <v>270107007</v>
      </c>
      <c r="O2883" t="s">
        <v>13618</v>
      </c>
      <c r="P2883">
        <v>22261.11207948405</v>
      </c>
      <c r="Q2883">
        <v>32122.407379628294</v>
      </c>
      <c r="R2883">
        <v>55268.59519599878</v>
      </c>
    </row>
    <row r="2884" spans="1:18" x14ac:dyDescent="0.25">
      <c r="A2884">
        <v>13</v>
      </c>
      <c r="B2884">
        <v>13104</v>
      </c>
      <c r="C2884" t="s">
        <v>10678</v>
      </c>
      <c r="D2884" t="s">
        <v>1833</v>
      </c>
      <c r="E2884">
        <v>5</v>
      </c>
      <c r="F2884" t="s">
        <v>13817</v>
      </c>
      <c r="G2884">
        <v>1</v>
      </c>
      <c r="H2884" t="s">
        <v>8278</v>
      </c>
      <c r="I2884">
        <v>2</v>
      </c>
      <c r="J2884" t="s">
        <v>13818</v>
      </c>
      <c r="K2884" t="s">
        <v>13819</v>
      </c>
      <c r="L2884">
        <v>270107</v>
      </c>
      <c r="M2884" t="s">
        <v>13588</v>
      </c>
      <c r="N2884">
        <v>270107007</v>
      </c>
      <c r="O2884" t="s">
        <v>13618</v>
      </c>
      <c r="P2884">
        <v>24389.061145317482</v>
      </c>
      <c r="Q2884">
        <v>38933.256142541606</v>
      </c>
      <c r="R2884">
        <v>21239.466638657297</v>
      </c>
    </row>
    <row r="2885" spans="1:18" x14ac:dyDescent="0.25">
      <c r="A2885">
        <v>13</v>
      </c>
      <c r="B2885">
        <v>13104</v>
      </c>
      <c r="C2885" t="s">
        <v>10678</v>
      </c>
      <c r="D2885" t="s">
        <v>1833</v>
      </c>
      <c r="E2885">
        <v>5</v>
      </c>
      <c r="F2885" t="s">
        <v>13817</v>
      </c>
      <c r="G2885">
        <v>1</v>
      </c>
      <c r="H2885" t="s">
        <v>8278</v>
      </c>
      <c r="I2885">
        <v>2</v>
      </c>
      <c r="J2885" t="s">
        <v>13818</v>
      </c>
      <c r="K2885" t="s">
        <v>13820</v>
      </c>
      <c r="L2885">
        <v>270107</v>
      </c>
      <c r="M2885" t="s">
        <v>13588</v>
      </c>
      <c r="N2885">
        <v>270107007</v>
      </c>
      <c r="O2885" t="s">
        <v>13618</v>
      </c>
      <c r="P2885">
        <v>9015.2973505165246</v>
      </c>
      <c r="Q2885">
        <v>14474.582872038734</v>
      </c>
      <c r="R2885">
        <v>4689.8487674157204</v>
      </c>
    </row>
    <row r="2886" spans="1:18" x14ac:dyDescent="0.25">
      <c r="A2886">
        <v>13</v>
      </c>
      <c r="B2886">
        <v>13104</v>
      </c>
      <c r="C2886" t="s">
        <v>10678</v>
      </c>
      <c r="D2886" t="s">
        <v>1833</v>
      </c>
      <c r="E2886">
        <v>6</v>
      </c>
      <c r="F2886" t="s">
        <v>13821</v>
      </c>
      <c r="G2886">
        <v>3</v>
      </c>
      <c r="H2886" t="s">
        <v>13770</v>
      </c>
      <c r="I2886">
        <v>2</v>
      </c>
      <c r="J2886" t="s">
        <v>13818</v>
      </c>
      <c r="K2886" t="s">
        <v>13822</v>
      </c>
      <c r="L2886">
        <v>270107</v>
      </c>
      <c r="M2886" t="s">
        <v>13588</v>
      </c>
      <c r="N2886">
        <v>270107007</v>
      </c>
      <c r="O2886" t="s">
        <v>13618</v>
      </c>
      <c r="P2886">
        <v>17562.563371588956</v>
      </c>
      <c r="Q2886">
        <v>27042.627225201519</v>
      </c>
      <c r="R2886">
        <v>19211.900570741571</v>
      </c>
    </row>
    <row r="2887" spans="1:18" x14ac:dyDescent="0.25">
      <c r="A2887">
        <v>13</v>
      </c>
      <c r="B2887">
        <v>13104</v>
      </c>
      <c r="C2887" t="s">
        <v>10678</v>
      </c>
      <c r="D2887" t="s">
        <v>1833</v>
      </c>
      <c r="E2887">
        <v>6</v>
      </c>
      <c r="F2887" t="s">
        <v>13821</v>
      </c>
      <c r="G2887">
        <v>3</v>
      </c>
      <c r="H2887" t="s">
        <v>13770</v>
      </c>
      <c r="I2887">
        <v>2</v>
      </c>
      <c r="J2887" t="s">
        <v>13818</v>
      </c>
      <c r="K2887" t="s">
        <v>13823</v>
      </c>
      <c r="L2887">
        <v>270107</v>
      </c>
      <c r="M2887" t="s">
        <v>13588</v>
      </c>
      <c r="N2887">
        <v>270107007</v>
      </c>
      <c r="O2887" t="s">
        <v>13618</v>
      </c>
      <c r="P2887">
        <v>15841.795124245051</v>
      </c>
      <c r="Q2887">
        <v>26365.211789378805</v>
      </c>
      <c r="R2887">
        <v>6717.4148353314467</v>
      </c>
    </row>
    <row r="2888" spans="1:18" x14ac:dyDescent="0.25">
      <c r="A2888">
        <v>13</v>
      </c>
      <c r="B2888">
        <v>13105</v>
      </c>
      <c r="C2888" t="s">
        <v>10678</v>
      </c>
      <c r="D2888" t="s">
        <v>1836</v>
      </c>
      <c r="E2888">
        <v>5</v>
      </c>
      <c r="F2888" t="s">
        <v>13817</v>
      </c>
      <c r="G2888">
        <v>1</v>
      </c>
      <c r="H2888" t="s">
        <v>8278</v>
      </c>
      <c r="I2888">
        <v>2</v>
      </c>
      <c r="J2888" t="s">
        <v>13818</v>
      </c>
      <c r="K2888" t="s">
        <v>13819</v>
      </c>
      <c r="L2888">
        <v>270107</v>
      </c>
      <c r="M2888" t="s">
        <v>13588</v>
      </c>
      <c r="N2888">
        <v>270107007</v>
      </c>
      <c r="O2888" t="s">
        <v>13618</v>
      </c>
      <c r="P2888">
        <v>34446.32752132824</v>
      </c>
      <c r="Q2888">
        <v>7423.5175942876385</v>
      </c>
      <c r="R2888">
        <v>16822.338077296641</v>
      </c>
    </row>
    <row r="2889" spans="1:18" x14ac:dyDescent="0.25">
      <c r="A2889">
        <v>13</v>
      </c>
      <c r="B2889">
        <v>13105</v>
      </c>
      <c r="C2889" t="s">
        <v>10678</v>
      </c>
      <c r="D2889" t="s">
        <v>1836</v>
      </c>
      <c r="E2889">
        <v>5</v>
      </c>
      <c r="F2889" t="s">
        <v>13817</v>
      </c>
      <c r="G2889">
        <v>1</v>
      </c>
      <c r="H2889" t="s">
        <v>8278</v>
      </c>
      <c r="I2889">
        <v>2</v>
      </c>
      <c r="J2889" t="s">
        <v>13818</v>
      </c>
      <c r="K2889" t="s">
        <v>13820</v>
      </c>
      <c r="L2889">
        <v>270107</v>
      </c>
      <c r="M2889" t="s">
        <v>13588</v>
      </c>
      <c r="N2889">
        <v>270107007</v>
      </c>
      <c r="O2889" t="s">
        <v>13618</v>
      </c>
      <c r="P2889">
        <v>0</v>
      </c>
      <c r="Q2889">
        <v>14763.469845373864</v>
      </c>
      <c r="R2889">
        <v>3679.5331800734839</v>
      </c>
    </row>
    <row r="2890" spans="1:18" x14ac:dyDescent="0.25">
      <c r="A2890">
        <v>13</v>
      </c>
      <c r="B2890">
        <v>13105</v>
      </c>
      <c r="C2890" t="s">
        <v>10678</v>
      </c>
      <c r="D2890" t="s">
        <v>1836</v>
      </c>
      <c r="E2890">
        <v>6</v>
      </c>
      <c r="F2890" t="s">
        <v>13821</v>
      </c>
      <c r="G2890">
        <v>3</v>
      </c>
      <c r="H2890" t="s">
        <v>13770</v>
      </c>
      <c r="I2890">
        <v>2</v>
      </c>
      <c r="J2890" t="s">
        <v>13818</v>
      </c>
      <c r="K2890" t="s">
        <v>13822</v>
      </c>
      <c r="L2890">
        <v>270107</v>
      </c>
      <c r="M2890" t="s">
        <v>13588</v>
      </c>
      <c r="N2890">
        <v>270107007</v>
      </c>
      <c r="O2890" t="s">
        <v>13618</v>
      </c>
      <c r="P2890">
        <v>25021.112802688651</v>
      </c>
      <c r="Q2890">
        <v>3491.086617006446</v>
      </c>
      <c r="R2890">
        <v>11023.246599690801</v>
      </c>
    </row>
    <row r="2891" spans="1:18" x14ac:dyDescent="0.25">
      <c r="A2891">
        <v>13</v>
      </c>
      <c r="B2891">
        <v>13105</v>
      </c>
      <c r="C2891" t="s">
        <v>10678</v>
      </c>
      <c r="D2891" t="s">
        <v>1836</v>
      </c>
      <c r="E2891">
        <v>6</v>
      </c>
      <c r="F2891" t="s">
        <v>13821</v>
      </c>
      <c r="G2891">
        <v>3</v>
      </c>
      <c r="H2891" t="s">
        <v>13770</v>
      </c>
      <c r="I2891">
        <v>2</v>
      </c>
      <c r="J2891" t="s">
        <v>13818</v>
      </c>
      <c r="K2891" t="s">
        <v>13823</v>
      </c>
      <c r="L2891">
        <v>270107</v>
      </c>
      <c r="M2891" t="s">
        <v>13588</v>
      </c>
      <c r="N2891">
        <v>270107007</v>
      </c>
      <c r="O2891" t="s">
        <v>13618</v>
      </c>
      <c r="P2891">
        <v>9425.2147186395887</v>
      </c>
      <c r="Q2891">
        <v>18695.900822655058</v>
      </c>
      <c r="R2891">
        <v>9478.6246576793255</v>
      </c>
    </row>
    <row r="2892" spans="1:18" x14ac:dyDescent="0.25">
      <c r="A2892">
        <v>13</v>
      </c>
      <c r="B2892">
        <v>13106</v>
      </c>
      <c r="C2892" t="s">
        <v>10678</v>
      </c>
      <c r="D2892" t="s">
        <v>1839</v>
      </c>
      <c r="E2892">
        <v>5</v>
      </c>
      <c r="F2892" t="s">
        <v>13817</v>
      </c>
      <c r="G2892">
        <v>1</v>
      </c>
      <c r="H2892" t="s">
        <v>8278</v>
      </c>
      <c r="I2892">
        <v>2</v>
      </c>
      <c r="J2892" t="s">
        <v>13818</v>
      </c>
      <c r="K2892" t="s">
        <v>13819</v>
      </c>
      <c r="L2892">
        <v>270107</v>
      </c>
      <c r="M2892" t="s">
        <v>13588</v>
      </c>
      <c r="N2892">
        <v>270107007</v>
      </c>
      <c r="O2892" t="s">
        <v>13618</v>
      </c>
      <c r="P2892">
        <v>31378.754358993589</v>
      </c>
      <c r="Q2892">
        <v>20093.397599199096</v>
      </c>
      <c r="R2892">
        <v>22493.151324305018</v>
      </c>
    </row>
    <row r="2893" spans="1:18" x14ac:dyDescent="0.25">
      <c r="A2893">
        <v>13</v>
      </c>
      <c r="B2893">
        <v>13106</v>
      </c>
      <c r="C2893" t="s">
        <v>10678</v>
      </c>
      <c r="D2893" t="s">
        <v>1839</v>
      </c>
      <c r="E2893">
        <v>5</v>
      </c>
      <c r="F2893" t="s">
        <v>13817</v>
      </c>
      <c r="G2893">
        <v>1</v>
      </c>
      <c r="H2893" t="s">
        <v>8278</v>
      </c>
      <c r="I2893">
        <v>2</v>
      </c>
      <c r="J2893" t="s">
        <v>13818</v>
      </c>
      <c r="K2893" t="s">
        <v>13820</v>
      </c>
      <c r="L2893">
        <v>270107</v>
      </c>
      <c r="M2893" t="s">
        <v>13588</v>
      </c>
      <c r="N2893">
        <v>270107007</v>
      </c>
      <c r="O2893" t="s">
        <v>13618</v>
      </c>
      <c r="P2893">
        <v>2363.7931680977913</v>
      </c>
      <c r="Q2893">
        <v>0</v>
      </c>
      <c r="R2893">
        <v>0</v>
      </c>
    </row>
    <row r="2894" spans="1:18" x14ac:dyDescent="0.25">
      <c r="A2894">
        <v>13</v>
      </c>
      <c r="B2894">
        <v>13106</v>
      </c>
      <c r="C2894" t="s">
        <v>10678</v>
      </c>
      <c r="D2894" t="s">
        <v>1839</v>
      </c>
      <c r="E2894">
        <v>6</v>
      </c>
      <c r="F2894" t="s">
        <v>13821</v>
      </c>
      <c r="G2894">
        <v>3</v>
      </c>
      <c r="H2894" t="s">
        <v>13770</v>
      </c>
      <c r="I2894">
        <v>2</v>
      </c>
      <c r="J2894" t="s">
        <v>13818</v>
      </c>
      <c r="K2894" t="s">
        <v>13822</v>
      </c>
      <c r="L2894">
        <v>270107</v>
      </c>
      <c r="M2894" t="s">
        <v>13588</v>
      </c>
      <c r="N2894">
        <v>270107007</v>
      </c>
      <c r="O2894" t="s">
        <v>13618</v>
      </c>
      <c r="P2894">
        <v>27295.361655855111</v>
      </c>
      <c r="Q2894">
        <v>13810.173637187841</v>
      </c>
      <c r="R2894">
        <v>17230.877097898745</v>
      </c>
    </row>
    <row r="2895" spans="1:18" x14ac:dyDescent="0.25">
      <c r="A2895">
        <v>13</v>
      </c>
      <c r="B2895">
        <v>13106</v>
      </c>
      <c r="C2895" t="s">
        <v>10678</v>
      </c>
      <c r="D2895" t="s">
        <v>1839</v>
      </c>
      <c r="E2895">
        <v>6</v>
      </c>
      <c r="F2895" t="s">
        <v>13821</v>
      </c>
      <c r="G2895">
        <v>3</v>
      </c>
      <c r="H2895" t="s">
        <v>13770</v>
      </c>
      <c r="I2895">
        <v>2</v>
      </c>
      <c r="J2895" t="s">
        <v>13818</v>
      </c>
      <c r="K2895" t="s">
        <v>13823</v>
      </c>
      <c r="L2895">
        <v>270107</v>
      </c>
      <c r="M2895" t="s">
        <v>13588</v>
      </c>
      <c r="N2895">
        <v>270107007</v>
      </c>
      <c r="O2895" t="s">
        <v>13618</v>
      </c>
      <c r="P2895">
        <v>6447.1858712362664</v>
      </c>
      <c r="Q2895">
        <v>6283.223962011255</v>
      </c>
      <c r="R2895">
        <v>5262.2742264062827</v>
      </c>
    </row>
    <row r="2896" spans="1:18" x14ac:dyDescent="0.25">
      <c r="A2896">
        <v>13</v>
      </c>
      <c r="B2896">
        <v>13107</v>
      </c>
      <c r="C2896" t="s">
        <v>10678</v>
      </c>
      <c r="D2896" t="s">
        <v>1842</v>
      </c>
      <c r="E2896">
        <v>5</v>
      </c>
      <c r="F2896" t="s">
        <v>13817</v>
      </c>
      <c r="G2896">
        <v>1</v>
      </c>
      <c r="H2896" t="s">
        <v>8278</v>
      </c>
      <c r="I2896">
        <v>2</v>
      </c>
      <c r="J2896" t="s">
        <v>13818</v>
      </c>
      <c r="K2896" t="s">
        <v>13819</v>
      </c>
      <c r="L2896">
        <v>270107</v>
      </c>
      <c r="M2896" t="s">
        <v>13588</v>
      </c>
      <c r="N2896">
        <v>270107007</v>
      </c>
      <c r="O2896" t="s">
        <v>13618</v>
      </c>
      <c r="P2896">
        <v>24578.343601423188</v>
      </c>
      <c r="Q2896">
        <v>34779.415729670458</v>
      </c>
      <c r="R2896">
        <v>7269.7335371051804</v>
      </c>
    </row>
    <row r="2897" spans="1:18" x14ac:dyDescent="0.25">
      <c r="A2897">
        <v>13</v>
      </c>
      <c r="B2897">
        <v>13107</v>
      </c>
      <c r="C2897" t="s">
        <v>10678</v>
      </c>
      <c r="D2897" t="s">
        <v>1842</v>
      </c>
      <c r="E2897">
        <v>5</v>
      </c>
      <c r="F2897" t="s">
        <v>13817</v>
      </c>
      <c r="G2897">
        <v>1</v>
      </c>
      <c r="H2897" t="s">
        <v>8278</v>
      </c>
      <c r="I2897">
        <v>2</v>
      </c>
      <c r="J2897" t="s">
        <v>13818</v>
      </c>
      <c r="K2897" t="s">
        <v>13820</v>
      </c>
      <c r="L2897">
        <v>270107</v>
      </c>
      <c r="M2897" t="s">
        <v>13588</v>
      </c>
      <c r="N2897">
        <v>270107007</v>
      </c>
      <c r="O2897" t="s">
        <v>13618</v>
      </c>
      <c r="P2897">
        <v>1979.4498262996044</v>
      </c>
      <c r="Q2897">
        <v>15965.584737477182</v>
      </c>
      <c r="R2897">
        <v>2023.1253770366889</v>
      </c>
    </row>
    <row r="2898" spans="1:18" x14ac:dyDescent="0.25">
      <c r="A2898">
        <v>13</v>
      </c>
      <c r="B2898">
        <v>13107</v>
      </c>
      <c r="C2898" t="s">
        <v>10678</v>
      </c>
      <c r="D2898" t="s">
        <v>1842</v>
      </c>
      <c r="E2898">
        <v>6</v>
      </c>
      <c r="F2898" t="s">
        <v>13821</v>
      </c>
      <c r="G2898">
        <v>3</v>
      </c>
      <c r="H2898" t="s">
        <v>13770</v>
      </c>
      <c r="I2898">
        <v>2</v>
      </c>
      <c r="J2898" t="s">
        <v>13818</v>
      </c>
      <c r="K2898" t="s">
        <v>13822</v>
      </c>
      <c r="L2898">
        <v>270107</v>
      </c>
      <c r="M2898" t="s">
        <v>13588</v>
      </c>
      <c r="N2898">
        <v>270107007</v>
      </c>
      <c r="O2898" t="s">
        <v>13618</v>
      </c>
      <c r="P2898">
        <v>19079.755245122222</v>
      </c>
      <c r="Q2898">
        <v>25168.458648829033</v>
      </c>
      <c r="R2898">
        <v>4046.2507540733777</v>
      </c>
    </row>
    <row r="2899" spans="1:18" x14ac:dyDescent="0.25">
      <c r="A2899">
        <v>13</v>
      </c>
      <c r="B2899">
        <v>13107</v>
      </c>
      <c r="C2899" t="s">
        <v>10678</v>
      </c>
      <c r="D2899" t="s">
        <v>1842</v>
      </c>
      <c r="E2899">
        <v>6</v>
      </c>
      <c r="F2899" t="s">
        <v>13821</v>
      </c>
      <c r="G2899">
        <v>3</v>
      </c>
      <c r="H2899" t="s">
        <v>13770</v>
      </c>
      <c r="I2899">
        <v>2</v>
      </c>
      <c r="J2899" t="s">
        <v>13818</v>
      </c>
      <c r="K2899" t="s">
        <v>13823</v>
      </c>
      <c r="L2899">
        <v>270107</v>
      </c>
      <c r="M2899" t="s">
        <v>13588</v>
      </c>
      <c r="N2899">
        <v>270107007</v>
      </c>
      <c r="O2899" t="s">
        <v>13618</v>
      </c>
      <c r="P2899">
        <v>7478.0381826005732</v>
      </c>
      <c r="Q2899">
        <v>25576.541818318605</v>
      </c>
      <c r="R2899">
        <v>5246.608160068492</v>
      </c>
    </row>
    <row r="2900" spans="1:18" x14ac:dyDescent="0.25">
      <c r="A2900">
        <v>13</v>
      </c>
      <c r="B2900">
        <v>13108</v>
      </c>
      <c r="C2900" t="s">
        <v>10678</v>
      </c>
      <c r="D2900" t="s">
        <v>847</v>
      </c>
      <c r="E2900">
        <v>5</v>
      </c>
      <c r="F2900" t="s">
        <v>13817</v>
      </c>
      <c r="G2900">
        <v>1</v>
      </c>
      <c r="H2900" t="s">
        <v>8278</v>
      </c>
      <c r="I2900">
        <v>2</v>
      </c>
      <c r="J2900" t="s">
        <v>13818</v>
      </c>
      <c r="K2900" t="s">
        <v>13819</v>
      </c>
      <c r="L2900">
        <v>270107</v>
      </c>
      <c r="M2900" t="s">
        <v>13588</v>
      </c>
      <c r="N2900">
        <v>270107007</v>
      </c>
      <c r="O2900" t="s">
        <v>13618</v>
      </c>
      <c r="P2900">
        <v>13706.928347099125</v>
      </c>
      <c r="Q2900">
        <v>18720.185984513784</v>
      </c>
      <c r="R2900">
        <v>25507.970648337912</v>
      </c>
    </row>
    <row r="2901" spans="1:18" x14ac:dyDescent="0.25">
      <c r="A2901">
        <v>13</v>
      </c>
      <c r="B2901">
        <v>13108</v>
      </c>
      <c r="C2901" t="s">
        <v>10678</v>
      </c>
      <c r="D2901" t="s">
        <v>847</v>
      </c>
      <c r="E2901">
        <v>5</v>
      </c>
      <c r="F2901" t="s">
        <v>13817</v>
      </c>
      <c r="G2901">
        <v>1</v>
      </c>
      <c r="H2901" t="s">
        <v>8278</v>
      </c>
      <c r="I2901">
        <v>2</v>
      </c>
      <c r="J2901" t="s">
        <v>13818</v>
      </c>
      <c r="K2901" t="s">
        <v>13820</v>
      </c>
      <c r="L2901">
        <v>270107</v>
      </c>
      <c r="M2901" t="s">
        <v>13588</v>
      </c>
      <c r="N2901">
        <v>270107007</v>
      </c>
      <c r="O2901" t="s">
        <v>13618</v>
      </c>
      <c r="P2901">
        <v>11748.795726084963</v>
      </c>
      <c r="Q2901">
        <v>0</v>
      </c>
      <c r="R2901">
        <v>11211.189362809208</v>
      </c>
    </row>
    <row r="2902" spans="1:18" x14ac:dyDescent="0.25">
      <c r="A2902">
        <v>13</v>
      </c>
      <c r="B2902">
        <v>13108</v>
      </c>
      <c r="C2902" t="s">
        <v>10678</v>
      </c>
      <c r="D2902" t="s">
        <v>847</v>
      </c>
      <c r="E2902">
        <v>6</v>
      </c>
      <c r="F2902" t="s">
        <v>13821</v>
      </c>
      <c r="G2902">
        <v>3</v>
      </c>
      <c r="H2902" t="s">
        <v>13770</v>
      </c>
      <c r="I2902">
        <v>2</v>
      </c>
      <c r="J2902" t="s">
        <v>13818</v>
      </c>
      <c r="K2902" t="s">
        <v>13822</v>
      </c>
      <c r="L2902">
        <v>270107</v>
      </c>
      <c r="M2902" t="s">
        <v>13588</v>
      </c>
      <c r="N2902">
        <v>270107007</v>
      </c>
      <c r="O2902" t="s">
        <v>13618</v>
      </c>
      <c r="P2902">
        <v>3753.0875236104748</v>
      </c>
      <c r="Q2902">
        <v>16515.320343375941</v>
      </c>
      <c r="R2902">
        <v>13295.340529546495</v>
      </c>
    </row>
    <row r="2903" spans="1:18" x14ac:dyDescent="0.25">
      <c r="A2903">
        <v>13</v>
      </c>
      <c r="B2903">
        <v>13108</v>
      </c>
      <c r="C2903" t="s">
        <v>10678</v>
      </c>
      <c r="D2903" t="s">
        <v>847</v>
      </c>
      <c r="E2903">
        <v>6</v>
      </c>
      <c r="F2903" t="s">
        <v>13821</v>
      </c>
      <c r="G2903">
        <v>3</v>
      </c>
      <c r="H2903" t="s">
        <v>13770</v>
      </c>
      <c r="I2903">
        <v>2</v>
      </c>
      <c r="J2903" t="s">
        <v>13818</v>
      </c>
      <c r="K2903" t="s">
        <v>13823</v>
      </c>
      <c r="L2903">
        <v>270107</v>
      </c>
      <c r="M2903" t="s">
        <v>13588</v>
      </c>
      <c r="N2903">
        <v>270107007</v>
      </c>
      <c r="O2903" t="s">
        <v>13618</v>
      </c>
      <c r="P2903">
        <v>21702.636549573614</v>
      </c>
      <c r="Q2903">
        <v>2204.8656411378456</v>
      </c>
      <c r="R2903">
        <v>23423.819481600625</v>
      </c>
    </row>
    <row r="2904" spans="1:18" x14ac:dyDescent="0.25">
      <c r="A2904">
        <v>13</v>
      </c>
      <c r="B2904">
        <v>13109</v>
      </c>
      <c r="C2904" t="s">
        <v>10678</v>
      </c>
      <c r="D2904" t="s">
        <v>1847</v>
      </c>
      <c r="E2904">
        <v>5</v>
      </c>
      <c r="F2904" t="s">
        <v>13817</v>
      </c>
      <c r="G2904">
        <v>1</v>
      </c>
      <c r="H2904" t="s">
        <v>8278</v>
      </c>
      <c r="I2904">
        <v>2</v>
      </c>
      <c r="J2904" t="s">
        <v>13818</v>
      </c>
      <c r="K2904" t="s">
        <v>13819</v>
      </c>
      <c r="L2904">
        <v>270107</v>
      </c>
      <c r="M2904" t="s">
        <v>13588</v>
      </c>
      <c r="N2904">
        <v>270107007</v>
      </c>
      <c r="O2904" t="s">
        <v>13618</v>
      </c>
      <c r="P2904">
        <v>16270.570634751015</v>
      </c>
      <c r="Q2904">
        <v>0</v>
      </c>
      <c r="R2904">
        <v>22823.401962048378</v>
      </c>
    </row>
    <row r="2905" spans="1:18" x14ac:dyDescent="0.25">
      <c r="A2905">
        <v>13</v>
      </c>
      <c r="B2905">
        <v>13109</v>
      </c>
      <c r="C2905" t="s">
        <v>10678</v>
      </c>
      <c r="D2905" t="s">
        <v>1847</v>
      </c>
      <c r="E2905">
        <v>5</v>
      </c>
      <c r="F2905" t="s">
        <v>13817</v>
      </c>
      <c r="G2905">
        <v>1</v>
      </c>
      <c r="H2905" t="s">
        <v>8278</v>
      </c>
      <c r="I2905">
        <v>2</v>
      </c>
      <c r="J2905" t="s">
        <v>13818</v>
      </c>
      <c r="K2905" t="s">
        <v>13820</v>
      </c>
      <c r="L2905">
        <v>270107</v>
      </c>
      <c r="M2905" t="s">
        <v>13588</v>
      </c>
      <c r="N2905">
        <v>270107007</v>
      </c>
      <c r="O2905" t="s">
        <v>13618</v>
      </c>
      <c r="P2905">
        <v>15786.492840350502</v>
      </c>
      <c r="Q2905">
        <v>0</v>
      </c>
      <c r="R2905">
        <v>2888.1795863097018</v>
      </c>
    </row>
    <row r="2906" spans="1:18" x14ac:dyDescent="0.25">
      <c r="A2906">
        <v>13</v>
      </c>
      <c r="B2906">
        <v>13109</v>
      </c>
      <c r="C2906" t="s">
        <v>10678</v>
      </c>
      <c r="D2906" t="s">
        <v>1847</v>
      </c>
      <c r="E2906">
        <v>6</v>
      </c>
      <c r="F2906" t="s">
        <v>13821</v>
      </c>
      <c r="G2906">
        <v>3</v>
      </c>
      <c r="H2906" t="s">
        <v>13770</v>
      </c>
      <c r="I2906">
        <v>2</v>
      </c>
      <c r="J2906" t="s">
        <v>13818</v>
      </c>
      <c r="K2906" t="s">
        <v>13822</v>
      </c>
      <c r="L2906">
        <v>270107</v>
      </c>
      <c r="M2906" t="s">
        <v>13588</v>
      </c>
      <c r="N2906">
        <v>270107007</v>
      </c>
      <c r="O2906" t="s">
        <v>13618</v>
      </c>
      <c r="P2906">
        <v>16270.570634751015</v>
      </c>
      <c r="Q2906">
        <v>0</v>
      </c>
      <c r="R2906">
        <v>18668.425788587723</v>
      </c>
    </row>
    <row r="2907" spans="1:18" x14ac:dyDescent="0.25">
      <c r="A2907">
        <v>13</v>
      </c>
      <c r="B2907">
        <v>13109</v>
      </c>
      <c r="C2907" t="s">
        <v>10678</v>
      </c>
      <c r="D2907" t="s">
        <v>1847</v>
      </c>
      <c r="E2907">
        <v>6</v>
      </c>
      <c r="F2907" t="s">
        <v>13821</v>
      </c>
      <c r="G2907">
        <v>3</v>
      </c>
      <c r="H2907" t="s">
        <v>13770</v>
      </c>
      <c r="I2907">
        <v>2</v>
      </c>
      <c r="J2907" t="s">
        <v>13818</v>
      </c>
      <c r="K2907" t="s">
        <v>13823</v>
      </c>
      <c r="L2907">
        <v>270107</v>
      </c>
      <c r="M2907" t="s">
        <v>13588</v>
      </c>
      <c r="N2907">
        <v>270107007</v>
      </c>
      <c r="O2907" t="s">
        <v>13618</v>
      </c>
      <c r="P2907">
        <v>15786.492840350502</v>
      </c>
      <c r="Q2907">
        <v>0</v>
      </c>
      <c r="R2907">
        <v>7043.1557597703577</v>
      </c>
    </row>
    <row r="2908" spans="1:18" x14ac:dyDescent="0.25">
      <c r="A2908">
        <v>13</v>
      </c>
      <c r="B2908">
        <v>13110</v>
      </c>
      <c r="C2908" t="s">
        <v>10678</v>
      </c>
      <c r="D2908" t="s">
        <v>1850</v>
      </c>
      <c r="E2908">
        <v>5</v>
      </c>
      <c r="F2908" t="s">
        <v>13817</v>
      </c>
      <c r="G2908">
        <v>1</v>
      </c>
      <c r="H2908" t="s">
        <v>8278</v>
      </c>
      <c r="I2908">
        <v>2</v>
      </c>
      <c r="J2908" t="s">
        <v>13818</v>
      </c>
      <c r="K2908" t="s">
        <v>13819</v>
      </c>
      <c r="L2908">
        <v>270107</v>
      </c>
      <c r="M2908" t="s">
        <v>13588</v>
      </c>
      <c r="N2908">
        <v>270107007</v>
      </c>
      <c r="O2908" t="s">
        <v>13618</v>
      </c>
      <c r="P2908">
        <v>29565.813971148535</v>
      </c>
      <c r="Q2908">
        <v>19663.522521521671</v>
      </c>
      <c r="R2908">
        <v>24601.564822665703</v>
      </c>
    </row>
    <row r="2909" spans="1:18" x14ac:dyDescent="0.25">
      <c r="A2909">
        <v>13</v>
      </c>
      <c r="B2909">
        <v>13110</v>
      </c>
      <c r="C2909" t="s">
        <v>10678</v>
      </c>
      <c r="D2909" t="s">
        <v>1850</v>
      </c>
      <c r="E2909">
        <v>5</v>
      </c>
      <c r="F2909" t="s">
        <v>13817</v>
      </c>
      <c r="G2909">
        <v>1</v>
      </c>
      <c r="H2909" t="s">
        <v>8278</v>
      </c>
      <c r="I2909">
        <v>2</v>
      </c>
      <c r="J2909" t="s">
        <v>13818</v>
      </c>
      <c r="K2909" t="s">
        <v>13820</v>
      </c>
      <c r="L2909">
        <v>270107</v>
      </c>
      <c r="M2909" t="s">
        <v>13588</v>
      </c>
      <c r="N2909">
        <v>270107007</v>
      </c>
      <c r="O2909" t="s">
        <v>13618</v>
      </c>
      <c r="P2909">
        <v>5469.9426793789789</v>
      </c>
      <c r="Q2909">
        <v>5766.7723224985284</v>
      </c>
      <c r="R2909">
        <v>6306.6290307325207</v>
      </c>
    </row>
    <row r="2910" spans="1:18" x14ac:dyDescent="0.25">
      <c r="A2910">
        <v>13</v>
      </c>
      <c r="B2910">
        <v>13110</v>
      </c>
      <c r="C2910" t="s">
        <v>10678</v>
      </c>
      <c r="D2910" t="s">
        <v>1850</v>
      </c>
      <c r="E2910">
        <v>6</v>
      </c>
      <c r="F2910" t="s">
        <v>13821</v>
      </c>
      <c r="G2910">
        <v>3</v>
      </c>
      <c r="H2910" t="s">
        <v>13770</v>
      </c>
      <c r="I2910">
        <v>2</v>
      </c>
      <c r="J2910" t="s">
        <v>13818</v>
      </c>
      <c r="K2910" t="s">
        <v>13822</v>
      </c>
      <c r="L2910">
        <v>270107</v>
      </c>
      <c r="M2910" t="s">
        <v>13588</v>
      </c>
      <c r="N2910">
        <v>270107007</v>
      </c>
      <c r="O2910" t="s">
        <v>13618</v>
      </c>
      <c r="P2910">
        <v>24661.745490158082</v>
      </c>
      <c r="Q2910">
        <v>12926.233493708238</v>
      </c>
      <c r="R2910">
        <v>19352.391443703567</v>
      </c>
    </row>
    <row r="2911" spans="1:18" x14ac:dyDescent="0.25">
      <c r="A2911">
        <v>13</v>
      </c>
      <c r="B2911">
        <v>13110</v>
      </c>
      <c r="C2911" t="s">
        <v>10678</v>
      </c>
      <c r="D2911" t="s">
        <v>1850</v>
      </c>
      <c r="E2911">
        <v>6</v>
      </c>
      <c r="F2911" t="s">
        <v>13821</v>
      </c>
      <c r="G2911">
        <v>3</v>
      </c>
      <c r="H2911" t="s">
        <v>13770</v>
      </c>
      <c r="I2911">
        <v>2</v>
      </c>
      <c r="J2911" t="s">
        <v>13818</v>
      </c>
      <c r="K2911" t="s">
        <v>13823</v>
      </c>
      <c r="L2911">
        <v>270107</v>
      </c>
      <c r="M2911" t="s">
        <v>13588</v>
      </c>
      <c r="N2911">
        <v>270107007</v>
      </c>
      <c r="O2911" t="s">
        <v>13618</v>
      </c>
      <c r="P2911">
        <v>10374.011160369429</v>
      </c>
      <c r="Q2911">
        <v>12504.061350311964</v>
      </c>
      <c r="R2911">
        <v>11555.802409694652</v>
      </c>
    </row>
    <row r="2912" spans="1:18" x14ac:dyDescent="0.25">
      <c r="A2912">
        <v>13</v>
      </c>
      <c r="B2912">
        <v>13111</v>
      </c>
      <c r="C2912" t="s">
        <v>10678</v>
      </c>
      <c r="D2912" t="s">
        <v>1853</v>
      </c>
      <c r="E2912">
        <v>5</v>
      </c>
      <c r="F2912" t="s">
        <v>13817</v>
      </c>
      <c r="G2912">
        <v>1</v>
      </c>
      <c r="H2912" t="s">
        <v>8278</v>
      </c>
      <c r="I2912">
        <v>2</v>
      </c>
      <c r="J2912" t="s">
        <v>13818</v>
      </c>
      <c r="K2912" t="s">
        <v>13819</v>
      </c>
      <c r="L2912">
        <v>270107</v>
      </c>
      <c r="M2912" t="s">
        <v>13588</v>
      </c>
      <c r="N2912">
        <v>270107007</v>
      </c>
      <c r="O2912" t="s">
        <v>13618</v>
      </c>
      <c r="P2912">
        <v>24998.42712888106</v>
      </c>
      <c r="Q2912">
        <v>9364.0035374847612</v>
      </c>
      <c r="R2912">
        <v>12842.381682871677</v>
      </c>
    </row>
    <row r="2913" spans="1:18" x14ac:dyDescent="0.25">
      <c r="A2913">
        <v>13</v>
      </c>
      <c r="B2913">
        <v>13111</v>
      </c>
      <c r="C2913" t="s">
        <v>10678</v>
      </c>
      <c r="D2913" t="s">
        <v>1853</v>
      </c>
      <c r="E2913">
        <v>5</v>
      </c>
      <c r="F2913" t="s">
        <v>13817</v>
      </c>
      <c r="G2913">
        <v>1</v>
      </c>
      <c r="H2913" t="s">
        <v>8278</v>
      </c>
      <c r="I2913">
        <v>2</v>
      </c>
      <c r="J2913" t="s">
        <v>13818</v>
      </c>
      <c r="K2913" t="s">
        <v>13820</v>
      </c>
      <c r="L2913">
        <v>270107</v>
      </c>
      <c r="M2913" t="s">
        <v>13588</v>
      </c>
      <c r="N2913">
        <v>270107007</v>
      </c>
      <c r="O2913" t="s">
        <v>13618</v>
      </c>
      <c r="P2913">
        <v>10632.608764037876</v>
      </c>
      <c r="Q2913">
        <v>4866.8855618873795</v>
      </c>
      <c r="R2913">
        <v>5474.1583799491555</v>
      </c>
    </row>
    <row r="2914" spans="1:18" x14ac:dyDescent="0.25">
      <c r="A2914">
        <v>13</v>
      </c>
      <c r="B2914">
        <v>13111</v>
      </c>
      <c r="C2914" t="s">
        <v>10678</v>
      </c>
      <c r="D2914" t="s">
        <v>1853</v>
      </c>
      <c r="E2914">
        <v>6</v>
      </c>
      <c r="F2914" t="s">
        <v>13821</v>
      </c>
      <c r="G2914">
        <v>3</v>
      </c>
      <c r="H2914" t="s">
        <v>13770</v>
      </c>
      <c r="I2914">
        <v>2</v>
      </c>
      <c r="J2914" t="s">
        <v>13818</v>
      </c>
      <c r="K2914" t="s">
        <v>13822</v>
      </c>
      <c r="L2914">
        <v>270107</v>
      </c>
      <c r="M2914" t="s">
        <v>13588</v>
      </c>
      <c r="N2914">
        <v>270107007</v>
      </c>
      <c r="O2914" t="s">
        <v>13618</v>
      </c>
      <c r="P2914">
        <v>11362.420963226274</v>
      </c>
      <c r="Q2914">
        <v>3198.4679137406747</v>
      </c>
      <c r="R2914">
        <v>12842.381682871677</v>
      </c>
    </row>
    <row r="2915" spans="1:18" x14ac:dyDescent="0.25">
      <c r="A2915">
        <v>13</v>
      </c>
      <c r="B2915">
        <v>13111</v>
      </c>
      <c r="C2915" t="s">
        <v>10678</v>
      </c>
      <c r="D2915" t="s">
        <v>1853</v>
      </c>
      <c r="E2915">
        <v>6</v>
      </c>
      <c r="F2915" t="s">
        <v>13821</v>
      </c>
      <c r="G2915">
        <v>3</v>
      </c>
      <c r="H2915" t="s">
        <v>13770</v>
      </c>
      <c r="I2915">
        <v>2</v>
      </c>
      <c r="J2915" t="s">
        <v>13818</v>
      </c>
      <c r="K2915" t="s">
        <v>13823</v>
      </c>
      <c r="L2915">
        <v>270107</v>
      </c>
      <c r="M2915" t="s">
        <v>13588</v>
      </c>
      <c r="N2915">
        <v>270107007</v>
      </c>
      <c r="O2915" t="s">
        <v>13618</v>
      </c>
      <c r="P2915">
        <v>24268.61492969266</v>
      </c>
      <c r="Q2915">
        <v>11032.421185631465</v>
      </c>
      <c r="R2915">
        <v>5474.1583799491555</v>
      </c>
    </row>
    <row r="2916" spans="1:18" x14ac:dyDescent="0.25">
      <c r="A2916">
        <v>13</v>
      </c>
      <c r="B2916">
        <v>13112</v>
      </c>
      <c r="C2916" t="s">
        <v>10678</v>
      </c>
      <c r="D2916" t="s">
        <v>1856</v>
      </c>
      <c r="E2916">
        <v>5</v>
      </c>
      <c r="F2916" t="s">
        <v>13817</v>
      </c>
      <c r="G2916">
        <v>1</v>
      </c>
      <c r="H2916" t="s">
        <v>8278</v>
      </c>
      <c r="I2916">
        <v>2</v>
      </c>
      <c r="J2916" t="s">
        <v>13818</v>
      </c>
      <c r="K2916" t="s">
        <v>13819</v>
      </c>
      <c r="L2916">
        <v>270107</v>
      </c>
      <c r="M2916" t="s">
        <v>13588</v>
      </c>
      <c r="N2916">
        <v>270107007</v>
      </c>
      <c r="O2916" t="s">
        <v>13618</v>
      </c>
      <c r="P2916">
        <v>33801.99303334194</v>
      </c>
      <c r="Q2916">
        <v>41850.137215811294</v>
      </c>
      <c r="R2916">
        <v>12589.09205532279</v>
      </c>
    </row>
    <row r="2917" spans="1:18" x14ac:dyDescent="0.25">
      <c r="A2917">
        <v>13</v>
      </c>
      <c r="B2917">
        <v>13112</v>
      </c>
      <c r="C2917" t="s">
        <v>10678</v>
      </c>
      <c r="D2917" t="s">
        <v>1856</v>
      </c>
      <c r="E2917">
        <v>5</v>
      </c>
      <c r="F2917" t="s">
        <v>13817</v>
      </c>
      <c r="G2917">
        <v>1</v>
      </c>
      <c r="H2917" t="s">
        <v>8278</v>
      </c>
      <c r="I2917">
        <v>2</v>
      </c>
      <c r="J2917" t="s">
        <v>13818</v>
      </c>
      <c r="K2917" t="s">
        <v>13820</v>
      </c>
      <c r="L2917">
        <v>270107</v>
      </c>
      <c r="M2917" t="s">
        <v>13588</v>
      </c>
      <c r="N2917">
        <v>270107007</v>
      </c>
      <c r="O2917" t="s">
        <v>13618</v>
      </c>
      <c r="P2917">
        <v>0</v>
      </c>
      <c r="Q2917">
        <v>10897.193371108469</v>
      </c>
      <c r="R2917">
        <v>11738.694487144976</v>
      </c>
    </row>
    <row r="2918" spans="1:18" x14ac:dyDescent="0.25">
      <c r="A2918">
        <v>13</v>
      </c>
      <c r="B2918">
        <v>13112</v>
      </c>
      <c r="C2918" t="s">
        <v>10678</v>
      </c>
      <c r="D2918" t="s">
        <v>1856</v>
      </c>
      <c r="E2918">
        <v>6</v>
      </c>
      <c r="F2918" t="s">
        <v>13821</v>
      </c>
      <c r="G2918">
        <v>3</v>
      </c>
      <c r="H2918" t="s">
        <v>13770</v>
      </c>
      <c r="I2918">
        <v>2</v>
      </c>
      <c r="J2918" t="s">
        <v>13818</v>
      </c>
      <c r="K2918" t="s">
        <v>13822</v>
      </c>
      <c r="L2918">
        <v>270107</v>
      </c>
      <c r="M2918" t="s">
        <v>13588</v>
      </c>
      <c r="N2918">
        <v>270107007</v>
      </c>
      <c r="O2918" t="s">
        <v>13618</v>
      </c>
      <c r="P2918">
        <v>23389.948408787895</v>
      </c>
      <c r="Q2918">
        <v>21944.482702610196</v>
      </c>
      <c r="R2918">
        <v>7225.3950643309845</v>
      </c>
    </row>
    <row r="2919" spans="1:18" x14ac:dyDescent="0.25">
      <c r="A2919">
        <v>13</v>
      </c>
      <c r="B2919">
        <v>13112</v>
      </c>
      <c r="C2919" t="s">
        <v>10678</v>
      </c>
      <c r="D2919" t="s">
        <v>1856</v>
      </c>
      <c r="E2919">
        <v>6</v>
      </c>
      <c r="F2919" t="s">
        <v>13821</v>
      </c>
      <c r="G2919">
        <v>3</v>
      </c>
      <c r="H2919" t="s">
        <v>13770</v>
      </c>
      <c r="I2919">
        <v>2</v>
      </c>
      <c r="J2919" t="s">
        <v>13818</v>
      </c>
      <c r="K2919" t="s">
        <v>13823</v>
      </c>
      <c r="L2919">
        <v>270107</v>
      </c>
      <c r="M2919" t="s">
        <v>13588</v>
      </c>
      <c r="N2919">
        <v>270107007</v>
      </c>
      <c r="O2919" t="s">
        <v>13618</v>
      </c>
      <c r="P2919">
        <v>10412.044624554044</v>
      </c>
      <c r="Q2919">
        <v>30802.847884309587</v>
      </c>
      <c r="R2919">
        <v>17102.391478136782</v>
      </c>
    </row>
    <row r="2920" spans="1:18" x14ac:dyDescent="0.25">
      <c r="A2920">
        <v>13</v>
      </c>
      <c r="B2920">
        <v>13113</v>
      </c>
      <c r="C2920" t="s">
        <v>10678</v>
      </c>
      <c r="D2920" t="s">
        <v>1859</v>
      </c>
      <c r="E2920">
        <v>5</v>
      </c>
      <c r="F2920" t="s">
        <v>13817</v>
      </c>
      <c r="G2920">
        <v>1</v>
      </c>
      <c r="H2920" t="s">
        <v>8278</v>
      </c>
      <c r="I2920">
        <v>2</v>
      </c>
      <c r="J2920" t="s">
        <v>13818</v>
      </c>
      <c r="K2920" t="s">
        <v>13819</v>
      </c>
      <c r="L2920">
        <v>270107</v>
      </c>
      <c r="M2920" t="s">
        <v>13588</v>
      </c>
      <c r="N2920">
        <v>270107007</v>
      </c>
      <c r="O2920" t="s">
        <v>13618</v>
      </c>
      <c r="P2920">
        <v>33106.490104177326</v>
      </c>
      <c r="Q2920">
        <v>12312.518624925866</v>
      </c>
      <c r="R2920">
        <v>24446.918566032429</v>
      </c>
    </row>
    <row r="2921" spans="1:18" x14ac:dyDescent="0.25">
      <c r="A2921">
        <v>13</v>
      </c>
      <c r="B2921">
        <v>13113</v>
      </c>
      <c r="C2921" t="s">
        <v>10678</v>
      </c>
      <c r="D2921" t="s">
        <v>1859</v>
      </c>
      <c r="E2921">
        <v>5</v>
      </c>
      <c r="F2921" t="s">
        <v>13817</v>
      </c>
      <c r="G2921">
        <v>1</v>
      </c>
      <c r="H2921" t="s">
        <v>8278</v>
      </c>
      <c r="I2921">
        <v>2</v>
      </c>
      <c r="J2921" t="s">
        <v>13818</v>
      </c>
      <c r="K2921" t="s">
        <v>13820</v>
      </c>
      <c r="L2921">
        <v>270107</v>
      </c>
      <c r="M2921" t="s">
        <v>13588</v>
      </c>
      <c r="N2921">
        <v>270107007</v>
      </c>
      <c r="O2921" t="s">
        <v>13618</v>
      </c>
      <c r="P2921">
        <v>4078.0613602406925</v>
      </c>
      <c r="Q2921">
        <v>5581.296498213932</v>
      </c>
      <c r="R2921">
        <v>0</v>
      </c>
    </row>
    <row r="2922" spans="1:18" x14ac:dyDescent="0.25">
      <c r="A2922">
        <v>13</v>
      </c>
      <c r="B2922">
        <v>13113</v>
      </c>
      <c r="C2922" t="s">
        <v>10678</v>
      </c>
      <c r="D2922" t="s">
        <v>1859</v>
      </c>
      <c r="E2922">
        <v>6</v>
      </c>
      <c r="F2922" t="s">
        <v>13821</v>
      </c>
      <c r="G2922">
        <v>3</v>
      </c>
      <c r="H2922" t="s">
        <v>13770</v>
      </c>
      <c r="I2922">
        <v>2</v>
      </c>
      <c r="J2922" t="s">
        <v>13818</v>
      </c>
      <c r="K2922" t="s">
        <v>13822</v>
      </c>
      <c r="L2922">
        <v>270107</v>
      </c>
      <c r="M2922" t="s">
        <v>13588</v>
      </c>
      <c r="N2922">
        <v>270107007</v>
      </c>
      <c r="O2922" t="s">
        <v>13618</v>
      </c>
      <c r="P2922">
        <v>26698.254159929595</v>
      </c>
      <c r="Q2922">
        <v>7802.7196656359083</v>
      </c>
      <c r="R2922">
        <v>20206.152828159404</v>
      </c>
    </row>
    <row r="2923" spans="1:18" x14ac:dyDescent="0.25">
      <c r="A2923">
        <v>13</v>
      </c>
      <c r="B2923">
        <v>13113</v>
      </c>
      <c r="C2923" t="s">
        <v>10678</v>
      </c>
      <c r="D2923" t="s">
        <v>1859</v>
      </c>
      <c r="E2923">
        <v>6</v>
      </c>
      <c r="F2923" t="s">
        <v>13821</v>
      </c>
      <c r="G2923">
        <v>3</v>
      </c>
      <c r="H2923" t="s">
        <v>13770</v>
      </c>
      <c r="I2923">
        <v>2</v>
      </c>
      <c r="J2923" t="s">
        <v>13818</v>
      </c>
      <c r="K2923" t="s">
        <v>13823</v>
      </c>
      <c r="L2923">
        <v>270107</v>
      </c>
      <c r="M2923" t="s">
        <v>13588</v>
      </c>
      <c r="N2923">
        <v>270107007</v>
      </c>
      <c r="O2923" t="s">
        <v>13618</v>
      </c>
      <c r="P2923">
        <v>10486.297304488426</v>
      </c>
      <c r="Q2923">
        <v>10091.095457503889</v>
      </c>
      <c r="R2923">
        <v>4240.7657378730282</v>
      </c>
    </row>
    <row r="2924" spans="1:18" x14ac:dyDescent="0.25">
      <c r="A2924">
        <v>13</v>
      </c>
      <c r="B2924">
        <v>13114</v>
      </c>
      <c r="C2924" t="s">
        <v>10678</v>
      </c>
      <c r="D2924" t="s">
        <v>1862</v>
      </c>
      <c r="E2924">
        <v>5</v>
      </c>
      <c r="F2924" t="s">
        <v>13817</v>
      </c>
      <c r="G2924">
        <v>1</v>
      </c>
      <c r="H2924" t="s">
        <v>8278</v>
      </c>
      <c r="I2924">
        <v>2</v>
      </c>
      <c r="J2924" t="s">
        <v>13818</v>
      </c>
      <c r="K2924" t="s">
        <v>13819</v>
      </c>
      <c r="L2924">
        <v>270107</v>
      </c>
      <c r="M2924" t="s">
        <v>13588</v>
      </c>
      <c r="N2924">
        <v>270107007</v>
      </c>
      <c r="O2924" t="s">
        <v>13618</v>
      </c>
      <c r="P2924">
        <v>34103.819372654289</v>
      </c>
      <c r="Q2924">
        <v>22703.434322527133</v>
      </c>
      <c r="R2924">
        <v>41856.733458057017</v>
      </c>
    </row>
    <row r="2925" spans="1:18" x14ac:dyDescent="0.25">
      <c r="A2925">
        <v>13</v>
      </c>
      <c r="B2925">
        <v>13114</v>
      </c>
      <c r="C2925" t="s">
        <v>10678</v>
      </c>
      <c r="D2925" t="s">
        <v>1862</v>
      </c>
      <c r="E2925">
        <v>5</v>
      </c>
      <c r="F2925" t="s">
        <v>13817</v>
      </c>
      <c r="G2925">
        <v>1</v>
      </c>
      <c r="H2925" t="s">
        <v>8278</v>
      </c>
      <c r="I2925">
        <v>2</v>
      </c>
      <c r="J2925" t="s">
        <v>13818</v>
      </c>
      <c r="K2925" t="s">
        <v>13820</v>
      </c>
      <c r="L2925">
        <v>270107</v>
      </c>
      <c r="M2925" t="s">
        <v>13588</v>
      </c>
      <c r="N2925">
        <v>270107007</v>
      </c>
      <c r="O2925" t="s">
        <v>13618</v>
      </c>
      <c r="P2925">
        <v>572.60802982888345</v>
      </c>
      <c r="Q2925">
        <v>4883.5966564152986</v>
      </c>
      <c r="R2925">
        <v>2889.1212548800095</v>
      </c>
    </row>
    <row r="2926" spans="1:18" x14ac:dyDescent="0.25">
      <c r="A2926">
        <v>13</v>
      </c>
      <c r="B2926">
        <v>13114</v>
      </c>
      <c r="C2926" t="s">
        <v>10678</v>
      </c>
      <c r="D2926" t="s">
        <v>1862</v>
      </c>
      <c r="E2926">
        <v>6</v>
      </c>
      <c r="F2926" t="s">
        <v>13821</v>
      </c>
      <c r="G2926">
        <v>3</v>
      </c>
      <c r="H2926" t="s">
        <v>13770</v>
      </c>
      <c r="I2926">
        <v>2</v>
      </c>
      <c r="J2926" t="s">
        <v>13818</v>
      </c>
      <c r="K2926" t="s">
        <v>13822</v>
      </c>
      <c r="L2926">
        <v>270107</v>
      </c>
      <c r="M2926" t="s">
        <v>13588</v>
      </c>
      <c r="N2926">
        <v>270107007</v>
      </c>
      <c r="O2926" t="s">
        <v>13618</v>
      </c>
      <c r="P2926">
        <v>29951.184639807121</v>
      </c>
      <c r="Q2926">
        <v>17910.465679662717</v>
      </c>
      <c r="R2926">
        <v>39904.836045246979</v>
      </c>
    </row>
    <row r="2927" spans="1:18" x14ac:dyDescent="0.25">
      <c r="A2927">
        <v>13</v>
      </c>
      <c r="B2927">
        <v>13114</v>
      </c>
      <c r="C2927" t="s">
        <v>10678</v>
      </c>
      <c r="D2927" t="s">
        <v>1862</v>
      </c>
      <c r="E2927">
        <v>6</v>
      </c>
      <c r="F2927" t="s">
        <v>13821</v>
      </c>
      <c r="G2927">
        <v>3</v>
      </c>
      <c r="H2927" t="s">
        <v>13770</v>
      </c>
      <c r="I2927">
        <v>2</v>
      </c>
      <c r="J2927" t="s">
        <v>13818</v>
      </c>
      <c r="K2927" t="s">
        <v>13823</v>
      </c>
      <c r="L2927">
        <v>270107</v>
      </c>
      <c r="M2927" t="s">
        <v>13588</v>
      </c>
      <c r="N2927">
        <v>270107007</v>
      </c>
      <c r="O2927" t="s">
        <v>13618</v>
      </c>
      <c r="P2927">
        <v>4725.2427626760491</v>
      </c>
      <c r="Q2927">
        <v>9676.5652992797113</v>
      </c>
      <c r="R2927">
        <v>4841.0186676900512</v>
      </c>
    </row>
    <row r="2928" spans="1:18" x14ac:dyDescent="0.25">
      <c r="A2928">
        <v>13</v>
      </c>
      <c r="B2928">
        <v>13115</v>
      </c>
      <c r="C2928" t="s">
        <v>10678</v>
      </c>
      <c r="D2928" t="s">
        <v>1865</v>
      </c>
      <c r="E2928">
        <v>5</v>
      </c>
      <c r="F2928" t="s">
        <v>13817</v>
      </c>
      <c r="G2928">
        <v>1</v>
      </c>
      <c r="H2928" t="s">
        <v>8278</v>
      </c>
      <c r="I2928">
        <v>2</v>
      </c>
      <c r="J2928" t="s">
        <v>13818</v>
      </c>
      <c r="K2928" t="s">
        <v>13819</v>
      </c>
      <c r="L2928">
        <v>270107</v>
      </c>
      <c r="M2928" t="s">
        <v>13588</v>
      </c>
      <c r="N2928">
        <v>270107007</v>
      </c>
      <c r="O2928" t="s">
        <v>13618</v>
      </c>
      <c r="P2928">
        <v>27917.258162644495</v>
      </c>
      <c r="Q2928">
        <v>18737.604939602777</v>
      </c>
      <c r="R2928">
        <v>11689.264183703077</v>
      </c>
    </row>
    <row r="2929" spans="1:18" x14ac:dyDescent="0.25">
      <c r="A2929">
        <v>13</v>
      </c>
      <c r="B2929">
        <v>13115</v>
      </c>
      <c r="C2929" t="s">
        <v>10678</v>
      </c>
      <c r="D2929" t="s">
        <v>1865</v>
      </c>
      <c r="E2929">
        <v>5</v>
      </c>
      <c r="F2929" t="s">
        <v>13817</v>
      </c>
      <c r="G2929">
        <v>1</v>
      </c>
      <c r="H2929" t="s">
        <v>8278</v>
      </c>
      <c r="I2929">
        <v>2</v>
      </c>
      <c r="J2929" t="s">
        <v>13818</v>
      </c>
      <c r="K2929" t="s">
        <v>13820</v>
      </c>
      <c r="L2929">
        <v>270107</v>
      </c>
      <c r="M2929" t="s">
        <v>13588</v>
      </c>
      <c r="N2929">
        <v>270107007</v>
      </c>
      <c r="O2929" t="s">
        <v>13618</v>
      </c>
      <c r="P2929">
        <v>0</v>
      </c>
      <c r="Q2929">
        <v>6118.3765722695352</v>
      </c>
      <c r="R2929">
        <v>0</v>
      </c>
    </row>
    <row r="2930" spans="1:18" x14ac:dyDescent="0.25">
      <c r="A2930">
        <v>13</v>
      </c>
      <c r="B2930">
        <v>13115</v>
      </c>
      <c r="C2930" t="s">
        <v>10678</v>
      </c>
      <c r="D2930" t="s">
        <v>1865</v>
      </c>
      <c r="E2930">
        <v>6</v>
      </c>
      <c r="F2930" t="s">
        <v>13821</v>
      </c>
      <c r="G2930">
        <v>3</v>
      </c>
      <c r="H2930" t="s">
        <v>13770</v>
      </c>
      <c r="I2930">
        <v>2</v>
      </c>
      <c r="J2930" t="s">
        <v>13818</v>
      </c>
      <c r="K2930" t="s">
        <v>13822</v>
      </c>
      <c r="L2930">
        <v>270107</v>
      </c>
      <c r="M2930" t="s">
        <v>13588</v>
      </c>
      <c r="N2930">
        <v>270107007</v>
      </c>
      <c r="O2930" t="s">
        <v>13618</v>
      </c>
      <c r="P2930">
        <v>12244.980734131008</v>
      </c>
      <c r="Q2930">
        <v>10708.973342263838</v>
      </c>
      <c r="R2930">
        <v>11689.264183703077</v>
      </c>
    </row>
    <row r="2931" spans="1:18" x14ac:dyDescent="0.25">
      <c r="A2931">
        <v>13</v>
      </c>
      <c r="B2931">
        <v>13115</v>
      </c>
      <c r="C2931" t="s">
        <v>10678</v>
      </c>
      <c r="D2931" t="s">
        <v>1865</v>
      </c>
      <c r="E2931">
        <v>6</v>
      </c>
      <c r="F2931" t="s">
        <v>13821</v>
      </c>
      <c r="G2931">
        <v>3</v>
      </c>
      <c r="H2931" t="s">
        <v>13770</v>
      </c>
      <c r="I2931">
        <v>2</v>
      </c>
      <c r="J2931" t="s">
        <v>13818</v>
      </c>
      <c r="K2931" t="s">
        <v>13823</v>
      </c>
      <c r="L2931">
        <v>270107</v>
      </c>
      <c r="M2931" t="s">
        <v>13588</v>
      </c>
      <c r="N2931">
        <v>270107007</v>
      </c>
      <c r="O2931" t="s">
        <v>13618</v>
      </c>
      <c r="P2931">
        <v>15672.277428513486</v>
      </c>
      <c r="Q2931">
        <v>14147.008169608473</v>
      </c>
      <c r="R2931">
        <v>0</v>
      </c>
    </row>
    <row r="2932" spans="1:18" x14ac:dyDescent="0.25">
      <c r="A2932">
        <v>13</v>
      </c>
      <c r="B2932">
        <v>13116</v>
      </c>
      <c r="C2932" t="s">
        <v>10678</v>
      </c>
      <c r="D2932" t="s">
        <v>1868</v>
      </c>
      <c r="E2932">
        <v>5</v>
      </c>
      <c r="F2932" t="s">
        <v>13817</v>
      </c>
      <c r="G2932">
        <v>1</v>
      </c>
      <c r="H2932" t="s">
        <v>8278</v>
      </c>
      <c r="I2932">
        <v>2</v>
      </c>
      <c r="J2932" t="s">
        <v>13818</v>
      </c>
      <c r="K2932" t="s">
        <v>13819</v>
      </c>
      <c r="L2932">
        <v>270107</v>
      </c>
      <c r="M2932" t="s">
        <v>13588</v>
      </c>
      <c r="N2932">
        <v>270107007</v>
      </c>
      <c r="O2932" t="s">
        <v>13618</v>
      </c>
      <c r="P2932">
        <v>34147.560557956996</v>
      </c>
      <c r="Q2932">
        <v>39527.403939967277</v>
      </c>
      <c r="R2932">
        <v>7684.2620421253323</v>
      </c>
    </row>
    <row r="2933" spans="1:18" x14ac:dyDescent="0.25">
      <c r="A2933">
        <v>13</v>
      </c>
      <c r="B2933">
        <v>13116</v>
      </c>
      <c r="C2933" t="s">
        <v>10678</v>
      </c>
      <c r="D2933" t="s">
        <v>1868</v>
      </c>
      <c r="E2933">
        <v>5</v>
      </c>
      <c r="F2933" t="s">
        <v>13817</v>
      </c>
      <c r="G2933">
        <v>1</v>
      </c>
      <c r="H2933" t="s">
        <v>8278</v>
      </c>
      <c r="I2933">
        <v>2</v>
      </c>
      <c r="J2933" t="s">
        <v>13818</v>
      </c>
      <c r="K2933" t="s">
        <v>13820</v>
      </c>
      <c r="L2933">
        <v>270107</v>
      </c>
      <c r="M2933" t="s">
        <v>13588</v>
      </c>
      <c r="N2933">
        <v>270107007</v>
      </c>
      <c r="O2933" t="s">
        <v>13618</v>
      </c>
      <c r="P2933">
        <v>0</v>
      </c>
      <c r="Q2933">
        <v>5222.9096534555356</v>
      </c>
      <c r="R2933">
        <v>5858.4051646578209</v>
      </c>
    </row>
    <row r="2934" spans="1:18" x14ac:dyDescent="0.25">
      <c r="A2934">
        <v>13</v>
      </c>
      <c r="B2934">
        <v>13116</v>
      </c>
      <c r="C2934" t="s">
        <v>10678</v>
      </c>
      <c r="D2934" t="s">
        <v>1868</v>
      </c>
      <c r="E2934">
        <v>6</v>
      </c>
      <c r="F2934" t="s">
        <v>13821</v>
      </c>
      <c r="G2934">
        <v>3</v>
      </c>
      <c r="H2934" t="s">
        <v>13770</v>
      </c>
      <c r="I2934">
        <v>2</v>
      </c>
      <c r="J2934" t="s">
        <v>13818</v>
      </c>
      <c r="K2934" t="s">
        <v>13822</v>
      </c>
      <c r="L2934">
        <v>270107</v>
      </c>
      <c r="M2934" t="s">
        <v>13588</v>
      </c>
      <c r="N2934">
        <v>270107007</v>
      </c>
      <c r="O2934" t="s">
        <v>13618</v>
      </c>
      <c r="P2934">
        <v>34147.560557956996</v>
      </c>
      <c r="Q2934">
        <v>39527.403939967277</v>
      </c>
      <c r="R2934">
        <v>7684.2620421253323</v>
      </c>
    </row>
    <row r="2935" spans="1:18" x14ac:dyDescent="0.25">
      <c r="A2935">
        <v>13</v>
      </c>
      <c r="B2935">
        <v>13116</v>
      </c>
      <c r="C2935" t="s">
        <v>10678</v>
      </c>
      <c r="D2935" t="s">
        <v>1868</v>
      </c>
      <c r="E2935">
        <v>6</v>
      </c>
      <c r="F2935" t="s">
        <v>13821</v>
      </c>
      <c r="G2935">
        <v>3</v>
      </c>
      <c r="H2935" t="s">
        <v>13770</v>
      </c>
      <c r="I2935">
        <v>2</v>
      </c>
      <c r="J2935" t="s">
        <v>13818</v>
      </c>
      <c r="K2935" t="s">
        <v>13823</v>
      </c>
      <c r="L2935">
        <v>270107</v>
      </c>
      <c r="M2935" t="s">
        <v>13588</v>
      </c>
      <c r="N2935">
        <v>270107007</v>
      </c>
      <c r="O2935" t="s">
        <v>13618</v>
      </c>
      <c r="P2935">
        <v>0</v>
      </c>
      <c r="Q2935">
        <v>5222.9096534555356</v>
      </c>
      <c r="R2935">
        <v>5858.4051646578209</v>
      </c>
    </row>
    <row r="2936" spans="1:18" x14ac:dyDescent="0.25">
      <c r="A2936">
        <v>13</v>
      </c>
      <c r="B2936">
        <v>13117</v>
      </c>
      <c r="C2936" t="s">
        <v>10678</v>
      </c>
      <c r="D2936" t="s">
        <v>1871</v>
      </c>
      <c r="E2936">
        <v>5</v>
      </c>
      <c r="F2936" t="s">
        <v>13817</v>
      </c>
      <c r="G2936">
        <v>1</v>
      </c>
      <c r="H2936" t="s">
        <v>8278</v>
      </c>
      <c r="I2936">
        <v>2</v>
      </c>
      <c r="J2936" t="s">
        <v>13818</v>
      </c>
      <c r="K2936" t="s">
        <v>13819</v>
      </c>
      <c r="L2936">
        <v>270107</v>
      </c>
      <c r="M2936" t="s">
        <v>13588</v>
      </c>
      <c r="N2936">
        <v>270107007</v>
      </c>
      <c r="O2936" t="s">
        <v>13618</v>
      </c>
      <c r="P2936">
        <v>31870.82168322675</v>
      </c>
      <c r="Q2936">
        <v>19523.306627790451</v>
      </c>
      <c r="R2936">
        <v>17678.261809648178</v>
      </c>
    </row>
    <row r="2937" spans="1:18" x14ac:dyDescent="0.25">
      <c r="A2937">
        <v>13</v>
      </c>
      <c r="B2937">
        <v>13117</v>
      </c>
      <c r="C2937" t="s">
        <v>10678</v>
      </c>
      <c r="D2937" t="s">
        <v>1871</v>
      </c>
      <c r="E2937">
        <v>5</v>
      </c>
      <c r="F2937" t="s">
        <v>13817</v>
      </c>
      <c r="G2937">
        <v>1</v>
      </c>
      <c r="H2937" t="s">
        <v>8278</v>
      </c>
      <c r="I2937">
        <v>2</v>
      </c>
      <c r="J2937" t="s">
        <v>13818</v>
      </c>
      <c r="K2937" t="s">
        <v>13820</v>
      </c>
      <c r="L2937">
        <v>270107</v>
      </c>
      <c r="M2937" t="s">
        <v>13588</v>
      </c>
      <c r="N2937">
        <v>270107007</v>
      </c>
      <c r="O2937" t="s">
        <v>13618</v>
      </c>
      <c r="P2937">
        <v>3913.468329447277</v>
      </c>
      <c r="Q2937">
        <v>0</v>
      </c>
      <c r="R2937">
        <v>6299.5034512756274</v>
      </c>
    </row>
    <row r="2938" spans="1:18" x14ac:dyDescent="0.25">
      <c r="A2938">
        <v>13</v>
      </c>
      <c r="B2938">
        <v>13117</v>
      </c>
      <c r="C2938" t="s">
        <v>10678</v>
      </c>
      <c r="D2938" t="s">
        <v>1871</v>
      </c>
      <c r="E2938">
        <v>6</v>
      </c>
      <c r="F2938" t="s">
        <v>13821</v>
      </c>
      <c r="G2938">
        <v>3</v>
      </c>
      <c r="H2938" t="s">
        <v>13770</v>
      </c>
      <c r="I2938">
        <v>2</v>
      </c>
      <c r="J2938" t="s">
        <v>13818</v>
      </c>
      <c r="K2938" t="s">
        <v>13822</v>
      </c>
      <c r="L2938">
        <v>270107</v>
      </c>
      <c r="M2938" t="s">
        <v>13588</v>
      </c>
      <c r="N2938">
        <v>270107007</v>
      </c>
      <c r="O2938" t="s">
        <v>13618</v>
      </c>
      <c r="P2938">
        <v>29913.603777053242</v>
      </c>
      <c r="Q2938">
        <v>12883.771784904395</v>
      </c>
      <c r="R2938">
        <v>14203.916526380432</v>
      </c>
    </row>
    <row r="2939" spans="1:18" x14ac:dyDescent="0.25">
      <c r="A2939">
        <v>13</v>
      </c>
      <c r="B2939">
        <v>13117</v>
      </c>
      <c r="C2939" t="s">
        <v>10678</v>
      </c>
      <c r="D2939" t="s">
        <v>1871</v>
      </c>
      <c r="E2939">
        <v>6</v>
      </c>
      <c r="F2939" t="s">
        <v>13821</v>
      </c>
      <c r="G2939">
        <v>3</v>
      </c>
      <c r="H2939" t="s">
        <v>13770</v>
      </c>
      <c r="I2939">
        <v>2</v>
      </c>
      <c r="J2939" t="s">
        <v>13818</v>
      </c>
      <c r="K2939" t="s">
        <v>13823</v>
      </c>
      <c r="L2939">
        <v>270107</v>
      </c>
      <c r="M2939" t="s">
        <v>13588</v>
      </c>
      <c r="N2939">
        <v>270107007</v>
      </c>
      <c r="O2939" t="s">
        <v>13618</v>
      </c>
      <c r="P2939">
        <v>5870.6862356207857</v>
      </c>
      <c r="Q2939">
        <v>6639.534842886058</v>
      </c>
      <c r="R2939">
        <v>9773.8487345433787</v>
      </c>
    </row>
    <row r="2940" spans="1:18" x14ac:dyDescent="0.25">
      <c r="A2940">
        <v>13</v>
      </c>
      <c r="B2940">
        <v>13118</v>
      </c>
      <c r="C2940" t="s">
        <v>10678</v>
      </c>
      <c r="D2940" t="s">
        <v>1874</v>
      </c>
      <c r="E2940">
        <v>5</v>
      </c>
      <c r="F2940" t="s">
        <v>13817</v>
      </c>
      <c r="G2940">
        <v>1</v>
      </c>
      <c r="H2940" t="s">
        <v>8278</v>
      </c>
      <c r="I2940">
        <v>2</v>
      </c>
      <c r="J2940" t="s">
        <v>13818</v>
      </c>
      <c r="K2940" t="s">
        <v>13819</v>
      </c>
      <c r="L2940">
        <v>270107</v>
      </c>
      <c r="M2940" t="s">
        <v>13588</v>
      </c>
      <c r="N2940">
        <v>270107007</v>
      </c>
      <c r="O2940" t="s">
        <v>13618</v>
      </c>
      <c r="P2940">
        <v>33868.974042027192</v>
      </c>
      <c r="Q2940">
        <v>17443.810208793031</v>
      </c>
      <c r="R2940">
        <v>37202.209710823859</v>
      </c>
    </row>
    <row r="2941" spans="1:18" x14ac:dyDescent="0.25">
      <c r="A2941">
        <v>13</v>
      </c>
      <c r="B2941">
        <v>13118</v>
      </c>
      <c r="C2941" t="s">
        <v>10678</v>
      </c>
      <c r="D2941" t="s">
        <v>1874</v>
      </c>
      <c r="E2941">
        <v>5</v>
      </c>
      <c r="F2941" t="s">
        <v>13817</v>
      </c>
      <c r="G2941">
        <v>1</v>
      </c>
      <c r="H2941" t="s">
        <v>8278</v>
      </c>
      <c r="I2941">
        <v>2</v>
      </c>
      <c r="J2941" t="s">
        <v>13818</v>
      </c>
      <c r="K2941" t="s">
        <v>13820</v>
      </c>
      <c r="L2941">
        <v>270107</v>
      </c>
      <c r="M2941" t="s">
        <v>13588</v>
      </c>
      <c r="N2941">
        <v>270107007</v>
      </c>
      <c r="O2941" t="s">
        <v>13618</v>
      </c>
      <c r="P2941">
        <v>0</v>
      </c>
      <c r="Q2941">
        <v>18690.08492563089</v>
      </c>
      <c r="R2941">
        <v>8672.1310957347141</v>
      </c>
    </row>
    <row r="2942" spans="1:18" x14ac:dyDescent="0.25">
      <c r="A2942">
        <v>13</v>
      </c>
      <c r="B2942">
        <v>13118</v>
      </c>
      <c r="C2942" t="s">
        <v>10678</v>
      </c>
      <c r="D2942" t="s">
        <v>1874</v>
      </c>
      <c r="E2942">
        <v>6</v>
      </c>
      <c r="F2942" t="s">
        <v>13821</v>
      </c>
      <c r="G2942">
        <v>3</v>
      </c>
      <c r="H2942" t="s">
        <v>13770</v>
      </c>
      <c r="I2942">
        <v>2</v>
      </c>
      <c r="J2942" t="s">
        <v>13818</v>
      </c>
      <c r="K2942" t="s">
        <v>13822</v>
      </c>
      <c r="L2942">
        <v>270107</v>
      </c>
      <c r="M2942" t="s">
        <v>13588</v>
      </c>
      <c r="N2942">
        <v>270107007</v>
      </c>
      <c r="O2942" t="s">
        <v>13618</v>
      </c>
      <c r="P2942">
        <v>24907.713394381237</v>
      </c>
      <c r="Q2942">
        <v>2494.3807866143088</v>
      </c>
      <c r="R2942">
        <v>29195.757109838403</v>
      </c>
    </row>
    <row r="2943" spans="1:18" x14ac:dyDescent="0.25">
      <c r="A2943">
        <v>13</v>
      </c>
      <c r="B2943">
        <v>13118</v>
      </c>
      <c r="C2943" t="s">
        <v>10678</v>
      </c>
      <c r="D2943" t="s">
        <v>1874</v>
      </c>
      <c r="E2943">
        <v>6</v>
      </c>
      <c r="F2943" t="s">
        <v>13821</v>
      </c>
      <c r="G2943">
        <v>3</v>
      </c>
      <c r="H2943" t="s">
        <v>13770</v>
      </c>
      <c r="I2943">
        <v>2</v>
      </c>
      <c r="J2943" t="s">
        <v>13818</v>
      </c>
      <c r="K2943" t="s">
        <v>13823</v>
      </c>
      <c r="L2943">
        <v>270107</v>
      </c>
      <c r="M2943" t="s">
        <v>13588</v>
      </c>
      <c r="N2943">
        <v>270107007</v>
      </c>
      <c r="O2943" t="s">
        <v>13618</v>
      </c>
      <c r="P2943">
        <v>8961.260647645955</v>
      </c>
      <c r="Q2943">
        <v>33639.514347809614</v>
      </c>
      <c r="R2943">
        <v>16678.583696720179</v>
      </c>
    </row>
    <row r="2944" spans="1:18" x14ac:dyDescent="0.25">
      <c r="A2944">
        <v>13</v>
      </c>
      <c r="B2944">
        <v>13119</v>
      </c>
      <c r="C2944" t="s">
        <v>10678</v>
      </c>
      <c r="D2944" t="s">
        <v>1877</v>
      </c>
      <c r="E2944">
        <v>5</v>
      </c>
      <c r="F2944" t="s">
        <v>13817</v>
      </c>
      <c r="G2944">
        <v>1</v>
      </c>
      <c r="H2944" t="s">
        <v>8278</v>
      </c>
      <c r="I2944">
        <v>2</v>
      </c>
      <c r="J2944" t="s">
        <v>13818</v>
      </c>
      <c r="K2944" t="s">
        <v>13819</v>
      </c>
      <c r="L2944">
        <v>270107</v>
      </c>
      <c r="M2944" t="s">
        <v>13588</v>
      </c>
      <c r="N2944">
        <v>270107007</v>
      </c>
      <c r="O2944" t="s">
        <v>13618</v>
      </c>
      <c r="P2944">
        <v>27039.466395257346</v>
      </c>
      <c r="Q2944">
        <v>25479.705871623803</v>
      </c>
      <c r="R2944">
        <v>33373.002204634933</v>
      </c>
    </row>
    <row r="2945" spans="1:18" x14ac:dyDescent="0.25">
      <c r="A2945">
        <v>13</v>
      </c>
      <c r="B2945">
        <v>13119</v>
      </c>
      <c r="C2945" t="s">
        <v>10678</v>
      </c>
      <c r="D2945" t="s">
        <v>1877</v>
      </c>
      <c r="E2945">
        <v>5</v>
      </c>
      <c r="F2945" t="s">
        <v>13817</v>
      </c>
      <c r="G2945">
        <v>1</v>
      </c>
      <c r="H2945" t="s">
        <v>8278</v>
      </c>
      <c r="I2945">
        <v>2</v>
      </c>
      <c r="J2945" t="s">
        <v>13818</v>
      </c>
      <c r="K2945" t="s">
        <v>13820</v>
      </c>
      <c r="L2945">
        <v>270107</v>
      </c>
      <c r="M2945" t="s">
        <v>13588</v>
      </c>
      <c r="N2945">
        <v>270107007</v>
      </c>
      <c r="O2945" t="s">
        <v>13618</v>
      </c>
      <c r="P2945">
        <v>4028.1374347688106</v>
      </c>
      <c r="Q2945">
        <v>11439.936427044604</v>
      </c>
      <c r="R2945">
        <v>5721.7254964983922</v>
      </c>
    </row>
    <row r="2946" spans="1:18" x14ac:dyDescent="0.25">
      <c r="A2946">
        <v>13</v>
      </c>
      <c r="B2946">
        <v>13119</v>
      </c>
      <c r="C2946" t="s">
        <v>10678</v>
      </c>
      <c r="D2946" t="s">
        <v>1877</v>
      </c>
      <c r="E2946">
        <v>6</v>
      </c>
      <c r="F2946" t="s">
        <v>13821</v>
      </c>
      <c r="G2946">
        <v>3</v>
      </c>
      <c r="H2946" t="s">
        <v>13770</v>
      </c>
      <c r="I2946">
        <v>2</v>
      </c>
      <c r="J2946" t="s">
        <v>13818</v>
      </c>
      <c r="K2946" t="s">
        <v>13822</v>
      </c>
      <c r="L2946">
        <v>270107</v>
      </c>
      <c r="M2946" t="s">
        <v>13588</v>
      </c>
      <c r="N2946">
        <v>270107007</v>
      </c>
      <c r="O2946" t="s">
        <v>13618</v>
      </c>
      <c r="P2946">
        <v>24371.442681994784</v>
      </c>
      <c r="Q2946">
        <v>19054.466094508498</v>
      </c>
      <c r="R2946">
        <v>26654.644304759266</v>
      </c>
    </row>
    <row r="2947" spans="1:18" x14ac:dyDescent="0.25">
      <c r="A2947">
        <v>13</v>
      </c>
      <c r="B2947">
        <v>13119</v>
      </c>
      <c r="C2947" t="s">
        <v>10678</v>
      </c>
      <c r="D2947" t="s">
        <v>1877</v>
      </c>
      <c r="E2947">
        <v>6</v>
      </c>
      <c r="F2947" t="s">
        <v>13821</v>
      </c>
      <c r="G2947">
        <v>3</v>
      </c>
      <c r="H2947" t="s">
        <v>13770</v>
      </c>
      <c r="I2947">
        <v>2</v>
      </c>
      <c r="J2947" t="s">
        <v>13818</v>
      </c>
      <c r="K2947" t="s">
        <v>13823</v>
      </c>
      <c r="L2947">
        <v>270107</v>
      </c>
      <c r="M2947" t="s">
        <v>13588</v>
      </c>
      <c r="N2947">
        <v>270107007</v>
      </c>
      <c r="O2947" t="s">
        <v>13618</v>
      </c>
      <c r="P2947">
        <v>6696.161148031375</v>
      </c>
      <c r="Q2947">
        <v>17865.176204159896</v>
      </c>
      <c r="R2947">
        <v>12440.083396374048</v>
      </c>
    </row>
    <row r="2948" spans="1:18" x14ac:dyDescent="0.25">
      <c r="A2948">
        <v>13</v>
      </c>
      <c r="B2948">
        <v>13120</v>
      </c>
      <c r="C2948" t="s">
        <v>10678</v>
      </c>
      <c r="D2948" t="s">
        <v>1880</v>
      </c>
      <c r="E2948">
        <v>5</v>
      </c>
      <c r="F2948" t="s">
        <v>13817</v>
      </c>
      <c r="G2948">
        <v>1</v>
      </c>
      <c r="H2948" t="s">
        <v>8278</v>
      </c>
      <c r="I2948">
        <v>2</v>
      </c>
      <c r="J2948" t="s">
        <v>13818</v>
      </c>
      <c r="K2948" t="s">
        <v>13819</v>
      </c>
      <c r="L2948">
        <v>270107</v>
      </c>
      <c r="M2948" t="s">
        <v>13588</v>
      </c>
      <c r="N2948">
        <v>270107007</v>
      </c>
      <c r="O2948" t="s">
        <v>13618</v>
      </c>
      <c r="P2948">
        <v>32135.911279587079</v>
      </c>
      <c r="Q2948">
        <v>16714.604403179412</v>
      </c>
      <c r="R2948">
        <v>21465.751252491827</v>
      </c>
    </row>
    <row r="2949" spans="1:18" x14ac:dyDescent="0.25">
      <c r="A2949">
        <v>13</v>
      </c>
      <c r="B2949">
        <v>13120</v>
      </c>
      <c r="C2949" t="s">
        <v>10678</v>
      </c>
      <c r="D2949" t="s">
        <v>1880</v>
      </c>
      <c r="E2949">
        <v>5</v>
      </c>
      <c r="F2949" t="s">
        <v>13817</v>
      </c>
      <c r="G2949">
        <v>1</v>
      </c>
      <c r="H2949" t="s">
        <v>8278</v>
      </c>
      <c r="I2949">
        <v>2</v>
      </c>
      <c r="J2949" t="s">
        <v>13818</v>
      </c>
      <c r="K2949" t="s">
        <v>13820</v>
      </c>
      <c r="L2949">
        <v>270107</v>
      </c>
      <c r="M2949" t="s">
        <v>13588</v>
      </c>
      <c r="N2949">
        <v>270107007</v>
      </c>
      <c r="O2949" t="s">
        <v>13618</v>
      </c>
      <c r="P2949">
        <v>0</v>
      </c>
      <c r="Q2949">
        <v>717.8197890208686</v>
      </c>
      <c r="R2949">
        <v>10519.433805166127</v>
      </c>
    </row>
    <row r="2950" spans="1:18" x14ac:dyDescent="0.25">
      <c r="A2950">
        <v>13</v>
      </c>
      <c r="B2950">
        <v>13120</v>
      </c>
      <c r="C2950" t="s">
        <v>10678</v>
      </c>
      <c r="D2950" t="s">
        <v>1880</v>
      </c>
      <c r="E2950">
        <v>6</v>
      </c>
      <c r="F2950" t="s">
        <v>13821</v>
      </c>
      <c r="G2950">
        <v>3</v>
      </c>
      <c r="H2950" t="s">
        <v>13770</v>
      </c>
      <c r="I2950">
        <v>2</v>
      </c>
      <c r="J2950" t="s">
        <v>13818</v>
      </c>
      <c r="K2950" t="s">
        <v>13822</v>
      </c>
      <c r="L2950">
        <v>270107</v>
      </c>
      <c r="M2950" t="s">
        <v>13588</v>
      </c>
      <c r="N2950">
        <v>270107007</v>
      </c>
      <c r="O2950" t="s">
        <v>13618</v>
      </c>
      <c r="P2950">
        <v>28485.250379813235</v>
      </c>
      <c r="Q2950">
        <v>12064.442203063816</v>
      </c>
      <c r="R2950">
        <v>8849.8689337442484</v>
      </c>
    </row>
    <row r="2951" spans="1:18" x14ac:dyDescent="0.25">
      <c r="A2951">
        <v>13</v>
      </c>
      <c r="B2951">
        <v>13120</v>
      </c>
      <c r="C2951" t="s">
        <v>10678</v>
      </c>
      <c r="D2951" t="s">
        <v>1880</v>
      </c>
      <c r="E2951">
        <v>6</v>
      </c>
      <c r="F2951" t="s">
        <v>13821</v>
      </c>
      <c r="G2951">
        <v>3</v>
      </c>
      <c r="H2951" t="s">
        <v>13770</v>
      </c>
      <c r="I2951">
        <v>2</v>
      </c>
      <c r="J2951" t="s">
        <v>13818</v>
      </c>
      <c r="K2951" t="s">
        <v>13823</v>
      </c>
      <c r="L2951">
        <v>270107</v>
      </c>
      <c r="M2951" t="s">
        <v>13588</v>
      </c>
      <c r="N2951">
        <v>270107007</v>
      </c>
      <c r="O2951" t="s">
        <v>13618</v>
      </c>
      <c r="P2951">
        <v>3650.660899773844</v>
      </c>
      <c r="Q2951">
        <v>5367.9819891364659</v>
      </c>
      <c r="R2951">
        <v>23135.316123913708</v>
      </c>
    </row>
    <row r="2952" spans="1:18" x14ac:dyDescent="0.25">
      <c r="A2952">
        <v>13</v>
      </c>
      <c r="B2952">
        <v>13121</v>
      </c>
      <c r="C2952" t="s">
        <v>10678</v>
      </c>
      <c r="D2952" t="s">
        <v>1883</v>
      </c>
      <c r="E2952">
        <v>5</v>
      </c>
      <c r="F2952" t="s">
        <v>13817</v>
      </c>
      <c r="G2952">
        <v>1</v>
      </c>
      <c r="H2952" t="s">
        <v>8278</v>
      </c>
      <c r="I2952">
        <v>2</v>
      </c>
      <c r="J2952" t="s">
        <v>13818</v>
      </c>
      <c r="K2952" t="s">
        <v>13819</v>
      </c>
      <c r="L2952">
        <v>270107</v>
      </c>
      <c r="M2952" t="s">
        <v>13588</v>
      </c>
      <c r="N2952">
        <v>270107007</v>
      </c>
      <c r="O2952" t="s">
        <v>13618</v>
      </c>
      <c r="P2952">
        <v>32572.340886130754</v>
      </c>
      <c r="Q2952">
        <v>23867.271969273956</v>
      </c>
      <c r="R2952">
        <v>47820.776271324641</v>
      </c>
    </row>
    <row r="2953" spans="1:18" x14ac:dyDescent="0.25">
      <c r="A2953">
        <v>13</v>
      </c>
      <c r="B2953">
        <v>13121</v>
      </c>
      <c r="C2953" t="s">
        <v>10678</v>
      </c>
      <c r="D2953" t="s">
        <v>1883</v>
      </c>
      <c r="E2953">
        <v>5</v>
      </c>
      <c r="F2953" t="s">
        <v>13817</v>
      </c>
      <c r="G2953">
        <v>1</v>
      </c>
      <c r="H2953" t="s">
        <v>8278</v>
      </c>
      <c r="I2953">
        <v>2</v>
      </c>
      <c r="J2953" t="s">
        <v>13818</v>
      </c>
      <c r="K2953" t="s">
        <v>13820</v>
      </c>
      <c r="L2953">
        <v>270107</v>
      </c>
      <c r="M2953" t="s">
        <v>13588</v>
      </c>
      <c r="N2953">
        <v>270107007</v>
      </c>
      <c r="O2953" t="s">
        <v>13618</v>
      </c>
      <c r="P2953">
        <v>2292.8994082840236</v>
      </c>
      <c r="Q2953">
        <v>6321.1190166351862</v>
      </c>
      <c r="R2953">
        <v>14735.049712118367</v>
      </c>
    </row>
    <row r="2954" spans="1:18" x14ac:dyDescent="0.25">
      <c r="A2954">
        <v>13</v>
      </c>
      <c r="B2954">
        <v>13121</v>
      </c>
      <c r="C2954" t="s">
        <v>10678</v>
      </c>
      <c r="D2954" t="s">
        <v>1883</v>
      </c>
      <c r="E2954">
        <v>6</v>
      </c>
      <c r="F2954" t="s">
        <v>13821</v>
      </c>
      <c r="G2954">
        <v>3</v>
      </c>
      <c r="H2954" t="s">
        <v>13770</v>
      </c>
      <c r="I2954">
        <v>2</v>
      </c>
      <c r="J2954" t="s">
        <v>13818</v>
      </c>
      <c r="K2954" t="s">
        <v>13822</v>
      </c>
      <c r="L2954">
        <v>270107</v>
      </c>
      <c r="M2954" t="s">
        <v>13588</v>
      </c>
      <c r="N2954">
        <v>270107007</v>
      </c>
      <c r="O2954" t="s">
        <v>13618</v>
      </c>
      <c r="P2954">
        <v>15665.139269735893</v>
      </c>
      <c r="Q2954">
        <v>8063.6450216454632</v>
      </c>
      <c r="R2954">
        <v>43203.03939210216</v>
      </c>
    </row>
    <row r="2955" spans="1:18" x14ac:dyDescent="0.25">
      <c r="A2955">
        <v>13</v>
      </c>
      <c r="B2955">
        <v>13121</v>
      </c>
      <c r="C2955" t="s">
        <v>10678</v>
      </c>
      <c r="D2955" t="s">
        <v>1883</v>
      </c>
      <c r="E2955">
        <v>6</v>
      </c>
      <c r="F2955" t="s">
        <v>13821</v>
      </c>
      <c r="G2955">
        <v>3</v>
      </c>
      <c r="H2955" t="s">
        <v>13770</v>
      </c>
      <c r="I2955">
        <v>2</v>
      </c>
      <c r="J2955" t="s">
        <v>13818</v>
      </c>
      <c r="K2955" t="s">
        <v>13823</v>
      </c>
      <c r="L2955">
        <v>270107</v>
      </c>
      <c r="M2955" t="s">
        <v>13588</v>
      </c>
      <c r="N2955">
        <v>270107007</v>
      </c>
      <c r="O2955" t="s">
        <v>13618</v>
      </c>
      <c r="P2955">
        <v>19200.101024678886</v>
      </c>
      <c r="Q2955">
        <v>22124.745964263679</v>
      </c>
      <c r="R2955">
        <v>19352.786591340846</v>
      </c>
    </row>
    <row r="2956" spans="1:18" x14ac:dyDescent="0.25">
      <c r="A2956">
        <v>13</v>
      </c>
      <c r="B2956">
        <v>13122</v>
      </c>
      <c r="C2956" t="s">
        <v>10678</v>
      </c>
      <c r="D2956" t="s">
        <v>1886</v>
      </c>
      <c r="E2956">
        <v>5</v>
      </c>
      <c r="F2956" t="s">
        <v>13817</v>
      </c>
      <c r="G2956">
        <v>1</v>
      </c>
      <c r="H2956" t="s">
        <v>8278</v>
      </c>
      <c r="I2956">
        <v>2</v>
      </c>
      <c r="J2956" t="s">
        <v>13818</v>
      </c>
      <c r="K2956" t="s">
        <v>13819</v>
      </c>
      <c r="L2956">
        <v>270107</v>
      </c>
      <c r="M2956" t="s">
        <v>13588</v>
      </c>
      <c r="N2956">
        <v>270107007</v>
      </c>
      <c r="O2956" t="s">
        <v>13618</v>
      </c>
      <c r="P2956">
        <v>25279.093473286037</v>
      </c>
      <c r="Q2956">
        <v>28116.14054370434</v>
      </c>
      <c r="R2956">
        <v>18846.039260658599</v>
      </c>
    </row>
    <row r="2957" spans="1:18" x14ac:dyDescent="0.25">
      <c r="A2957">
        <v>13</v>
      </c>
      <c r="B2957">
        <v>13122</v>
      </c>
      <c r="C2957" t="s">
        <v>10678</v>
      </c>
      <c r="D2957" t="s">
        <v>1886</v>
      </c>
      <c r="E2957">
        <v>5</v>
      </c>
      <c r="F2957" t="s">
        <v>13817</v>
      </c>
      <c r="G2957">
        <v>1</v>
      </c>
      <c r="H2957" t="s">
        <v>8278</v>
      </c>
      <c r="I2957">
        <v>2</v>
      </c>
      <c r="J2957" t="s">
        <v>13818</v>
      </c>
      <c r="K2957" t="s">
        <v>13820</v>
      </c>
      <c r="L2957">
        <v>270107</v>
      </c>
      <c r="M2957" t="s">
        <v>13588</v>
      </c>
      <c r="N2957">
        <v>270107007</v>
      </c>
      <c r="O2957" t="s">
        <v>13618</v>
      </c>
      <c r="P2957">
        <v>5554.8505156116316</v>
      </c>
      <c r="Q2957">
        <v>9749.193627671204</v>
      </c>
      <c r="R2957">
        <v>4968.2935800442838</v>
      </c>
    </row>
    <row r="2958" spans="1:18" x14ac:dyDescent="0.25">
      <c r="A2958">
        <v>13</v>
      </c>
      <c r="B2958">
        <v>13122</v>
      </c>
      <c r="C2958" t="s">
        <v>10678</v>
      </c>
      <c r="D2958" t="s">
        <v>1886</v>
      </c>
      <c r="E2958">
        <v>6</v>
      </c>
      <c r="F2958" t="s">
        <v>13821</v>
      </c>
      <c r="G2958">
        <v>3</v>
      </c>
      <c r="H2958" t="s">
        <v>13770</v>
      </c>
      <c r="I2958">
        <v>2</v>
      </c>
      <c r="J2958" t="s">
        <v>13818</v>
      </c>
      <c r="K2958" t="s">
        <v>13822</v>
      </c>
      <c r="L2958">
        <v>270107</v>
      </c>
      <c r="M2958" t="s">
        <v>13588</v>
      </c>
      <c r="N2958">
        <v>270107007</v>
      </c>
      <c r="O2958" t="s">
        <v>13618</v>
      </c>
      <c r="P2958">
        <v>14738.427906481682</v>
      </c>
      <c r="Q2958">
        <v>20025.74486920689</v>
      </c>
      <c r="R2958">
        <v>14819.249596201698</v>
      </c>
    </row>
    <row r="2959" spans="1:18" x14ac:dyDescent="0.25">
      <c r="A2959">
        <v>13</v>
      </c>
      <c r="B2959">
        <v>13122</v>
      </c>
      <c r="C2959" t="s">
        <v>10678</v>
      </c>
      <c r="D2959" t="s">
        <v>1886</v>
      </c>
      <c r="E2959">
        <v>6</v>
      </c>
      <c r="F2959" t="s">
        <v>13821</v>
      </c>
      <c r="G2959">
        <v>3</v>
      </c>
      <c r="H2959" t="s">
        <v>13770</v>
      </c>
      <c r="I2959">
        <v>2</v>
      </c>
      <c r="J2959" t="s">
        <v>13818</v>
      </c>
      <c r="K2959" t="s">
        <v>13823</v>
      </c>
      <c r="L2959">
        <v>270107</v>
      </c>
      <c r="M2959" t="s">
        <v>13588</v>
      </c>
      <c r="N2959">
        <v>270107007</v>
      </c>
      <c r="O2959" t="s">
        <v>13618</v>
      </c>
      <c r="P2959">
        <v>16095.516082415985</v>
      </c>
      <c r="Q2959">
        <v>17839.589302168661</v>
      </c>
      <c r="R2959">
        <v>8995.0832445011856</v>
      </c>
    </row>
    <row r="2960" spans="1:18" x14ac:dyDescent="0.25">
      <c r="A2960">
        <v>13</v>
      </c>
      <c r="B2960">
        <v>13123</v>
      </c>
      <c r="C2960" t="s">
        <v>10678</v>
      </c>
      <c r="D2960" t="s">
        <v>1889</v>
      </c>
      <c r="E2960">
        <v>5</v>
      </c>
      <c r="F2960" t="s">
        <v>13817</v>
      </c>
      <c r="G2960">
        <v>1</v>
      </c>
      <c r="H2960" t="s">
        <v>8278</v>
      </c>
      <c r="I2960">
        <v>2</v>
      </c>
      <c r="J2960" t="s">
        <v>13818</v>
      </c>
      <c r="K2960" t="s">
        <v>13819</v>
      </c>
      <c r="L2960">
        <v>270107</v>
      </c>
      <c r="M2960" t="s">
        <v>13588</v>
      </c>
      <c r="N2960">
        <v>270107007</v>
      </c>
      <c r="O2960" t="s">
        <v>13618</v>
      </c>
      <c r="P2960">
        <v>28129.758697434696</v>
      </c>
      <c r="Q2960">
        <v>58190.974782288322</v>
      </c>
      <c r="R2960">
        <v>26223.957287119683</v>
      </c>
    </row>
    <row r="2961" spans="1:18" x14ac:dyDescent="0.25">
      <c r="A2961">
        <v>13</v>
      </c>
      <c r="B2961">
        <v>13123</v>
      </c>
      <c r="C2961" t="s">
        <v>10678</v>
      </c>
      <c r="D2961" t="s">
        <v>1889</v>
      </c>
      <c r="E2961">
        <v>5</v>
      </c>
      <c r="F2961" t="s">
        <v>13817</v>
      </c>
      <c r="G2961">
        <v>1</v>
      </c>
      <c r="H2961" t="s">
        <v>8278</v>
      </c>
      <c r="I2961">
        <v>2</v>
      </c>
      <c r="J2961" t="s">
        <v>13818</v>
      </c>
      <c r="K2961" t="s">
        <v>13820</v>
      </c>
      <c r="L2961">
        <v>270107</v>
      </c>
      <c r="M2961" t="s">
        <v>13588</v>
      </c>
      <c r="N2961">
        <v>270107007</v>
      </c>
      <c r="O2961" t="s">
        <v>13618</v>
      </c>
      <c r="P2961">
        <v>5911.0343211901136</v>
      </c>
      <c r="Q2961">
        <v>5243.3836173535437</v>
      </c>
      <c r="R2961">
        <v>7355.2651001636423</v>
      </c>
    </row>
    <row r="2962" spans="1:18" x14ac:dyDescent="0.25">
      <c r="A2962">
        <v>13</v>
      </c>
      <c r="B2962">
        <v>13123</v>
      </c>
      <c r="C2962" t="s">
        <v>10678</v>
      </c>
      <c r="D2962" t="s">
        <v>1889</v>
      </c>
      <c r="E2962">
        <v>6</v>
      </c>
      <c r="F2962" t="s">
        <v>13821</v>
      </c>
      <c r="G2962">
        <v>3</v>
      </c>
      <c r="H2962" t="s">
        <v>13770</v>
      </c>
      <c r="I2962">
        <v>2</v>
      </c>
      <c r="J2962" t="s">
        <v>13818</v>
      </c>
      <c r="K2962" t="s">
        <v>13822</v>
      </c>
      <c r="L2962">
        <v>270107</v>
      </c>
      <c r="M2962" t="s">
        <v>13588</v>
      </c>
      <c r="N2962">
        <v>270107007</v>
      </c>
      <c r="O2962" t="s">
        <v>13618</v>
      </c>
      <c r="P2962">
        <v>28129.758697434696</v>
      </c>
      <c r="Q2962">
        <v>57112.710652493639</v>
      </c>
      <c r="R2962">
        <v>8230.8676159219249</v>
      </c>
    </row>
    <row r="2963" spans="1:18" x14ac:dyDescent="0.25">
      <c r="A2963">
        <v>13</v>
      </c>
      <c r="B2963">
        <v>13123</v>
      </c>
      <c r="C2963" t="s">
        <v>10678</v>
      </c>
      <c r="D2963" t="s">
        <v>1889</v>
      </c>
      <c r="E2963">
        <v>6</v>
      </c>
      <c r="F2963" t="s">
        <v>13821</v>
      </c>
      <c r="G2963">
        <v>3</v>
      </c>
      <c r="H2963" t="s">
        <v>13770</v>
      </c>
      <c r="I2963">
        <v>2</v>
      </c>
      <c r="J2963" t="s">
        <v>13818</v>
      </c>
      <c r="K2963" t="s">
        <v>13823</v>
      </c>
      <c r="L2963">
        <v>270107</v>
      </c>
      <c r="M2963" t="s">
        <v>13588</v>
      </c>
      <c r="N2963">
        <v>270107007</v>
      </c>
      <c r="O2963" t="s">
        <v>13618</v>
      </c>
      <c r="P2963">
        <v>5911.0343211901136</v>
      </c>
      <c r="Q2963">
        <v>6321.6477471482285</v>
      </c>
      <c r="R2963">
        <v>25348.354771361403</v>
      </c>
    </row>
    <row r="2964" spans="1:18" x14ac:dyDescent="0.25">
      <c r="A2964">
        <v>13</v>
      </c>
      <c r="B2964">
        <v>13124</v>
      </c>
      <c r="C2964" t="s">
        <v>10678</v>
      </c>
      <c r="D2964" t="s">
        <v>1892</v>
      </c>
      <c r="E2964">
        <v>5</v>
      </c>
      <c r="F2964" t="s">
        <v>13817</v>
      </c>
      <c r="G2964">
        <v>1</v>
      </c>
      <c r="H2964" t="s">
        <v>8278</v>
      </c>
      <c r="I2964">
        <v>2</v>
      </c>
      <c r="J2964" t="s">
        <v>13818</v>
      </c>
      <c r="K2964" t="s">
        <v>13819</v>
      </c>
      <c r="L2964">
        <v>270107</v>
      </c>
      <c r="M2964" t="s">
        <v>13588</v>
      </c>
      <c r="N2964">
        <v>270107007</v>
      </c>
      <c r="O2964" t="s">
        <v>13618</v>
      </c>
      <c r="P2964">
        <v>27605.354443541553</v>
      </c>
      <c r="Q2964">
        <v>42166.929050141189</v>
      </c>
      <c r="R2964">
        <v>17711.166975068856</v>
      </c>
    </row>
    <row r="2965" spans="1:18" x14ac:dyDescent="0.25">
      <c r="A2965">
        <v>13</v>
      </c>
      <c r="B2965">
        <v>13124</v>
      </c>
      <c r="C2965" t="s">
        <v>10678</v>
      </c>
      <c r="D2965" t="s">
        <v>1892</v>
      </c>
      <c r="E2965">
        <v>5</v>
      </c>
      <c r="F2965" t="s">
        <v>13817</v>
      </c>
      <c r="G2965">
        <v>1</v>
      </c>
      <c r="H2965" t="s">
        <v>8278</v>
      </c>
      <c r="I2965">
        <v>2</v>
      </c>
      <c r="J2965" t="s">
        <v>13818</v>
      </c>
      <c r="K2965" t="s">
        <v>13820</v>
      </c>
      <c r="L2965">
        <v>270107</v>
      </c>
      <c r="M2965" t="s">
        <v>13588</v>
      </c>
      <c r="N2965">
        <v>270107007</v>
      </c>
      <c r="O2965" t="s">
        <v>13618</v>
      </c>
      <c r="P2965">
        <v>928.81421094480413</v>
      </c>
      <c r="Q2965">
        <v>11846.014404059772</v>
      </c>
      <c r="R2965">
        <v>0</v>
      </c>
    </row>
    <row r="2966" spans="1:18" x14ac:dyDescent="0.25">
      <c r="A2966">
        <v>13</v>
      </c>
      <c r="B2966">
        <v>13124</v>
      </c>
      <c r="C2966" t="s">
        <v>10678</v>
      </c>
      <c r="D2966" t="s">
        <v>1892</v>
      </c>
      <c r="E2966">
        <v>5</v>
      </c>
      <c r="F2966" t="s">
        <v>13817</v>
      </c>
      <c r="G2966">
        <v>2</v>
      </c>
      <c r="H2966" t="s">
        <v>13771</v>
      </c>
      <c r="I2966">
        <v>2</v>
      </c>
      <c r="J2966" t="s">
        <v>13818</v>
      </c>
      <c r="K2966" t="s">
        <v>13771</v>
      </c>
      <c r="L2966">
        <v>270107</v>
      </c>
      <c r="M2966" t="s">
        <v>13588</v>
      </c>
      <c r="N2966">
        <v>270107007</v>
      </c>
      <c r="O2966" t="s">
        <v>13618</v>
      </c>
      <c r="P2966">
        <v>464.40710547240207</v>
      </c>
      <c r="Q2966">
        <v>0</v>
      </c>
      <c r="R2966">
        <v>0</v>
      </c>
    </row>
    <row r="2967" spans="1:18" x14ac:dyDescent="0.25">
      <c r="A2967">
        <v>13</v>
      </c>
      <c r="B2967">
        <v>13124</v>
      </c>
      <c r="C2967" t="s">
        <v>10678</v>
      </c>
      <c r="D2967" t="s">
        <v>1892</v>
      </c>
      <c r="E2967">
        <v>6</v>
      </c>
      <c r="F2967" t="s">
        <v>13821</v>
      </c>
      <c r="G2967">
        <v>3</v>
      </c>
      <c r="H2967" t="s">
        <v>13770</v>
      </c>
      <c r="I2967">
        <v>2</v>
      </c>
      <c r="J2967" t="s">
        <v>13818</v>
      </c>
      <c r="K2967" t="s">
        <v>13822</v>
      </c>
      <c r="L2967">
        <v>270107</v>
      </c>
      <c r="M2967" t="s">
        <v>13588</v>
      </c>
      <c r="N2967">
        <v>270107007</v>
      </c>
      <c r="O2967" t="s">
        <v>13618</v>
      </c>
      <c r="P2967">
        <v>26258.879656085348</v>
      </c>
      <c r="Q2967">
        <v>29772.860988406406</v>
      </c>
      <c r="R2967">
        <v>16565.269153826663</v>
      </c>
    </row>
    <row r="2968" spans="1:18" x14ac:dyDescent="0.25">
      <c r="A2968">
        <v>13</v>
      </c>
      <c r="B2968">
        <v>13124</v>
      </c>
      <c r="C2968" t="s">
        <v>10678</v>
      </c>
      <c r="D2968" t="s">
        <v>1892</v>
      </c>
      <c r="E2968">
        <v>6</v>
      </c>
      <c r="F2968" t="s">
        <v>13821</v>
      </c>
      <c r="G2968">
        <v>3</v>
      </c>
      <c r="H2968" t="s">
        <v>13770</v>
      </c>
      <c r="I2968">
        <v>2</v>
      </c>
      <c r="J2968" t="s">
        <v>13818</v>
      </c>
      <c r="K2968" t="s">
        <v>13823</v>
      </c>
      <c r="L2968">
        <v>270107</v>
      </c>
      <c r="M2968" t="s">
        <v>13588</v>
      </c>
      <c r="N2968">
        <v>270107007</v>
      </c>
      <c r="O2968" t="s">
        <v>13618</v>
      </c>
      <c r="P2968">
        <v>2739.6961038734084</v>
      </c>
      <c r="Q2968">
        <v>24240.082465794549</v>
      </c>
      <c r="R2968">
        <v>1145.8978212421973</v>
      </c>
    </row>
    <row r="2969" spans="1:18" x14ac:dyDescent="0.25">
      <c r="A2969">
        <v>13</v>
      </c>
      <c r="B2969">
        <v>13125</v>
      </c>
      <c r="C2969" t="s">
        <v>10678</v>
      </c>
      <c r="D2969" t="s">
        <v>1895</v>
      </c>
      <c r="E2969">
        <v>5</v>
      </c>
      <c r="F2969" t="s">
        <v>13817</v>
      </c>
      <c r="G2969">
        <v>1</v>
      </c>
      <c r="H2969" t="s">
        <v>8278</v>
      </c>
      <c r="I2969">
        <v>2</v>
      </c>
      <c r="J2969" t="s">
        <v>13818</v>
      </c>
      <c r="K2969" t="s">
        <v>13819</v>
      </c>
      <c r="L2969">
        <v>270107</v>
      </c>
      <c r="M2969" t="s">
        <v>13588</v>
      </c>
      <c r="N2969">
        <v>270107007</v>
      </c>
      <c r="O2969" t="s">
        <v>13618</v>
      </c>
      <c r="P2969">
        <v>21599.498851534769</v>
      </c>
      <c r="Q2969">
        <v>30081.071928539517</v>
      </c>
      <c r="R2969">
        <v>13602.522687821673</v>
      </c>
    </row>
    <row r="2970" spans="1:18" x14ac:dyDescent="0.25">
      <c r="A2970">
        <v>13</v>
      </c>
      <c r="B2970">
        <v>13125</v>
      </c>
      <c r="C2970" t="s">
        <v>10678</v>
      </c>
      <c r="D2970" t="s">
        <v>1895</v>
      </c>
      <c r="E2970">
        <v>5</v>
      </c>
      <c r="F2970" t="s">
        <v>13817</v>
      </c>
      <c r="G2970">
        <v>1</v>
      </c>
      <c r="H2970" t="s">
        <v>8278</v>
      </c>
      <c r="I2970">
        <v>2</v>
      </c>
      <c r="J2970" t="s">
        <v>13818</v>
      </c>
      <c r="K2970" t="s">
        <v>13820</v>
      </c>
      <c r="L2970">
        <v>270107</v>
      </c>
      <c r="M2970" t="s">
        <v>13588</v>
      </c>
      <c r="N2970">
        <v>270107007</v>
      </c>
      <c r="O2970" t="s">
        <v>13618</v>
      </c>
      <c r="P2970">
        <v>732.92963040300685</v>
      </c>
      <c r="Q2970">
        <v>14093.260794683485</v>
      </c>
      <c r="R2970">
        <v>4248.9567820430475</v>
      </c>
    </row>
    <row r="2971" spans="1:18" x14ac:dyDescent="0.25">
      <c r="A2971">
        <v>13</v>
      </c>
      <c r="B2971">
        <v>13125</v>
      </c>
      <c r="C2971" t="s">
        <v>10678</v>
      </c>
      <c r="D2971" t="s">
        <v>1895</v>
      </c>
      <c r="E2971">
        <v>6</v>
      </c>
      <c r="F2971" t="s">
        <v>13821</v>
      </c>
      <c r="G2971">
        <v>3</v>
      </c>
      <c r="H2971" t="s">
        <v>13770</v>
      </c>
      <c r="I2971">
        <v>2</v>
      </c>
      <c r="J2971" t="s">
        <v>13818</v>
      </c>
      <c r="K2971" t="s">
        <v>13822</v>
      </c>
      <c r="L2971">
        <v>270107</v>
      </c>
      <c r="M2971" t="s">
        <v>13588</v>
      </c>
      <c r="N2971">
        <v>270107007</v>
      </c>
      <c r="O2971" t="s">
        <v>13618</v>
      </c>
      <c r="P2971">
        <v>19343.808728335771</v>
      </c>
      <c r="Q2971">
        <v>23274.646664431326</v>
      </c>
      <c r="R2971">
        <v>10539.894798612073</v>
      </c>
    </row>
    <row r="2972" spans="1:18" x14ac:dyDescent="0.25">
      <c r="A2972">
        <v>13</v>
      </c>
      <c r="B2972">
        <v>13125</v>
      </c>
      <c r="C2972" t="s">
        <v>10678</v>
      </c>
      <c r="D2972" t="s">
        <v>1895</v>
      </c>
      <c r="E2972">
        <v>6</v>
      </c>
      <c r="F2972" t="s">
        <v>13821</v>
      </c>
      <c r="G2972">
        <v>3</v>
      </c>
      <c r="H2972" t="s">
        <v>13770</v>
      </c>
      <c r="I2972">
        <v>2</v>
      </c>
      <c r="J2972" t="s">
        <v>13818</v>
      </c>
      <c r="K2972" t="s">
        <v>13823</v>
      </c>
      <c r="L2972">
        <v>270107</v>
      </c>
      <c r="M2972" t="s">
        <v>13588</v>
      </c>
      <c r="N2972">
        <v>270107007</v>
      </c>
      <c r="O2972" t="s">
        <v>13618</v>
      </c>
      <c r="P2972">
        <v>2988.6197536020045</v>
      </c>
      <c r="Q2972">
        <v>20899.686058791674</v>
      </c>
      <c r="R2972">
        <v>7311.5846712526491</v>
      </c>
    </row>
    <row r="2973" spans="1:18" x14ac:dyDescent="0.25">
      <c r="A2973">
        <v>13</v>
      </c>
      <c r="B2973">
        <v>13126</v>
      </c>
      <c r="C2973" t="s">
        <v>10678</v>
      </c>
      <c r="D2973" t="s">
        <v>1898</v>
      </c>
      <c r="E2973">
        <v>5</v>
      </c>
      <c r="F2973" t="s">
        <v>13817</v>
      </c>
      <c r="G2973">
        <v>1</v>
      </c>
      <c r="H2973" t="s">
        <v>8278</v>
      </c>
      <c r="I2973">
        <v>2</v>
      </c>
      <c r="J2973" t="s">
        <v>13818</v>
      </c>
      <c r="K2973" t="s">
        <v>13819</v>
      </c>
      <c r="L2973">
        <v>270107</v>
      </c>
      <c r="M2973" t="s">
        <v>13588</v>
      </c>
      <c r="N2973">
        <v>270107007</v>
      </c>
      <c r="O2973" t="s">
        <v>13618</v>
      </c>
      <c r="P2973">
        <v>31663.223140495869</v>
      </c>
      <c r="Q2973">
        <v>25818.57474120901</v>
      </c>
      <c r="R2973">
        <v>0</v>
      </c>
    </row>
    <row r="2974" spans="1:18" x14ac:dyDescent="0.25">
      <c r="A2974">
        <v>13</v>
      </c>
      <c r="B2974">
        <v>13126</v>
      </c>
      <c r="C2974" t="s">
        <v>10678</v>
      </c>
      <c r="D2974" t="s">
        <v>1898</v>
      </c>
      <c r="E2974">
        <v>6</v>
      </c>
      <c r="F2974" t="s">
        <v>13821</v>
      </c>
      <c r="G2974">
        <v>3</v>
      </c>
      <c r="H2974" t="s">
        <v>13770</v>
      </c>
      <c r="I2974">
        <v>2</v>
      </c>
      <c r="J2974" t="s">
        <v>13818</v>
      </c>
      <c r="K2974" t="s">
        <v>13822</v>
      </c>
      <c r="L2974">
        <v>270107</v>
      </c>
      <c r="M2974" t="s">
        <v>13588</v>
      </c>
      <c r="N2974">
        <v>270107007</v>
      </c>
      <c r="O2974" t="s">
        <v>13618</v>
      </c>
      <c r="P2974">
        <v>20320.069820461671</v>
      </c>
      <c r="Q2974">
        <v>23856.814966311747</v>
      </c>
      <c r="R2974">
        <v>0</v>
      </c>
    </row>
    <row r="2975" spans="1:18" x14ac:dyDescent="0.25">
      <c r="A2975">
        <v>13</v>
      </c>
      <c r="B2975">
        <v>13126</v>
      </c>
      <c r="C2975" t="s">
        <v>10678</v>
      </c>
      <c r="D2975" t="s">
        <v>1898</v>
      </c>
      <c r="E2975">
        <v>6</v>
      </c>
      <c r="F2975" t="s">
        <v>13821</v>
      </c>
      <c r="G2975">
        <v>3</v>
      </c>
      <c r="H2975" t="s">
        <v>13770</v>
      </c>
      <c r="I2975">
        <v>2</v>
      </c>
      <c r="J2975" t="s">
        <v>13818</v>
      </c>
      <c r="K2975" t="s">
        <v>13823</v>
      </c>
      <c r="L2975">
        <v>270107</v>
      </c>
      <c r="M2975" t="s">
        <v>13588</v>
      </c>
      <c r="N2975">
        <v>270107007</v>
      </c>
      <c r="O2975" t="s">
        <v>13618</v>
      </c>
      <c r="P2975">
        <v>11343.153320034198</v>
      </c>
      <c r="Q2975">
        <v>1961.7597748972685</v>
      </c>
      <c r="R2975">
        <v>0</v>
      </c>
    </row>
    <row r="2976" spans="1:18" x14ac:dyDescent="0.25">
      <c r="A2976">
        <v>13</v>
      </c>
      <c r="B2976">
        <v>13127</v>
      </c>
      <c r="C2976" t="s">
        <v>10678</v>
      </c>
      <c r="D2976" t="s">
        <v>1901</v>
      </c>
      <c r="E2976">
        <v>5</v>
      </c>
      <c r="F2976" t="s">
        <v>13817</v>
      </c>
      <c r="G2976">
        <v>1</v>
      </c>
      <c r="H2976" t="s">
        <v>8278</v>
      </c>
      <c r="I2976">
        <v>2</v>
      </c>
      <c r="J2976" t="s">
        <v>13818</v>
      </c>
      <c r="K2976" t="s">
        <v>13819</v>
      </c>
      <c r="L2976">
        <v>270107</v>
      </c>
      <c r="M2976" t="s">
        <v>13588</v>
      </c>
      <c r="N2976">
        <v>270107007</v>
      </c>
      <c r="O2976" t="s">
        <v>13618</v>
      </c>
      <c r="P2976">
        <v>32530.545037512573</v>
      </c>
      <c r="Q2976">
        <v>14816.689587297105</v>
      </c>
      <c r="R2976">
        <v>16666.177796242984</v>
      </c>
    </row>
    <row r="2977" spans="1:18" x14ac:dyDescent="0.25">
      <c r="A2977">
        <v>13</v>
      </c>
      <c r="B2977">
        <v>13127</v>
      </c>
      <c r="C2977" t="s">
        <v>10678</v>
      </c>
      <c r="D2977" t="s">
        <v>1901</v>
      </c>
      <c r="E2977">
        <v>5</v>
      </c>
      <c r="F2977" t="s">
        <v>13817</v>
      </c>
      <c r="G2977">
        <v>1</v>
      </c>
      <c r="H2977" t="s">
        <v>8278</v>
      </c>
      <c r="I2977">
        <v>2</v>
      </c>
      <c r="J2977" t="s">
        <v>13818</v>
      </c>
      <c r="K2977" t="s">
        <v>13820</v>
      </c>
      <c r="L2977">
        <v>270107</v>
      </c>
      <c r="M2977" t="s">
        <v>13588</v>
      </c>
      <c r="N2977">
        <v>270107007</v>
      </c>
      <c r="O2977" t="s">
        <v>13618</v>
      </c>
      <c r="P2977">
        <v>0</v>
      </c>
      <c r="Q2977">
        <v>3716.6594433752616</v>
      </c>
      <c r="R2977">
        <v>8694.7332538410355</v>
      </c>
    </row>
    <row r="2978" spans="1:18" x14ac:dyDescent="0.25">
      <c r="A2978">
        <v>13</v>
      </c>
      <c r="B2978">
        <v>13127</v>
      </c>
      <c r="C2978" t="s">
        <v>10678</v>
      </c>
      <c r="D2978" t="s">
        <v>1901</v>
      </c>
      <c r="E2978">
        <v>6</v>
      </c>
      <c r="F2978" t="s">
        <v>13821</v>
      </c>
      <c r="G2978">
        <v>3</v>
      </c>
      <c r="H2978" t="s">
        <v>13770</v>
      </c>
      <c r="I2978">
        <v>2</v>
      </c>
      <c r="J2978" t="s">
        <v>13818</v>
      </c>
      <c r="K2978" t="s">
        <v>13822</v>
      </c>
      <c r="L2978">
        <v>270107</v>
      </c>
      <c r="M2978" t="s">
        <v>13588</v>
      </c>
      <c r="N2978">
        <v>270107007</v>
      </c>
      <c r="O2978" t="s">
        <v>13618</v>
      </c>
      <c r="P2978">
        <v>24035.59690160878</v>
      </c>
      <c r="Q2978">
        <v>12620.62488566387</v>
      </c>
      <c r="R2978">
        <v>5588.6360985815054</v>
      </c>
    </row>
    <row r="2979" spans="1:18" x14ac:dyDescent="0.25">
      <c r="A2979">
        <v>13</v>
      </c>
      <c r="B2979">
        <v>13127</v>
      </c>
      <c r="C2979" t="s">
        <v>10678</v>
      </c>
      <c r="D2979" t="s">
        <v>1901</v>
      </c>
      <c r="E2979">
        <v>6</v>
      </c>
      <c r="F2979" t="s">
        <v>13821</v>
      </c>
      <c r="G2979">
        <v>3</v>
      </c>
      <c r="H2979" t="s">
        <v>13770</v>
      </c>
      <c r="I2979">
        <v>2</v>
      </c>
      <c r="J2979" t="s">
        <v>13818</v>
      </c>
      <c r="K2979" t="s">
        <v>13823</v>
      </c>
      <c r="L2979">
        <v>270107</v>
      </c>
      <c r="M2979" t="s">
        <v>13588</v>
      </c>
      <c r="N2979">
        <v>270107007</v>
      </c>
      <c r="O2979" t="s">
        <v>13618</v>
      </c>
      <c r="P2979">
        <v>8494.9481359037927</v>
      </c>
      <c r="Q2979">
        <v>5912.7241450084994</v>
      </c>
      <c r="R2979">
        <v>19772.274951502513</v>
      </c>
    </row>
    <row r="2980" spans="1:18" x14ac:dyDescent="0.25">
      <c r="A2980">
        <v>13</v>
      </c>
      <c r="B2980">
        <v>13128</v>
      </c>
      <c r="C2980" t="s">
        <v>10678</v>
      </c>
      <c r="D2980" t="s">
        <v>1904</v>
      </c>
      <c r="E2980">
        <v>5</v>
      </c>
      <c r="F2980" t="s">
        <v>13817</v>
      </c>
      <c r="G2980">
        <v>1</v>
      </c>
      <c r="H2980" t="s">
        <v>8278</v>
      </c>
      <c r="I2980">
        <v>2</v>
      </c>
      <c r="J2980" t="s">
        <v>13818</v>
      </c>
      <c r="K2980" t="s">
        <v>13819</v>
      </c>
      <c r="L2980">
        <v>270107</v>
      </c>
      <c r="M2980" t="s">
        <v>13588</v>
      </c>
      <c r="N2980">
        <v>270107007</v>
      </c>
      <c r="O2980" t="s">
        <v>13618</v>
      </c>
      <c r="P2980">
        <v>10861.732522593922</v>
      </c>
      <c r="Q2980">
        <v>36014.791833099669</v>
      </c>
      <c r="R2980">
        <v>20337.993530749431</v>
      </c>
    </row>
    <row r="2981" spans="1:18" x14ac:dyDescent="0.25">
      <c r="A2981">
        <v>13</v>
      </c>
      <c r="B2981">
        <v>13128</v>
      </c>
      <c r="C2981" t="s">
        <v>10678</v>
      </c>
      <c r="D2981" t="s">
        <v>1904</v>
      </c>
      <c r="E2981">
        <v>5</v>
      </c>
      <c r="F2981" t="s">
        <v>13817</v>
      </c>
      <c r="G2981">
        <v>1</v>
      </c>
      <c r="H2981" t="s">
        <v>8278</v>
      </c>
      <c r="I2981">
        <v>2</v>
      </c>
      <c r="J2981" t="s">
        <v>13818</v>
      </c>
      <c r="K2981" t="s">
        <v>13820</v>
      </c>
      <c r="L2981">
        <v>270107</v>
      </c>
      <c r="M2981" t="s">
        <v>13588</v>
      </c>
      <c r="N2981">
        <v>270107007</v>
      </c>
      <c r="O2981" t="s">
        <v>13618</v>
      </c>
      <c r="P2981">
        <v>19550.319345192507</v>
      </c>
      <c r="Q2981">
        <v>13740.32707364282</v>
      </c>
      <c r="R2981">
        <v>12472.680526690034</v>
      </c>
    </row>
    <row r="2982" spans="1:18" x14ac:dyDescent="0.25">
      <c r="A2982">
        <v>13</v>
      </c>
      <c r="B2982">
        <v>13128</v>
      </c>
      <c r="C2982" t="s">
        <v>10678</v>
      </c>
      <c r="D2982" t="s">
        <v>1904</v>
      </c>
      <c r="E2982">
        <v>6</v>
      </c>
      <c r="F2982" t="s">
        <v>13821</v>
      </c>
      <c r="G2982">
        <v>3</v>
      </c>
      <c r="H2982" t="s">
        <v>13770</v>
      </c>
      <c r="I2982">
        <v>2</v>
      </c>
      <c r="J2982" t="s">
        <v>13818</v>
      </c>
      <c r="K2982" t="s">
        <v>13822</v>
      </c>
      <c r="L2982">
        <v>270107</v>
      </c>
      <c r="M2982" t="s">
        <v>13588</v>
      </c>
      <c r="N2982">
        <v>270107007</v>
      </c>
      <c r="O2982" t="s">
        <v>13618</v>
      </c>
      <c r="P2982">
        <v>8689.2528188290453</v>
      </c>
      <c r="Q2982">
        <v>27163.100878204717</v>
      </c>
      <c r="R2982">
        <v>18922.622075719592</v>
      </c>
    </row>
    <row r="2983" spans="1:18" x14ac:dyDescent="0.25">
      <c r="A2983">
        <v>13</v>
      </c>
      <c r="B2983">
        <v>13128</v>
      </c>
      <c r="C2983" t="s">
        <v>10678</v>
      </c>
      <c r="D2983" t="s">
        <v>1904</v>
      </c>
      <c r="E2983">
        <v>6</v>
      </c>
      <c r="F2983" t="s">
        <v>13821</v>
      </c>
      <c r="G2983">
        <v>3</v>
      </c>
      <c r="H2983" t="s">
        <v>13770</v>
      </c>
      <c r="I2983">
        <v>2</v>
      </c>
      <c r="J2983" t="s">
        <v>13818</v>
      </c>
      <c r="K2983" t="s">
        <v>13823</v>
      </c>
      <c r="L2983">
        <v>270107</v>
      </c>
      <c r="M2983" t="s">
        <v>13588</v>
      </c>
      <c r="N2983">
        <v>270107007</v>
      </c>
      <c r="O2983" t="s">
        <v>13618</v>
      </c>
      <c r="P2983">
        <v>21722.799048957382</v>
      </c>
      <c r="Q2983">
        <v>22592.018028537761</v>
      </c>
      <c r="R2983">
        <v>13888.051981719873</v>
      </c>
    </row>
    <row r="2984" spans="1:18" x14ac:dyDescent="0.25">
      <c r="A2984">
        <v>13</v>
      </c>
      <c r="B2984">
        <v>13129</v>
      </c>
      <c r="C2984" t="s">
        <v>10678</v>
      </c>
      <c r="D2984" t="s">
        <v>1907</v>
      </c>
      <c r="E2984">
        <v>5</v>
      </c>
      <c r="F2984" t="s">
        <v>13817</v>
      </c>
      <c r="G2984">
        <v>1</v>
      </c>
      <c r="H2984" t="s">
        <v>8278</v>
      </c>
      <c r="I2984">
        <v>2</v>
      </c>
      <c r="J2984" t="s">
        <v>13818</v>
      </c>
      <c r="K2984" t="s">
        <v>13819</v>
      </c>
      <c r="L2984">
        <v>270107</v>
      </c>
      <c r="M2984" t="s">
        <v>13588</v>
      </c>
      <c r="N2984">
        <v>270107007</v>
      </c>
      <c r="O2984" t="s">
        <v>13618</v>
      </c>
      <c r="P2984">
        <v>26893.34159058673</v>
      </c>
      <c r="Q2984">
        <v>10139.606577608718</v>
      </c>
      <c r="R2984">
        <v>11358.329611268711</v>
      </c>
    </row>
    <row r="2985" spans="1:18" x14ac:dyDescent="0.25">
      <c r="A2985">
        <v>13</v>
      </c>
      <c r="B2985">
        <v>13129</v>
      </c>
      <c r="C2985" t="s">
        <v>10678</v>
      </c>
      <c r="D2985" t="s">
        <v>1907</v>
      </c>
      <c r="E2985">
        <v>5</v>
      </c>
      <c r="F2985" t="s">
        <v>13817</v>
      </c>
      <c r="G2985">
        <v>1</v>
      </c>
      <c r="H2985" t="s">
        <v>8278</v>
      </c>
      <c r="I2985">
        <v>2</v>
      </c>
      <c r="J2985" t="s">
        <v>13818</v>
      </c>
      <c r="K2985" t="s">
        <v>13820</v>
      </c>
      <c r="L2985">
        <v>270107</v>
      </c>
      <c r="M2985" t="s">
        <v>13588</v>
      </c>
      <c r="N2985">
        <v>270107007</v>
      </c>
      <c r="O2985" t="s">
        <v>13618</v>
      </c>
      <c r="P2985">
        <v>3055.5167109495173</v>
      </c>
      <c r="Q2985">
        <v>0</v>
      </c>
      <c r="R2985">
        <v>1305.2502119323401</v>
      </c>
    </row>
    <row r="2986" spans="1:18" x14ac:dyDescent="0.25">
      <c r="A2986">
        <v>13</v>
      </c>
      <c r="B2986">
        <v>13129</v>
      </c>
      <c r="C2986" t="s">
        <v>10678</v>
      </c>
      <c r="D2986" t="s">
        <v>1907</v>
      </c>
      <c r="E2986">
        <v>6</v>
      </c>
      <c r="F2986" t="s">
        <v>13821</v>
      </c>
      <c r="G2986">
        <v>3</v>
      </c>
      <c r="H2986" t="s">
        <v>13770</v>
      </c>
      <c r="I2986">
        <v>2</v>
      </c>
      <c r="J2986" t="s">
        <v>13818</v>
      </c>
      <c r="K2986" t="s">
        <v>13822</v>
      </c>
      <c r="L2986">
        <v>270107</v>
      </c>
      <c r="M2986" t="s">
        <v>13588</v>
      </c>
      <c r="N2986">
        <v>270107007</v>
      </c>
      <c r="O2986" t="s">
        <v>13618</v>
      </c>
      <c r="P2986">
        <v>9245.4601754000432</v>
      </c>
      <c r="Q2986">
        <v>4702.0956811843189</v>
      </c>
      <c r="R2986">
        <v>2803.0287343231253</v>
      </c>
    </row>
    <row r="2987" spans="1:18" x14ac:dyDescent="0.25">
      <c r="A2987">
        <v>13</v>
      </c>
      <c r="B2987">
        <v>13129</v>
      </c>
      <c r="C2987" t="s">
        <v>10678</v>
      </c>
      <c r="D2987" t="s">
        <v>1907</v>
      </c>
      <c r="E2987">
        <v>6</v>
      </c>
      <c r="F2987" t="s">
        <v>13821</v>
      </c>
      <c r="G2987">
        <v>3</v>
      </c>
      <c r="H2987" t="s">
        <v>13770</v>
      </c>
      <c r="I2987">
        <v>2</v>
      </c>
      <c r="J2987" t="s">
        <v>13818</v>
      </c>
      <c r="K2987" t="s">
        <v>13823</v>
      </c>
      <c r="L2987">
        <v>270107</v>
      </c>
      <c r="M2987" t="s">
        <v>13588</v>
      </c>
      <c r="N2987">
        <v>270107007</v>
      </c>
      <c r="O2987" t="s">
        <v>13618</v>
      </c>
      <c r="P2987">
        <v>20703.398126136206</v>
      </c>
      <c r="Q2987">
        <v>5437.5108964243991</v>
      </c>
      <c r="R2987">
        <v>9860.5510888779281</v>
      </c>
    </row>
    <row r="2988" spans="1:18" x14ac:dyDescent="0.25">
      <c r="A2988">
        <v>13</v>
      </c>
      <c r="B2988">
        <v>13130</v>
      </c>
      <c r="C2988" t="s">
        <v>10678</v>
      </c>
      <c r="D2988" t="s">
        <v>1029</v>
      </c>
      <c r="E2988">
        <v>5</v>
      </c>
      <c r="F2988" t="s">
        <v>13817</v>
      </c>
      <c r="G2988">
        <v>1</v>
      </c>
      <c r="H2988" t="s">
        <v>8278</v>
      </c>
      <c r="I2988">
        <v>2</v>
      </c>
      <c r="J2988" t="s">
        <v>13818</v>
      </c>
      <c r="K2988" t="s">
        <v>13819</v>
      </c>
      <c r="L2988">
        <v>270107</v>
      </c>
      <c r="M2988" t="s">
        <v>13588</v>
      </c>
      <c r="N2988">
        <v>270107007</v>
      </c>
      <c r="O2988" t="s">
        <v>13618</v>
      </c>
      <c r="P2988">
        <v>19282.162375067699</v>
      </c>
      <c r="Q2988">
        <v>30641.672476897929</v>
      </c>
      <c r="R2988">
        <v>15546.535152231381</v>
      </c>
    </row>
    <row r="2989" spans="1:18" x14ac:dyDescent="0.25">
      <c r="A2989">
        <v>13</v>
      </c>
      <c r="B2989">
        <v>13130</v>
      </c>
      <c r="C2989" t="s">
        <v>10678</v>
      </c>
      <c r="D2989" t="s">
        <v>1029</v>
      </c>
      <c r="E2989">
        <v>5</v>
      </c>
      <c r="F2989" t="s">
        <v>13817</v>
      </c>
      <c r="G2989">
        <v>1</v>
      </c>
      <c r="H2989" t="s">
        <v>8278</v>
      </c>
      <c r="I2989">
        <v>2</v>
      </c>
      <c r="J2989" t="s">
        <v>13818</v>
      </c>
      <c r="K2989" t="s">
        <v>13820</v>
      </c>
      <c r="L2989">
        <v>270107</v>
      </c>
      <c r="M2989" t="s">
        <v>13588</v>
      </c>
      <c r="N2989">
        <v>270107007</v>
      </c>
      <c r="O2989" t="s">
        <v>13618</v>
      </c>
      <c r="P2989">
        <v>7661.8581064447835</v>
      </c>
      <c r="Q2989">
        <v>13820.815087083294</v>
      </c>
      <c r="R2989">
        <v>5998.2855500593541</v>
      </c>
    </row>
    <row r="2990" spans="1:18" x14ac:dyDescent="0.25">
      <c r="A2990">
        <v>13</v>
      </c>
      <c r="B2990">
        <v>13130</v>
      </c>
      <c r="C2990" t="s">
        <v>10678</v>
      </c>
      <c r="D2990" t="s">
        <v>1029</v>
      </c>
      <c r="E2990">
        <v>6</v>
      </c>
      <c r="F2990" t="s">
        <v>13821</v>
      </c>
      <c r="G2990">
        <v>3</v>
      </c>
      <c r="H2990" t="s">
        <v>13770</v>
      </c>
      <c r="I2990">
        <v>2</v>
      </c>
      <c r="J2990" t="s">
        <v>13818</v>
      </c>
      <c r="K2990" t="s">
        <v>13822</v>
      </c>
      <c r="L2990">
        <v>270107</v>
      </c>
      <c r="M2990" t="s">
        <v>13588</v>
      </c>
      <c r="N2990">
        <v>270107007</v>
      </c>
      <c r="O2990" t="s">
        <v>13618</v>
      </c>
      <c r="P2990">
        <v>17238.934567475753</v>
      </c>
      <c r="Q2990">
        <v>19969.418106768109</v>
      </c>
      <c r="R2990">
        <v>13835.577964613976</v>
      </c>
    </row>
    <row r="2991" spans="1:18" x14ac:dyDescent="0.25">
      <c r="A2991">
        <v>13</v>
      </c>
      <c r="B2991">
        <v>13130</v>
      </c>
      <c r="C2991" t="s">
        <v>10678</v>
      </c>
      <c r="D2991" t="s">
        <v>1029</v>
      </c>
      <c r="E2991">
        <v>6</v>
      </c>
      <c r="F2991" t="s">
        <v>13821</v>
      </c>
      <c r="G2991">
        <v>3</v>
      </c>
      <c r="H2991" t="s">
        <v>13770</v>
      </c>
      <c r="I2991">
        <v>2</v>
      </c>
      <c r="J2991" t="s">
        <v>13818</v>
      </c>
      <c r="K2991" t="s">
        <v>13823</v>
      </c>
      <c r="L2991">
        <v>270107</v>
      </c>
      <c r="M2991" t="s">
        <v>13588</v>
      </c>
      <c r="N2991">
        <v>270107007</v>
      </c>
      <c r="O2991" t="s">
        <v>13618</v>
      </c>
      <c r="P2991">
        <v>9705.0859140367284</v>
      </c>
      <c r="Q2991">
        <v>24493.069457213114</v>
      </c>
      <c r="R2991">
        <v>7709.24273767676</v>
      </c>
    </row>
    <row r="2992" spans="1:18" x14ac:dyDescent="0.25">
      <c r="A2992">
        <v>13</v>
      </c>
      <c r="B2992">
        <v>13131</v>
      </c>
      <c r="C2992" t="s">
        <v>10678</v>
      </c>
      <c r="D2992" t="s">
        <v>1912</v>
      </c>
      <c r="E2992">
        <v>5</v>
      </c>
      <c r="F2992" t="s">
        <v>13817</v>
      </c>
      <c r="G2992">
        <v>1</v>
      </c>
      <c r="H2992" t="s">
        <v>8278</v>
      </c>
      <c r="I2992">
        <v>2</v>
      </c>
      <c r="J2992" t="s">
        <v>13818</v>
      </c>
      <c r="K2992" t="s">
        <v>13819</v>
      </c>
      <c r="L2992">
        <v>270107</v>
      </c>
      <c r="M2992" t="s">
        <v>13588</v>
      </c>
      <c r="N2992">
        <v>270107007</v>
      </c>
      <c r="O2992" t="s">
        <v>13618</v>
      </c>
      <c r="P2992">
        <v>35675.087155912857</v>
      </c>
      <c r="Q2992">
        <v>22194.247545047885</v>
      </c>
      <c r="R2992">
        <v>31543.688431319137</v>
      </c>
    </row>
    <row r="2993" spans="1:18" x14ac:dyDescent="0.25">
      <c r="A2993">
        <v>13</v>
      </c>
      <c r="B2993">
        <v>13131</v>
      </c>
      <c r="C2993" t="s">
        <v>10678</v>
      </c>
      <c r="D2993" t="s">
        <v>1912</v>
      </c>
      <c r="E2993">
        <v>5</v>
      </c>
      <c r="F2993" t="s">
        <v>13817</v>
      </c>
      <c r="G2993">
        <v>1</v>
      </c>
      <c r="H2993" t="s">
        <v>8278</v>
      </c>
      <c r="I2993">
        <v>2</v>
      </c>
      <c r="J2993" t="s">
        <v>13818</v>
      </c>
      <c r="K2993" t="s">
        <v>13820</v>
      </c>
      <c r="L2993">
        <v>270107</v>
      </c>
      <c r="M2993" t="s">
        <v>13588</v>
      </c>
      <c r="N2993">
        <v>270107007</v>
      </c>
      <c r="O2993" t="s">
        <v>13618</v>
      </c>
      <c r="P2993">
        <v>0</v>
      </c>
      <c r="Q2993">
        <v>14806.794041953981</v>
      </c>
      <c r="R2993">
        <v>11017.494941566962</v>
      </c>
    </row>
    <row r="2994" spans="1:18" x14ac:dyDescent="0.25">
      <c r="A2994">
        <v>13</v>
      </c>
      <c r="B2994">
        <v>13131</v>
      </c>
      <c r="C2994" t="s">
        <v>10678</v>
      </c>
      <c r="D2994" t="s">
        <v>1912</v>
      </c>
      <c r="E2994">
        <v>6</v>
      </c>
      <c r="F2994" t="s">
        <v>13821</v>
      </c>
      <c r="G2994">
        <v>3</v>
      </c>
      <c r="H2994" t="s">
        <v>13770</v>
      </c>
      <c r="I2994">
        <v>2</v>
      </c>
      <c r="J2994" t="s">
        <v>13818</v>
      </c>
      <c r="K2994" t="s">
        <v>13822</v>
      </c>
      <c r="L2994">
        <v>270107</v>
      </c>
      <c r="M2994" t="s">
        <v>13588</v>
      </c>
      <c r="N2994">
        <v>270107007</v>
      </c>
      <c r="O2994" t="s">
        <v>13618</v>
      </c>
      <c r="P2994">
        <v>35675.087155912857</v>
      </c>
      <c r="Q2994">
        <v>4192.7701586569892</v>
      </c>
      <c r="R2994">
        <v>25559.066063978789</v>
      </c>
    </row>
    <row r="2995" spans="1:18" x14ac:dyDescent="0.25">
      <c r="A2995">
        <v>13</v>
      </c>
      <c r="B2995">
        <v>13131</v>
      </c>
      <c r="C2995" t="s">
        <v>10678</v>
      </c>
      <c r="D2995" t="s">
        <v>1912</v>
      </c>
      <c r="E2995">
        <v>6</v>
      </c>
      <c r="F2995" t="s">
        <v>13821</v>
      </c>
      <c r="G2995">
        <v>3</v>
      </c>
      <c r="H2995" t="s">
        <v>13770</v>
      </c>
      <c r="I2995">
        <v>2</v>
      </c>
      <c r="J2995" t="s">
        <v>13818</v>
      </c>
      <c r="K2995" t="s">
        <v>13823</v>
      </c>
      <c r="L2995">
        <v>270107</v>
      </c>
      <c r="M2995" t="s">
        <v>13588</v>
      </c>
      <c r="N2995">
        <v>270107007</v>
      </c>
      <c r="O2995" t="s">
        <v>13618</v>
      </c>
      <c r="P2995">
        <v>0</v>
      </c>
      <c r="Q2995">
        <v>32808.271428344873</v>
      </c>
      <c r="R2995">
        <v>17002.117308907305</v>
      </c>
    </row>
    <row r="2996" spans="1:18" x14ac:dyDescent="0.25">
      <c r="A2996">
        <v>13</v>
      </c>
      <c r="B2996">
        <v>13132</v>
      </c>
      <c r="C2996" t="s">
        <v>10678</v>
      </c>
      <c r="D2996" t="s">
        <v>1915</v>
      </c>
      <c r="E2996">
        <v>5</v>
      </c>
      <c r="F2996" t="s">
        <v>13817</v>
      </c>
      <c r="G2996">
        <v>1</v>
      </c>
      <c r="H2996" t="s">
        <v>8278</v>
      </c>
      <c r="I2996">
        <v>2</v>
      </c>
      <c r="J2996" t="s">
        <v>13818</v>
      </c>
      <c r="K2996" t="s">
        <v>13819</v>
      </c>
      <c r="L2996">
        <v>270107</v>
      </c>
      <c r="M2996" t="s">
        <v>13588</v>
      </c>
      <c r="N2996">
        <v>270107007</v>
      </c>
      <c r="O2996" t="s">
        <v>13618</v>
      </c>
      <c r="P2996">
        <v>35152.095421564445</v>
      </c>
      <c r="Q2996">
        <v>24477.060063937068</v>
      </c>
      <c r="R2996">
        <v>26282.234012516266</v>
      </c>
    </row>
    <row r="2997" spans="1:18" x14ac:dyDescent="0.25">
      <c r="A2997">
        <v>13</v>
      </c>
      <c r="B2997">
        <v>13132</v>
      </c>
      <c r="C2997" t="s">
        <v>10678</v>
      </c>
      <c r="D2997" t="s">
        <v>1915</v>
      </c>
      <c r="E2997">
        <v>5</v>
      </c>
      <c r="F2997" t="s">
        <v>13817</v>
      </c>
      <c r="G2997">
        <v>1</v>
      </c>
      <c r="H2997" t="s">
        <v>8278</v>
      </c>
      <c r="I2997">
        <v>2</v>
      </c>
      <c r="J2997" t="s">
        <v>13818</v>
      </c>
      <c r="K2997" t="s">
        <v>13820</v>
      </c>
      <c r="L2997">
        <v>270107</v>
      </c>
      <c r="M2997" t="s">
        <v>13588</v>
      </c>
      <c r="N2997">
        <v>270107007</v>
      </c>
      <c r="O2997" t="s">
        <v>13618</v>
      </c>
      <c r="P2997">
        <v>3766.3371361995178</v>
      </c>
      <c r="Q2997">
        <v>8391.4358597294504</v>
      </c>
      <c r="R2997">
        <v>0</v>
      </c>
    </row>
    <row r="2998" spans="1:18" x14ac:dyDescent="0.25">
      <c r="A2998">
        <v>13</v>
      </c>
      <c r="B2998">
        <v>13132</v>
      </c>
      <c r="C2998" t="s">
        <v>10678</v>
      </c>
      <c r="D2998" t="s">
        <v>1915</v>
      </c>
      <c r="E2998">
        <v>6</v>
      </c>
      <c r="F2998" t="s">
        <v>13821</v>
      </c>
      <c r="G2998">
        <v>3</v>
      </c>
      <c r="H2998" t="s">
        <v>13770</v>
      </c>
      <c r="I2998">
        <v>2</v>
      </c>
      <c r="J2998" t="s">
        <v>13818</v>
      </c>
      <c r="K2998" t="s">
        <v>13822</v>
      </c>
      <c r="L2998">
        <v>270107</v>
      </c>
      <c r="M2998" t="s">
        <v>13588</v>
      </c>
      <c r="N2998">
        <v>270107007</v>
      </c>
      <c r="O2998" t="s">
        <v>13618</v>
      </c>
      <c r="P2998">
        <v>35152.095421564445</v>
      </c>
      <c r="Q2998">
        <v>20376.259005879143</v>
      </c>
      <c r="R2998">
        <v>23284.823255789994</v>
      </c>
    </row>
    <row r="2999" spans="1:18" x14ac:dyDescent="0.25">
      <c r="A2999">
        <v>13</v>
      </c>
      <c r="B2999">
        <v>13132</v>
      </c>
      <c r="C2999" t="s">
        <v>10678</v>
      </c>
      <c r="D2999" t="s">
        <v>1915</v>
      </c>
      <c r="E2999">
        <v>6</v>
      </c>
      <c r="F2999" t="s">
        <v>13821</v>
      </c>
      <c r="G2999">
        <v>3</v>
      </c>
      <c r="H2999" t="s">
        <v>13770</v>
      </c>
      <c r="I2999">
        <v>2</v>
      </c>
      <c r="J2999" t="s">
        <v>13818</v>
      </c>
      <c r="K2999" t="s">
        <v>13823</v>
      </c>
      <c r="L2999">
        <v>270107</v>
      </c>
      <c r="M2999" t="s">
        <v>13588</v>
      </c>
      <c r="N2999">
        <v>270107007</v>
      </c>
      <c r="O2999" t="s">
        <v>13618</v>
      </c>
      <c r="P2999">
        <v>3766.3371361995178</v>
      </c>
      <c r="Q2999">
        <v>12492.236917787377</v>
      </c>
      <c r="R2999">
        <v>2997.4107567262754</v>
      </c>
    </row>
    <row r="3000" spans="1:18" x14ac:dyDescent="0.25">
      <c r="A3000">
        <v>13</v>
      </c>
      <c r="B3000">
        <v>13201</v>
      </c>
      <c r="C3000" t="s">
        <v>10678</v>
      </c>
      <c r="D3000" t="s">
        <v>1918</v>
      </c>
      <c r="E3000">
        <v>5</v>
      </c>
      <c r="F3000" t="s">
        <v>13817</v>
      </c>
      <c r="G3000">
        <v>1</v>
      </c>
      <c r="H3000" t="s">
        <v>8278</v>
      </c>
      <c r="I3000">
        <v>2</v>
      </c>
      <c r="J3000" t="s">
        <v>13818</v>
      </c>
      <c r="K3000" t="s">
        <v>13819</v>
      </c>
      <c r="L3000">
        <v>270107</v>
      </c>
      <c r="M3000" t="s">
        <v>13588</v>
      </c>
      <c r="N3000">
        <v>270107007</v>
      </c>
      <c r="O3000" t="s">
        <v>13618</v>
      </c>
      <c r="P3000">
        <v>19719.847756910214</v>
      </c>
      <c r="Q3000">
        <v>30806.664663668518</v>
      </c>
      <c r="R3000">
        <v>17926.640396590003</v>
      </c>
    </row>
    <row r="3001" spans="1:18" x14ac:dyDescent="0.25">
      <c r="A3001">
        <v>13</v>
      </c>
      <c r="B3001">
        <v>13201</v>
      </c>
      <c r="C3001" t="s">
        <v>10678</v>
      </c>
      <c r="D3001" t="s">
        <v>1918</v>
      </c>
      <c r="E3001">
        <v>5</v>
      </c>
      <c r="F3001" t="s">
        <v>13817</v>
      </c>
      <c r="G3001">
        <v>1</v>
      </c>
      <c r="H3001" t="s">
        <v>8278</v>
      </c>
      <c r="I3001">
        <v>2</v>
      </c>
      <c r="J3001" t="s">
        <v>13818</v>
      </c>
      <c r="K3001" t="s">
        <v>13820</v>
      </c>
      <c r="L3001">
        <v>270107</v>
      </c>
      <c r="M3001" t="s">
        <v>13588</v>
      </c>
      <c r="N3001">
        <v>270107007</v>
      </c>
      <c r="O3001" t="s">
        <v>13618</v>
      </c>
      <c r="P3001">
        <v>9674.6462566641021</v>
      </c>
      <c r="Q3001">
        <v>12456.013093771851</v>
      </c>
      <c r="R3001">
        <v>4952.1581362902689</v>
      </c>
    </row>
    <row r="3002" spans="1:18" x14ac:dyDescent="0.25">
      <c r="A3002">
        <v>13</v>
      </c>
      <c r="B3002">
        <v>13201</v>
      </c>
      <c r="C3002" t="s">
        <v>10678</v>
      </c>
      <c r="D3002" t="s">
        <v>1918</v>
      </c>
      <c r="E3002">
        <v>6</v>
      </c>
      <c r="F3002" t="s">
        <v>13821</v>
      </c>
      <c r="G3002">
        <v>3</v>
      </c>
      <c r="H3002" t="s">
        <v>13770</v>
      </c>
      <c r="I3002">
        <v>2</v>
      </c>
      <c r="J3002" t="s">
        <v>13818</v>
      </c>
      <c r="K3002" t="s">
        <v>13822</v>
      </c>
      <c r="L3002">
        <v>270107</v>
      </c>
      <c r="M3002" t="s">
        <v>13588</v>
      </c>
      <c r="N3002">
        <v>270107007</v>
      </c>
      <c r="O3002" t="s">
        <v>13618</v>
      </c>
      <c r="P3002">
        <v>18648.738586967826</v>
      </c>
      <c r="Q3002">
        <v>20550.615979694554</v>
      </c>
      <c r="R3002">
        <v>12602.949461929513</v>
      </c>
    </row>
    <row r="3003" spans="1:18" x14ac:dyDescent="0.25">
      <c r="A3003">
        <v>13</v>
      </c>
      <c r="B3003">
        <v>13201</v>
      </c>
      <c r="C3003" t="s">
        <v>10678</v>
      </c>
      <c r="D3003" t="s">
        <v>1918</v>
      </c>
      <c r="E3003">
        <v>6</v>
      </c>
      <c r="F3003" t="s">
        <v>13821</v>
      </c>
      <c r="G3003">
        <v>3</v>
      </c>
      <c r="H3003" t="s">
        <v>13770</v>
      </c>
      <c r="I3003">
        <v>2</v>
      </c>
      <c r="J3003" t="s">
        <v>13818</v>
      </c>
      <c r="K3003" t="s">
        <v>13823</v>
      </c>
      <c r="L3003">
        <v>270107</v>
      </c>
      <c r="M3003" t="s">
        <v>13588</v>
      </c>
      <c r="N3003">
        <v>270107007</v>
      </c>
      <c r="O3003" t="s">
        <v>13618</v>
      </c>
      <c r="P3003">
        <v>10745.755426606491</v>
      </c>
      <c r="Q3003">
        <v>22712.061777745796</v>
      </c>
      <c r="R3003">
        <v>10275.849070950762</v>
      </c>
    </row>
    <row r="3004" spans="1:18" x14ac:dyDescent="0.25">
      <c r="A3004">
        <v>13</v>
      </c>
      <c r="B3004">
        <v>13202</v>
      </c>
      <c r="C3004" t="s">
        <v>10678</v>
      </c>
      <c r="D3004" t="s">
        <v>1921</v>
      </c>
      <c r="E3004">
        <v>5</v>
      </c>
      <c r="F3004" t="s">
        <v>13817</v>
      </c>
      <c r="G3004">
        <v>1</v>
      </c>
      <c r="H3004" t="s">
        <v>8278</v>
      </c>
      <c r="I3004">
        <v>2</v>
      </c>
      <c r="J3004" t="s">
        <v>13818</v>
      </c>
      <c r="K3004" t="s">
        <v>13819</v>
      </c>
      <c r="L3004">
        <v>270107</v>
      </c>
      <c r="M3004" t="s">
        <v>13588</v>
      </c>
      <c r="N3004">
        <v>270107007</v>
      </c>
      <c r="O3004" t="s">
        <v>13618</v>
      </c>
      <c r="P3004">
        <v>0</v>
      </c>
      <c r="Q3004">
        <v>0</v>
      </c>
      <c r="R3004">
        <v>57765.014724490858</v>
      </c>
    </row>
    <row r="3005" spans="1:18" x14ac:dyDescent="0.25">
      <c r="A3005">
        <v>13</v>
      </c>
      <c r="B3005">
        <v>13202</v>
      </c>
      <c r="C3005" t="s">
        <v>10678</v>
      </c>
      <c r="D3005" t="s">
        <v>1921</v>
      </c>
      <c r="E3005">
        <v>5</v>
      </c>
      <c r="F3005" t="s">
        <v>13817</v>
      </c>
      <c r="G3005">
        <v>1</v>
      </c>
      <c r="H3005" t="s">
        <v>8278</v>
      </c>
      <c r="I3005">
        <v>2</v>
      </c>
      <c r="J3005" t="s">
        <v>13818</v>
      </c>
      <c r="K3005" t="s">
        <v>13820</v>
      </c>
      <c r="L3005">
        <v>270107</v>
      </c>
      <c r="M3005" t="s">
        <v>13588</v>
      </c>
      <c r="N3005">
        <v>270107007</v>
      </c>
      <c r="O3005" t="s">
        <v>13618</v>
      </c>
      <c r="P3005">
        <v>0</v>
      </c>
      <c r="Q3005">
        <v>0</v>
      </c>
      <c r="R3005">
        <v>29091.621307485755</v>
      </c>
    </row>
    <row r="3006" spans="1:18" x14ac:dyDescent="0.25">
      <c r="A3006">
        <v>13</v>
      </c>
      <c r="B3006">
        <v>13202</v>
      </c>
      <c r="C3006" t="s">
        <v>10678</v>
      </c>
      <c r="D3006" t="s">
        <v>1921</v>
      </c>
      <c r="E3006">
        <v>6</v>
      </c>
      <c r="F3006" t="s">
        <v>13821</v>
      </c>
      <c r="G3006">
        <v>3</v>
      </c>
      <c r="H3006" t="s">
        <v>13770</v>
      </c>
      <c r="I3006">
        <v>2</v>
      </c>
      <c r="J3006" t="s">
        <v>13818</v>
      </c>
      <c r="K3006" t="s">
        <v>13822</v>
      </c>
      <c r="L3006">
        <v>270107</v>
      </c>
      <c r="M3006" t="s">
        <v>13588</v>
      </c>
      <c r="N3006">
        <v>270107007</v>
      </c>
      <c r="O3006" t="s">
        <v>13618</v>
      </c>
      <c r="P3006">
        <v>0</v>
      </c>
      <c r="Q3006">
        <v>0</v>
      </c>
      <c r="R3006">
        <v>48491.296759665536</v>
      </c>
    </row>
    <row r="3007" spans="1:18" x14ac:dyDescent="0.25">
      <c r="A3007">
        <v>13</v>
      </c>
      <c r="B3007">
        <v>13202</v>
      </c>
      <c r="C3007" t="s">
        <v>10678</v>
      </c>
      <c r="D3007" t="s">
        <v>1921</v>
      </c>
      <c r="E3007">
        <v>6</v>
      </c>
      <c r="F3007" t="s">
        <v>13821</v>
      </c>
      <c r="G3007">
        <v>3</v>
      </c>
      <c r="H3007" t="s">
        <v>13770</v>
      </c>
      <c r="I3007">
        <v>2</v>
      </c>
      <c r="J3007" t="s">
        <v>13818</v>
      </c>
      <c r="K3007" t="s">
        <v>13823</v>
      </c>
      <c r="L3007">
        <v>270107</v>
      </c>
      <c r="M3007" t="s">
        <v>13588</v>
      </c>
      <c r="N3007">
        <v>270107007</v>
      </c>
      <c r="O3007" t="s">
        <v>13618</v>
      </c>
      <c r="P3007">
        <v>0</v>
      </c>
      <c r="Q3007">
        <v>0</v>
      </c>
      <c r="R3007">
        <v>38365.339272311088</v>
      </c>
    </row>
    <row r="3008" spans="1:18" x14ac:dyDescent="0.25">
      <c r="A3008">
        <v>13</v>
      </c>
      <c r="B3008">
        <v>13203</v>
      </c>
      <c r="C3008" t="s">
        <v>10678</v>
      </c>
      <c r="D3008" t="s">
        <v>1924</v>
      </c>
      <c r="E3008">
        <v>5</v>
      </c>
      <c r="F3008" t="s">
        <v>13817</v>
      </c>
      <c r="G3008">
        <v>1</v>
      </c>
      <c r="H3008" t="s">
        <v>8278</v>
      </c>
      <c r="I3008">
        <v>2</v>
      </c>
      <c r="J3008" t="s">
        <v>13818</v>
      </c>
      <c r="K3008" t="s">
        <v>13819</v>
      </c>
      <c r="L3008">
        <v>270107</v>
      </c>
      <c r="M3008" t="s">
        <v>13588</v>
      </c>
      <c r="N3008">
        <v>270107007</v>
      </c>
      <c r="O3008" t="s">
        <v>13618</v>
      </c>
      <c r="P3008">
        <v>0</v>
      </c>
      <c r="Q3008">
        <v>74838.796112546348</v>
      </c>
      <c r="R3008">
        <v>49503.922738900874</v>
      </c>
    </row>
    <row r="3009" spans="1:18" x14ac:dyDescent="0.25">
      <c r="A3009">
        <v>13</v>
      </c>
      <c r="B3009">
        <v>13203</v>
      </c>
      <c r="C3009" t="s">
        <v>10678</v>
      </c>
      <c r="D3009" t="s">
        <v>1924</v>
      </c>
      <c r="E3009">
        <v>6</v>
      </c>
      <c r="F3009" t="s">
        <v>13821</v>
      </c>
      <c r="G3009">
        <v>3</v>
      </c>
      <c r="H3009" t="s">
        <v>13770</v>
      </c>
      <c r="I3009">
        <v>2</v>
      </c>
      <c r="J3009" t="s">
        <v>13818</v>
      </c>
      <c r="K3009" t="s">
        <v>13822</v>
      </c>
      <c r="L3009">
        <v>270107</v>
      </c>
      <c r="M3009" t="s">
        <v>13588</v>
      </c>
      <c r="N3009">
        <v>270107007</v>
      </c>
      <c r="O3009" t="s">
        <v>13618</v>
      </c>
      <c r="P3009">
        <v>0</v>
      </c>
      <c r="Q3009">
        <v>74838.796112546348</v>
      </c>
      <c r="R3009">
        <v>42259.027964076893</v>
      </c>
    </row>
    <row r="3010" spans="1:18" x14ac:dyDescent="0.25">
      <c r="A3010">
        <v>13</v>
      </c>
      <c r="B3010">
        <v>13203</v>
      </c>
      <c r="C3010" t="s">
        <v>10678</v>
      </c>
      <c r="D3010" t="s">
        <v>1924</v>
      </c>
      <c r="E3010">
        <v>6</v>
      </c>
      <c r="F3010" t="s">
        <v>13821</v>
      </c>
      <c r="G3010">
        <v>3</v>
      </c>
      <c r="H3010" t="s">
        <v>13770</v>
      </c>
      <c r="I3010">
        <v>2</v>
      </c>
      <c r="J3010" t="s">
        <v>13818</v>
      </c>
      <c r="K3010" t="s">
        <v>13823</v>
      </c>
      <c r="L3010">
        <v>270107</v>
      </c>
      <c r="M3010" t="s">
        <v>13588</v>
      </c>
      <c r="N3010">
        <v>270107007</v>
      </c>
      <c r="O3010" t="s">
        <v>13618</v>
      </c>
      <c r="P3010">
        <v>0</v>
      </c>
      <c r="Q3010">
        <v>0</v>
      </c>
      <c r="R3010">
        <v>7244.8947748239761</v>
      </c>
    </row>
    <row r="3011" spans="1:18" x14ac:dyDescent="0.25">
      <c r="A3011">
        <v>13</v>
      </c>
      <c r="B3011">
        <v>13301</v>
      </c>
      <c r="C3011" t="s">
        <v>10678</v>
      </c>
      <c r="D3011" t="s">
        <v>1927</v>
      </c>
      <c r="E3011">
        <v>5</v>
      </c>
      <c r="F3011" t="s">
        <v>13817</v>
      </c>
      <c r="G3011">
        <v>1</v>
      </c>
      <c r="H3011" t="s">
        <v>8278</v>
      </c>
      <c r="I3011">
        <v>2</v>
      </c>
      <c r="J3011" t="s">
        <v>13818</v>
      </c>
      <c r="K3011" t="s">
        <v>13819</v>
      </c>
      <c r="L3011">
        <v>270107</v>
      </c>
      <c r="M3011" t="s">
        <v>13588</v>
      </c>
      <c r="N3011">
        <v>270107007</v>
      </c>
      <c r="O3011" t="s">
        <v>13618</v>
      </c>
      <c r="P3011">
        <v>15638.379624547151</v>
      </c>
      <c r="Q3011">
        <v>21934.375531531714</v>
      </c>
      <c r="R3011">
        <v>31881.092677279143</v>
      </c>
    </row>
    <row r="3012" spans="1:18" x14ac:dyDescent="0.25">
      <c r="A3012">
        <v>13</v>
      </c>
      <c r="B3012">
        <v>13301</v>
      </c>
      <c r="C3012" t="s">
        <v>10678</v>
      </c>
      <c r="D3012" t="s">
        <v>1927</v>
      </c>
      <c r="E3012">
        <v>5</v>
      </c>
      <c r="F3012" t="s">
        <v>13817</v>
      </c>
      <c r="G3012">
        <v>1</v>
      </c>
      <c r="H3012" t="s">
        <v>8278</v>
      </c>
      <c r="I3012">
        <v>2</v>
      </c>
      <c r="J3012" t="s">
        <v>13818</v>
      </c>
      <c r="K3012" t="s">
        <v>13820</v>
      </c>
      <c r="L3012">
        <v>270107</v>
      </c>
      <c r="M3012" t="s">
        <v>13588</v>
      </c>
      <c r="N3012">
        <v>270107007</v>
      </c>
      <c r="O3012" t="s">
        <v>13618</v>
      </c>
      <c r="P3012">
        <v>0</v>
      </c>
      <c r="Q3012">
        <v>3336.8933638957833</v>
      </c>
      <c r="R3012">
        <v>5188.0426992346402</v>
      </c>
    </row>
    <row r="3013" spans="1:18" x14ac:dyDescent="0.25">
      <c r="A3013">
        <v>13</v>
      </c>
      <c r="B3013">
        <v>13301</v>
      </c>
      <c r="C3013" t="s">
        <v>10678</v>
      </c>
      <c r="D3013" t="s">
        <v>1927</v>
      </c>
      <c r="E3013">
        <v>6</v>
      </c>
      <c r="F3013" t="s">
        <v>13821</v>
      </c>
      <c r="G3013">
        <v>3</v>
      </c>
      <c r="H3013" t="s">
        <v>13770</v>
      </c>
      <c r="I3013">
        <v>2</v>
      </c>
      <c r="J3013" t="s">
        <v>13818</v>
      </c>
      <c r="K3013" t="s">
        <v>13822</v>
      </c>
      <c r="L3013">
        <v>270107</v>
      </c>
      <c r="M3013" t="s">
        <v>13588</v>
      </c>
      <c r="N3013">
        <v>270107007</v>
      </c>
      <c r="O3013" t="s">
        <v>13618</v>
      </c>
      <c r="P3013">
        <v>15638.379624547151</v>
      </c>
      <c r="Q3013">
        <v>15172.03932412607</v>
      </c>
      <c r="R3013">
        <v>21801.435008669396</v>
      </c>
    </row>
    <row r="3014" spans="1:18" x14ac:dyDescent="0.25">
      <c r="A3014">
        <v>13</v>
      </c>
      <c r="B3014">
        <v>13301</v>
      </c>
      <c r="C3014" t="s">
        <v>10678</v>
      </c>
      <c r="D3014" t="s">
        <v>1927</v>
      </c>
      <c r="E3014">
        <v>6</v>
      </c>
      <c r="F3014" t="s">
        <v>13821</v>
      </c>
      <c r="G3014">
        <v>3</v>
      </c>
      <c r="H3014" t="s">
        <v>13770</v>
      </c>
      <c r="I3014">
        <v>2</v>
      </c>
      <c r="J3014" t="s">
        <v>13818</v>
      </c>
      <c r="K3014" t="s">
        <v>13823</v>
      </c>
      <c r="L3014">
        <v>270107</v>
      </c>
      <c r="M3014" t="s">
        <v>13588</v>
      </c>
      <c r="N3014">
        <v>270107007</v>
      </c>
      <c r="O3014" t="s">
        <v>13618</v>
      </c>
      <c r="P3014">
        <v>0</v>
      </c>
      <c r="Q3014">
        <v>10099.229571301426</v>
      </c>
      <c r="R3014">
        <v>15267.700367844398</v>
      </c>
    </row>
    <row r="3015" spans="1:18" x14ac:dyDescent="0.25">
      <c r="A3015">
        <v>13</v>
      </c>
      <c r="B3015">
        <v>13302</v>
      </c>
      <c r="C3015" t="s">
        <v>10678</v>
      </c>
      <c r="D3015" t="s">
        <v>1930</v>
      </c>
      <c r="E3015">
        <v>5</v>
      </c>
      <c r="F3015" t="s">
        <v>13817</v>
      </c>
      <c r="G3015">
        <v>1</v>
      </c>
      <c r="H3015" t="s">
        <v>8278</v>
      </c>
      <c r="I3015">
        <v>2</v>
      </c>
      <c r="J3015" t="s">
        <v>13818</v>
      </c>
      <c r="K3015" t="s">
        <v>13819</v>
      </c>
      <c r="L3015">
        <v>270107</v>
      </c>
      <c r="M3015" t="s">
        <v>13588</v>
      </c>
      <c r="N3015">
        <v>270107007</v>
      </c>
      <c r="O3015" t="s">
        <v>13618</v>
      </c>
      <c r="P3015">
        <v>7820.0741374394065</v>
      </c>
      <c r="Q3015">
        <v>9358.7602424583965</v>
      </c>
      <c r="R3015">
        <v>9935.5806336641544</v>
      </c>
    </row>
    <row r="3016" spans="1:18" x14ac:dyDescent="0.25">
      <c r="A3016">
        <v>13</v>
      </c>
      <c r="B3016">
        <v>13302</v>
      </c>
      <c r="C3016" t="s">
        <v>10678</v>
      </c>
      <c r="D3016" t="s">
        <v>1930</v>
      </c>
      <c r="E3016">
        <v>5</v>
      </c>
      <c r="F3016" t="s">
        <v>13817</v>
      </c>
      <c r="G3016">
        <v>1</v>
      </c>
      <c r="H3016" t="s">
        <v>8278</v>
      </c>
      <c r="I3016">
        <v>2</v>
      </c>
      <c r="J3016" t="s">
        <v>13818</v>
      </c>
      <c r="K3016" t="s">
        <v>13820</v>
      </c>
      <c r="L3016">
        <v>270107</v>
      </c>
      <c r="M3016" t="s">
        <v>13588</v>
      </c>
      <c r="N3016">
        <v>270107007</v>
      </c>
      <c r="O3016" t="s">
        <v>13618</v>
      </c>
      <c r="P3016">
        <v>2606.691379146469</v>
      </c>
      <c r="Q3016">
        <v>0</v>
      </c>
      <c r="R3016">
        <v>1794.0255356836556</v>
      </c>
    </row>
    <row r="3017" spans="1:18" x14ac:dyDescent="0.25">
      <c r="A3017">
        <v>13</v>
      </c>
      <c r="B3017">
        <v>13302</v>
      </c>
      <c r="C3017" t="s">
        <v>10678</v>
      </c>
      <c r="D3017" t="s">
        <v>1930</v>
      </c>
      <c r="E3017">
        <v>6</v>
      </c>
      <c r="F3017" t="s">
        <v>13821</v>
      </c>
      <c r="G3017">
        <v>3</v>
      </c>
      <c r="H3017" t="s">
        <v>13770</v>
      </c>
      <c r="I3017">
        <v>2</v>
      </c>
      <c r="J3017" t="s">
        <v>13818</v>
      </c>
      <c r="K3017" t="s">
        <v>13822</v>
      </c>
      <c r="L3017">
        <v>270107</v>
      </c>
      <c r="M3017" t="s">
        <v>13588</v>
      </c>
      <c r="N3017">
        <v>270107007</v>
      </c>
      <c r="O3017" t="s">
        <v>13618</v>
      </c>
      <c r="P3017">
        <v>2606.691379146469</v>
      </c>
      <c r="Q3017">
        <v>4339.9895035849877</v>
      </c>
      <c r="R3017">
        <v>9935.5806336641544</v>
      </c>
    </row>
    <row r="3018" spans="1:18" x14ac:dyDescent="0.25">
      <c r="A3018">
        <v>13</v>
      </c>
      <c r="B3018">
        <v>13302</v>
      </c>
      <c r="C3018" t="s">
        <v>10678</v>
      </c>
      <c r="D3018" t="s">
        <v>1930</v>
      </c>
      <c r="E3018">
        <v>6</v>
      </c>
      <c r="F3018" t="s">
        <v>13821</v>
      </c>
      <c r="G3018">
        <v>3</v>
      </c>
      <c r="H3018" t="s">
        <v>13770</v>
      </c>
      <c r="I3018">
        <v>2</v>
      </c>
      <c r="J3018" t="s">
        <v>13818</v>
      </c>
      <c r="K3018" t="s">
        <v>13823</v>
      </c>
      <c r="L3018">
        <v>270107</v>
      </c>
      <c r="M3018" t="s">
        <v>13588</v>
      </c>
      <c r="N3018">
        <v>270107007</v>
      </c>
      <c r="O3018" t="s">
        <v>13618</v>
      </c>
      <c r="P3018">
        <v>7820.0741374394065</v>
      </c>
      <c r="Q3018">
        <v>5018.7707388734098</v>
      </c>
      <c r="R3018">
        <v>1794.0255356836556</v>
      </c>
    </row>
    <row r="3019" spans="1:18" x14ac:dyDescent="0.25">
      <c r="A3019">
        <v>13</v>
      </c>
      <c r="B3019">
        <v>13303</v>
      </c>
      <c r="C3019" t="s">
        <v>10678</v>
      </c>
      <c r="D3019" t="s">
        <v>1933</v>
      </c>
      <c r="E3019">
        <v>5</v>
      </c>
      <c r="F3019" t="s">
        <v>13817</v>
      </c>
      <c r="G3019">
        <v>1</v>
      </c>
      <c r="H3019" t="s">
        <v>8278</v>
      </c>
      <c r="I3019">
        <v>2</v>
      </c>
      <c r="J3019" t="s">
        <v>13818</v>
      </c>
      <c r="K3019" t="s">
        <v>13819</v>
      </c>
      <c r="L3019">
        <v>270107</v>
      </c>
      <c r="M3019" t="s">
        <v>13588</v>
      </c>
      <c r="N3019">
        <v>270107007</v>
      </c>
      <c r="O3019" t="s">
        <v>13618</v>
      </c>
      <c r="P3019">
        <v>0</v>
      </c>
      <c r="Q3019">
        <v>44481.299795595121</v>
      </c>
      <c r="R3019">
        <v>0</v>
      </c>
    </row>
    <row r="3020" spans="1:18" x14ac:dyDescent="0.25">
      <c r="A3020">
        <v>13</v>
      </c>
      <c r="B3020">
        <v>13303</v>
      </c>
      <c r="C3020" t="s">
        <v>10678</v>
      </c>
      <c r="D3020" t="s">
        <v>1933</v>
      </c>
      <c r="E3020">
        <v>6</v>
      </c>
      <c r="F3020" t="s">
        <v>13821</v>
      </c>
      <c r="G3020">
        <v>3</v>
      </c>
      <c r="H3020" t="s">
        <v>13770</v>
      </c>
      <c r="I3020">
        <v>2</v>
      </c>
      <c r="J3020" t="s">
        <v>13818</v>
      </c>
      <c r="K3020" t="s">
        <v>13822</v>
      </c>
      <c r="L3020">
        <v>270107</v>
      </c>
      <c r="M3020" t="s">
        <v>13588</v>
      </c>
      <c r="N3020">
        <v>270107007</v>
      </c>
      <c r="O3020" t="s">
        <v>13618</v>
      </c>
      <c r="P3020">
        <v>0</v>
      </c>
      <c r="Q3020">
        <v>30804.436079550571</v>
      </c>
      <c r="R3020">
        <v>0</v>
      </c>
    </row>
    <row r="3021" spans="1:18" x14ac:dyDescent="0.25">
      <c r="A3021">
        <v>13</v>
      </c>
      <c r="B3021">
        <v>13303</v>
      </c>
      <c r="C3021" t="s">
        <v>10678</v>
      </c>
      <c r="D3021" t="s">
        <v>1933</v>
      </c>
      <c r="E3021">
        <v>6</v>
      </c>
      <c r="F3021" t="s">
        <v>13821</v>
      </c>
      <c r="G3021">
        <v>3</v>
      </c>
      <c r="H3021" t="s">
        <v>13770</v>
      </c>
      <c r="I3021">
        <v>2</v>
      </c>
      <c r="J3021" t="s">
        <v>13818</v>
      </c>
      <c r="K3021" t="s">
        <v>13823</v>
      </c>
      <c r="L3021">
        <v>270107</v>
      </c>
      <c r="M3021" t="s">
        <v>13588</v>
      </c>
      <c r="N3021">
        <v>270107007</v>
      </c>
      <c r="O3021" t="s">
        <v>13618</v>
      </c>
      <c r="P3021">
        <v>0</v>
      </c>
      <c r="Q3021">
        <v>13676.863716044551</v>
      </c>
      <c r="R3021">
        <v>0</v>
      </c>
    </row>
    <row r="3022" spans="1:18" x14ac:dyDescent="0.25">
      <c r="A3022">
        <v>13</v>
      </c>
      <c r="B3022">
        <v>13401</v>
      </c>
      <c r="C3022" t="s">
        <v>10678</v>
      </c>
      <c r="D3022" t="s">
        <v>1936</v>
      </c>
      <c r="E3022">
        <v>5</v>
      </c>
      <c r="F3022" t="s">
        <v>13817</v>
      </c>
      <c r="G3022">
        <v>1</v>
      </c>
      <c r="H3022" t="s">
        <v>8278</v>
      </c>
      <c r="I3022">
        <v>2</v>
      </c>
      <c r="J3022" t="s">
        <v>13818</v>
      </c>
      <c r="K3022" t="s">
        <v>13819</v>
      </c>
      <c r="L3022">
        <v>270107</v>
      </c>
      <c r="M3022" t="s">
        <v>13588</v>
      </c>
      <c r="N3022">
        <v>270107007</v>
      </c>
      <c r="O3022" t="s">
        <v>13618</v>
      </c>
      <c r="P3022">
        <v>24298.849728905287</v>
      </c>
      <c r="Q3022">
        <v>27908.844306089737</v>
      </c>
      <c r="R3022">
        <v>44231.68397686656</v>
      </c>
    </row>
    <row r="3023" spans="1:18" x14ac:dyDescent="0.25">
      <c r="A3023">
        <v>13</v>
      </c>
      <c r="B3023">
        <v>13401</v>
      </c>
      <c r="C3023" t="s">
        <v>10678</v>
      </c>
      <c r="D3023" t="s">
        <v>1936</v>
      </c>
      <c r="E3023">
        <v>5</v>
      </c>
      <c r="F3023" t="s">
        <v>13817</v>
      </c>
      <c r="G3023">
        <v>1</v>
      </c>
      <c r="H3023" t="s">
        <v>8278</v>
      </c>
      <c r="I3023">
        <v>2</v>
      </c>
      <c r="J3023" t="s">
        <v>13818</v>
      </c>
      <c r="K3023" t="s">
        <v>13820</v>
      </c>
      <c r="L3023">
        <v>270107</v>
      </c>
      <c r="M3023" t="s">
        <v>13588</v>
      </c>
      <c r="N3023">
        <v>270107007</v>
      </c>
      <c r="O3023" t="s">
        <v>13618</v>
      </c>
      <c r="P3023">
        <v>3024.6878480665478</v>
      </c>
      <c r="Q3023">
        <v>17615.577148745178</v>
      </c>
      <c r="R3023">
        <v>7907.0557588727688</v>
      </c>
    </row>
    <row r="3024" spans="1:18" x14ac:dyDescent="0.25">
      <c r="A3024">
        <v>13</v>
      </c>
      <c r="B3024">
        <v>13401</v>
      </c>
      <c r="C3024" t="s">
        <v>10678</v>
      </c>
      <c r="D3024" t="s">
        <v>1936</v>
      </c>
      <c r="E3024">
        <v>6</v>
      </c>
      <c r="F3024" t="s">
        <v>13821</v>
      </c>
      <c r="G3024">
        <v>3</v>
      </c>
      <c r="H3024" t="s">
        <v>13770</v>
      </c>
      <c r="I3024">
        <v>2</v>
      </c>
      <c r="J3024" t="s">
        <v>13818</v>
      </c>
      <c r="K3024" t="s">
        <v>13822</v>
      </c>
      <c r="L3024">
        <v>270107</v>
      </c>
      <c r="M3024" t="s">
        <v>13588</v>
      </c>
      <c r="N3024">
        <v>270107007</v>
      </c>
      <c r="O3024" t="s">
        <v>13618</v>
      </c>
      <c r="P3024">
        <v>20215.872336297925</v>
      </c>
      <c r="Q3024">
        <v>11621.991850634709</v>
      </c>
      <c r="R3024">
        <v>30477.058575001862</v>
      </c>
    </row>
    <row r="3025" spans="1:18" x14ac:dyDescent="0.25">
      <c r="A3025">
        <v>13</v>
      </c>
      <c r="B3025">
        <v>13401</v>
      </c>
      <c r="C3025" t="s">
        <v>10678</v>
      </c>
      <c r="D3025" t="s">
        <v>1936</v>
      </c>
      <c r="E3025">
        <v>6</v>
      </c>
      <c r="F3025" t="s">
        <v>13821</v>
      </c>
      <c r="G3025">
        <v>3</v>
      </c>
      <c r="H3025" t="s">
        <v>13770</v>
      </c>
      <c r="I3025">
        <v>2</v>
      </c>
      <c r="J3025" t="s">
        <v>13818</v>
      </c>
      <c r="K3025" t="s">
        <v>13823</v>
      </c>
      <c r="L3025">
        <v>270107</v>
      </c>
      <c r="M3025" t="s">
        <v>13588</v>
      </c>
      <c r="N3025">
        <v>270107007</v>
      </c>
      <c r="O3025" t="s">
        <v>13618</v>
      </c>
      <c r="P3025">
        <v>7107.6652406739067</v>
      </c>
      <c r="Q3025">
        <v>33902.429604200195</v>
      </c>
      <c r="R3025">
        <v>21661.681160737455</v>
      </c>
    </row>
    <row r="3026" spans="1:18" x14ac:dyDescent="0.25">
      <c r="A3026">
        <v>13</v>
      </c>
      <c r="B3026">
        <v>13402</v>
      </c>
      <c r="C3026" t="s">
        <v>10678</v>
      </c>
      <c r="D3026" t="s">
        <v>1939</v>
      </c>
      <c r="E3026">
        <v>5</v>
      </c>
      <c r="F3026" t="s">
        <v>13817</v>
      </c>
      <c r="G3026">
        <v>1</v>
      </c>
      <c r="H3026" t="s">
        <v>8278</v>
      </c>
      <c r="I3026">
        <v>2</v>
      </c>
      <c r="J3026" t="s">
        <v>13818</v>
      </c>
      <c r="K3026" t="s">
        <v>13819</v>
      </c>
      <c r="L3026">
        <v>270107</v>
      </c>
      <c r="M3026" t="s">
        <v>13588</v>
      </c>
      <c r="N3026">
        <v>270107007</v>
      </c>
      <c r="O3026" t="s">
        <v>13618</v>
      </c>
      <c r="P3026">
        <v>15353.055974452231</v>
      </c>
      <c r="Q3026">
        <v>24097.61691217019</v>
      </c>
      <c r="R3026">
        <v>36332.758885002506</v>
      </c>
    </row>
    <row r="3027" spans="1:18" x14ac:dyDescent="0.25">
      <c r="A3027">
        <v>13</v>
      </c>
      <c r="B3027">
        <v>13402</v>
      </c>
      <c r="C3027" t="s">
        <v>10678</v>
      </c>
      <c r="D3027" t="s">
        <v>1939</v>
      </c>
      <c r="E3027">
        <v>5</v>
      </c>
      <c r="F3027" t="s">
        <v>13817</v>
      </c>
      <c r="G3027">
        <v>1</v>
      </c>
      <c r="H3027" t="s">
        <v>8278</v>
      </c>
      <c r="I3027">
        <v>2</v>
      </c>
      <c r="J3027" t="s">
        <v>13818</v>
      </c>
      <c r="K3027" t="s">
        <v>13820</v>
      </c>
      <c r="L3027">
        <v>270107</v>
      </c>
      <c r="M3027" t="s">
        <v>13588</v>
      </c>
      <c r="N3027">
        <v>270107007</v>
      </c>
      <c r="O3027" t="s">
        <v>13618</v>
      </c>
      <c r="P3027">
        <v>4691.5195600106445</v>
      </c>
      <c r="Q3027">
        <v>5449.076079863793</v>
      </c>
      <c r="R3027">
        <v>4540.3260531263031</v>
      </c>
    </row>
    <row r="3028" spans="1:18" x14ac:dyDescent="0.25">
      <c r="A3028">
        <v>13</v>
      </c>
      <c r="B3028">
        <v>13402</v>
      </c>
      <c r="C3028" t="s">
        <v>10678</v>
      </c>
      <c r="D3028" t="s">
        <v>1939</v>
      </c>
      <c r="E3028">
        <v>6</v>
      </c>
      <c r="F3028" t="s">
        <v>13821</v>
      </c>
      <c r="G3028">
        <v>3</v>
      </c>
      <c r="H3028" t="s">
        <v>13770</v>
      </c>
      <c r="I3028">
        <v>2</v>
      </c>
      <c r="J3028" t="s">
        <v>13818</v>
      </c>
      <c r="K3028" t="s">
        <v>13822</v>
      </c>
      <c r="L3028">
        <v>270107</v>
      </c>
      <c r="M3028" t="s">
        <v>13588</v>
      </c>
      <c r="N3028">
        <v>270107007</v>
      </c>
      <c r="O3028" t="s">
        <v>13618</v>
      </c>
      <c r="P3028">
        <v>7036.7249179455339</v>
      </c>
      <c r="Q3028">
        <v>11168.576861183943</v>
      </c>
      <c r="R3028">
        <v>20645.679550981393</v>
      </c>
    </row>
    <row r="3029" spans="1:18" x14ac:dyDescent="0.25">
      <c r="A3029">
        <v>13</v>
      </c>
      <c r="B3029">
        <v>13402</v>
      </c>
      <c r="C3029" t="s">
        <v>10678</v>
      </c>
      <c r="D3029" t="s">
        <v>1939</v>
      </c>
      <c r="E3029">
        <v>6</v>
      </c>
      <c r="F3029" t="s">
        <v>13821</v>
      </c>
      <c r="G3029">
        <v>3</v>
      </c>
      <c r="H3029" t="s">
        <v>13770</v>
      </c>
      <c r="I3029">
        <v>2</v>
      </c>
      <c r="J3029" t="s">
        <v>13818</v>
      </c>
      <c r="K3029" t="s">
        <v>13823</v>
      </c>
      <c r="L3029">
        <v>270107</v>
      </c>
      <c r="M3029" t="s">
        <v>13588</v>
      </c>
      <c r="N3029">
        <v>270107007</v>
      </c>
      <c r="O3029" t="s">
        <v>13618</v>
      </c>
      <c r="P3029">
        <v>13007.850616517342</v>
      </c>
      <c r="Q3029">
        <v>18378.116130850045</v>
      </c>
      <c r="R3029">
        <v>20227.405387147417</v>
      </c>
    </row>
    <row r="3030" spans="1:18" x14ac:dyDescent="0.25">
      <c r="A3030">
        <v>13</v>
      </c>
      <c r="B3030">
        <v>13403</v>
      </c>
      <c r="C3030" t="s">
        <v>10678</v>
      </c>
      <c r="D3030" t="s">
        <v>13777</v>
      </c>
      <c r="E3030">
        <v>5</v>
      </c>
      <c r="F3030" t="s">
        <v>13817</v>
      </c>
      <c r="G3030">
        <v>1</v>
      </c>
      <c r="H3030" t="s">
        <v>8278</v>
      </c>
      <c r="I3030">
        <v>2</v>
      </c>
      <c r="J3030" t="s">
        <v>13818</v>
      </c>
      <c r="K3030" t="s">
        <v>13819</v>
      </c>
      <c r="L3030">
        <v>270107</v>
      </c>
      <c r="M3030" t="s">
        <v>13588</v>
      </c>
      <c r="N3030">
        <v>270107007</v>
      </c>
      <c r="O3030" t="s">
        <v>13618</v>
      </c>
      <c r="P3030">
        <v>0</v>
      </c>
      <c r="Q3030">
        <v>28298.253389842233</v>
      </c>
      <c r="R3030">
        <v>0</v>
      </c>
    </row>
    <row r="3031" spans="1:18" x14ac:dyDescent="0.25">
      <c r="A3031">
        <v>13</v>
      </c>
      <c r="B3031">
        <v>13403</v>
      </c>
      <c r="C3031" t="s">
        <v>10678</v>
      </c>
      <c r="D3031" t="s">
        <v>13777</v>
      </c>
      <c r="E3031">
        <v>5</v>
      </c>
      <c r="F3031" t="s">
        <v>13817</v>
      </c>
      <c r="G3031">
        <v>1</v>
      </c>
      <c r="H3031" t="s">
        <v>8278</v>
      </c>
      <c r="I3031">
        <v>2</v>
      </c>
      <c r="J3031" t="s">
        <v>13818</v>
      </c>
      <c r="K3031" t="s">
        <v>13820</v>
      </c>
      <c r="L3031">
        <v>270107</v>
      </c>
      <c r="M3031" t="s">
        <v>13588</v>
      </c>
      <c r="N3031">
        <v>270107007</v>
      </c>
      <c r="O3031" t="s">
        <v>13618</v>
      </c>
      <c r="P3031">
        <v>0</v>
      </c>
      <c r="Q3031">
        <v>10380.567472917577</v>
      </c>
      <c r="R3031">
        <v>0</v>
      </c>
    </row>
    <row r="3032" spans="1:18" x14ac:dyDescent="0.25">
      <c r="A3032">
        <v>13</v>
      </c>
      <c r="B3032">
        <v>13403</v>
      </c>
      <c r="C3032" t="s">
        <v>10678</v>
      </c>
      <c r="D3032" t="s">
        <v>13777</v>
      </c>
      <c r="E3032">
        <v>6</v>
      </c>
      <c r="F3032" t="s">
        <v>13821</v>
      </c>
      <c r="G3032">
        <v>3</v>
      </c>
      <c r="H3032" t="s">
        <v>13770</v>
      </c>
      <c r="I3032">
        <v>2</v>
      </c>
      <c r="J3032" t="s">
        <v>13818</v>
      </c>
      <c r="K3032" t="s">
        <v>13822</v>
      </c>
      <c r="L3032">
        <v>270107</v>
      </c>
      <c r="M3032" t="s">
        <v>13588</v>
      </c>
      <c r="N3032">
        <v>270107007</v>
      </c>
      <c r="O3032" t="s">
        <v>13618</v>
      </c>
      <c r="P3032">
        <v>0</v>
      </c>
      <c r="Q3032">
        <v>28298.253389842233</v>
      </c>
      <c r="R3032">
        <v>0</v>
      </c>
    </row>
    <row r="3033" spans="1:18" x14ac:dyDescent="0.25">
      <c r="A3033">
        <v>13</v>
      </c>
      <c r="B3033">
        <v>13403</v>
      </c>
      <c r="C3033" t="s">
        <v>10678</v>
      </c>
      <c r="D3033" t="s">
        <v>13777</v>
      </c>
      <c r="E3033">
        <v>6</v>
      </c>
      <c r="F3033" t="s">
        <v>13821</v>
      </c>
      <c r="G3033">
        <v>3</v>
      </c>
      <c r="H3033" t="s">
        <v>13770</v>
      </c>
      <c r="I3033">
        <v>2</v>
      </c>
      <c r="J3033" t="s">
        <v>13818</v>
      </c>
      <c r="K3033" t="s">
        <v>13823</v>
      </c>
      <c r="L3033">
        <v>270107</v>
      </c>
      <c r="M3033" t="s">
        <v>13588</v>
      </c>
      <c r="N3033">
        <v>270107007</v>
      </c>
      <c r="O3033" t="s">
        <v>13618</v>
      </c>
      <c r="P3033">
        <v>0</v>
      </c>
      <c r="Q3033">
        <v>10380.567472917577</v>
      </c>
      <c r="R3033">
        <v>0</v>
      </c>
    </row>
    <row r="3034" spans="1:18" x14ac:dyDescent="0.25">
      <c r="A3034">
        <v>13</v>
      </c>
      <c r="B3034">
        <v>13404</v>
      </c>
      <c r="C3034" t="s">
        <v>10678</v>
      </c>
      <c r="D3034" t="s">
        <v>1945</v>
      </c>
      <c r="E3034">
        <v>5</v>
      </c>
      <c r="F3034" t="s">
        <v>13817</v>
      </c>
      <c r="G3034">
        <v>1</v>
      </c>
      <c r="H3034" t="s">
        <v>8278</v>
      </c>
      <c r="I3034">
        <v>2</v>
      </c>
      <c r="J3034" t="s">
        <v>13818</v>
      </c>
      <c r="K3034" t="s">
        <v>13819</v>
      </c>
      <c r="L3034">
        <v>270107</v>
      </c>
      <c r="M3034" t="s">
        <v>13588</v>
      </c>
      <c r="N3034">
        <v>270107007</v>
      </c>
      <c r="O3034" t="s">
        <v>13618</v>
      </c>
      <c r="P3034">
        <v>14945.691738737953</v>
      </c>
      <c r="Q3034">
        <v>10371.262233987751</v>
      </c>
      <c r="R3034">
        <v>28103.643135990558</v>
      </c>
    </row>
    <row r="3035" spans="1:18" x14ac:dyDescent="0.25">
      <c r="A3035">
        <v>13</v>
      </c>
      <c r="B3035">
        <v>13404</v>
      </c>
      <c r="C3035" t="s">
        <v>10678</v>
      </c>
      <c r="D3035" t="s">
        <v>1945</v>
      </c>
      <c r="E3035">
        <v>5</v>
      </c>
      <c r="F3035" t="s">
        <v>13817</v>
      </c>
      <c r="G3035">
        <v>1</v>
      </c>
      <c r="H3035" t="s">
        <v>8278</v>
      </c>
      <c r="I3035">
        <v>2</v>
      </c>
      <c r="J3035" t="s">
        <v>13818</v>
      </c>
      <c r="K3035" t="s">
        <v>13820</v>
      </c>
      <c r="L3035">
        <v>270107</v>
      </c>
      <c r="M3035" t="s">
        <v>13588</v>
      </c>
      <c r="N3035">
        <v>270107007</v>
      </c>
      <c r="O3035" t="s">
        <v>13618</v>
      </c>
      <c r="P3035">
        <v>0</v>
      </c>
      <c r="Q3035">
        <v>3616.0486543887992</v>
      </c>
      <c r="R3035">
        <v>0</v>
      </c>
    </row>
    <row r="3036" spans="1:18" x14ac:dyDescent="0.25">
      <c r="A3036">
        <v>13</v>
      </c>
      <c r="B3036">
        <v>13404</v>
      </c>
      <c r="C3036" t="s">
        <v>10678</v>
      </c>
      <c r="D3036" t="s">
        <v>1945</v>
      </c>
      <c r="E3036">
        <v>6</v>
      </c>
      <c r="F3036" t="s">
        <v>13821</v>
      </c>
      <c r="G3036">
        <v>3</v>
      </c>
      <c r="H3036" t="s">
        <v>13770</v>
      </c>
      <c r="I3036">
        <v>2</v>
      </c>
      <c r="J3036" t="s">
        <v>13818</v>
      </c>
      <c r="K3036" t="s">
        <v>13822</v>
      </c>
      <c r="L3036">
        <v>270107</v>
      </c>
      <c r="M3036" t="s">
        <v>13588</v>
      </c>
      <c r="N3036">
        <v>270107007</v>
      </c>
      <c r="O3036" t="s">
        <v>13618</v>
      </c>
      <c r="P3036">
        <v>14945.691738737953</v>
      </c>
      <c r="Q3036">
        <v>4306.1056677750166</v>
      </c>
      <c r="R3036">
        <v>19097.675305893688</v>
      </c>
    </row>
    <row r="3037" spans="1:18" x14ac:dyDescent="0.25">
      <c r="A3037">
        <v>13</v>
      </c>
      <c r="B3037">
        <v>13404</v>
      </c>
      <c r="C3037" t="s">
        <v>10678</v>
      </c>
      <c r="D3037" t="s">
        <v>1945</v>
      </c>
      <c r="E3037">
        <v>6</v>
      </c>
      <c r="F3037" t="s">
        <v>13821</v>
      </c>
      <c r="G3037">
        <v>3</v>
      </c>
      <c r="H3037" t="s">
        <v>13770</v>
      </c>
      <c r="I3037">
        <v>2</v>
      </c>
      <c r="J3037" t="s">
        <v>13818</v>
      </c>
      <c r="K3037" t="s">
        <v>13823</v>
      </c>
      <c r="L3037">
        <v>270107</v>
      </c>
      <c r="M3037" t="s">
        <v>13588</v>
      </c>
      <c r="N3037">
        <v>270107007</v>
      </c>
      <c r="O3037" t="s">
        <v>13618</v>
      </c>
      <c r="P3037">
        <v>0</v>
      </c>
      <c r="Q3037">
        <v>9681.2052206015342</v>
      </c>
      <c r="R3037">
        <v>9005.9678300968699</v>
      </c>
    </row>
    <row r="3038" spans="1:18" x14ac:dyDescent="0.25">
      <c r="A3038">
        <v>13</v>
      </c>
      <c r="B3038">
        <v>13501</v>
      </c>
      <c r="C3038" t="s">
        <v>10678</v>
      </c>
      <c r="D3038" t="s">
        <v>1948</v>
      </c>
      <c r="E3038">
        <v>5</v>
      </c>
      <c r="F3038" t="s">
        <v>13817</v>
      </c>
      <c r="G3038">
        <v>1</v>
      </c>
      <c r="H3038" t="s">
        <v>8278</v>
      </c>
      <c r="I3038">
        <v>2</v>
      </c>
      <c r="J3038" t="s">
        <v>13818</v>
      </c>
      <c r="K3038" t="s">
        <v>13819</v>
      </c>
      <c r="L3038">
        <v>270107</v>
      </c>
      <c r="M3038" t="s">
        <v>13588</v>
      </c>
      <c r="N3038">
        <v>270107007</v>
      </c>
      <c r="O3038" t="s">
        <v>13618</v>
      </c>
      <c r="P3038">
        <v>6700.6519288270183</v>
      </c>
      <c r="Q3038">
        <v>20459.891078913646</v>
      </c>
      <c r="R3038">
        <v>6815.8193945787289</v>
      </c>
    </row>
    <row r="3039" spans="1:18" x14ac:dyDescent="0.25">
      <c r="A3039">
        <v>13</v>
      </c>
      <c r="B3039">
        <v>13501</v>
      </c>
      <c r="C3039" t="s">
        <v>10678</v>
      </c>
      <c r="D3039" t="s">
        <v>1948</v>
      </c>
      <c r="E3039">
        <v>5</v>
      </c>
      <c r="F3039" t="s">
        <v>13817</v>
      </c>
      <c r="G3039">
        <v>1</v>
      </c>
      <c r="H3039" t="s">
        <v>8278</v>
      </c>
      <c r="I3039">
        <v>2</v>
      </c>
      <c r="J3039" t="s">
        <v>13818</v>
      </c>
      <c r="K3039" t="s">
        <v>13820</v>
      </c>
      <c r="L3039">
        <v>270107</v>
      </c>
      <c r="M3039" t="s">
        <v>13588</v>
      </c>
      <c r="N3039">
        <v>270107007</v>
      </c>
      <c r="O3039" t="s">
        <v>13618</v>
      </c>
      <c r="P3039">
        <v>10126.954561050929</v>
      </c>
      <c r="Q3039">
        <v>2730.6252752091614</v>
      </c>
      <c r="R3039">
        <v>953.83031227451215</v>
      </c>
    </row>
    <row r="3040" spans="1:18" x14ac:dyDescent="0.25">
      <c r="A3040">
        <v>13</v>
      </c>
      <c r="B3040">
        <v>13501</v>
      </c>
      <c r="C3040" t="s">
        <v>10678</v>
      </c>
      <c r="D3040" t="s">
        <v>1948</v>
      </c>
      <c r="E3040">
        <v>6</v>
      </c>
      <c r="F3040" t="s">
        <v>13821</v>
      </c>
      <c r="G3040">
        <v>3</v>
      </c>
      <c r="H3040" t="s">
        <v>13770</v>
      </c>
      <c r="I3040">
        <v>2</v>
      </c>
      <c r="J3040" t="s">
        <v>13818</v>
      </c>
      <c r="K3040" t="s">
        <v>13822</v>
      </c>
      <c r="L3040">
        <v>270107</v>
      </c>
      <c r="M3040" t="s">
        <v>13588</v>
      </c>
      <c r="N3040">
        <v>270107007</v>
      </c>
      <c r="O3040" t="s">
        <v>13618</v>
      </c>
      <c r="P3040">
        <v>6700.6519288270183</v>
      </c>
      <c r="Q3040">
        <v>15986.539179228517</v>
      </c>
      <c r="R3040">
        <v>6815.8193945787289</v>
      </c>
    </row>
    <row r="3041" spans="1:18" x14ac:dyDescent="0.25">
      <c r="A3041">
        <v>13</v>
      </c>
      <c r="B3041">
        <v>13501</v>
      </c>
      <c r="C3041" t="s">
        <v>10678</v>
      </c>
      <c r="D3041" t="s">
        <v>1948</v>
      </c>
      <c r="E3041">
        <v>6</v>
      </c>
      <c r="F3041" t="s">
        <v>13821</v>
      </c>
      <c r="G3041">
        <v>3</v>
      </c>
      <c r="H3041" t="s">
        <v>13770</v>
      </c>
      <c r="I3041">
        <v>2</v>
      </c>
      <c r="J3041" t="s">
        <v>13818</v>
      </c>
      <c r="K3041" t="s">
        <v>13823</v>
      </c>
      <c r="L3041">
        <v>270107</v>
      </c>
      <c r="M3041" t="s">
        <v>13588</v>
      </c>
      <c r="N3041">
        <v>270107007</v>
      </c>
      <c r="O3041" t="s">
        <v>13618</v>
      </c>
      <c r="P3041">
        <v>10126.954561050929</v>
      </c>
      <c r="Q3041">
        <v>7203.9771748942894</v>
      </c>
      <c r="R3041">
        <v>953.83031227451215</v>
      </c>
    </row>
    <row r="3042" spans="1:18" x14ac:dyDescent="0.25">
      <c r="A3042">
        <v>13</v>
      </c>
      <c r="B3042">
        <v>13601</v>
      </c>
      <c r="C3042" t="s">
        <v>10678</v>
      </c>
      <c r="D3042" t="s">
        <v>1963</v>
      </c>
      <c r="E3042">
        <v>5</v>
      </c>
      <c r="F3042" t="s">
        <v>13817</v>
      </c>
      <c r="G3042">
        <v>1</v>
      </c>
      <c r="H3042" t="s">
        <v>8278</v>
      </c>
      <c r="I3042">
        <v>2</v>
      </c>
      <c r="J3042" t="s">
        <v>13818</v>
      </c>
      <c r="K3042" t="s">
        <v>13819</v>
      </c>
      <c r="L3042">
        <v>270107</v>
      </c>
      <c r="M3042" t="s">
        <v>13588</v>
      </c>
      <c r="N3042">
        <v>270107007</v>
      </c>
      <c r="O3042" t="s">
        <v>13618</v>
      </c>
      <c r="P3042">
        <v>22932.006087779195</v>
      </c>
      <c r="Q3042">
        <v>9950.1717174662699</v>
      </c>
      <c r="R3042">
        <v>10294.070282247785</v>
      </c>
    </row>
    <row r="3043" spans="1:18" x14ac:dyDescent="0.25">
      <c r="A3043">
        <v>13</v>
      </c>
      <c r="B3043">
        <v>13601</v>
      </c>
      <c r="C3043" t="s">
        <v>10678</v>
      </c>
      <c r="D3043" t="s">
        <v>1963</v>
      </c>
      <c r="E3043">
        <v>5</v>
      </c>
      <c r="F3043" t="s">
        <v>13817</v>
      </c>
      <c r="G3043">
        <v>1</v>
      </c>
      <c r="H3043" t="s">
        <v>8278</v>
      </c>
      <c r="I3043">
        <v>2</v>
      </c>
      <c r="J3043" t="s">
        <v>13818</v>
      </c>
      <c r="K3043" t="s">
        <v>13820</v>
      </c>
      <c r="L3043">
        <v>270107</v>
      </c>
      <c r="M3043" t="s">
        <v>13588</v>
      </c>
      <c r="N3043">
        <v>270107007</v>
      </c>
      <c r="O3043" t="s">
        <v>13618</v>
      </c>
      <c r="P3043">
        <v>0</v>
      </c>
      <c r="Q3043">
        <v>4670.2353902703117</v>
      </c>
      <c r="R3043">
        <v>2781.8159342504036</v>
      </c>
    </row>
    <row r="3044" spans="1:18" x14ac:dyDescent="0.25">
      <c r="A3044">
        <v>13</v>
      </c>
      <c r="B3044">
        <v>13601</v>
      </c>
      <c r="C3044" t="s">
        <v>10678</v>
      </c>
      <c r="D3044" t="s">
        <v>1963</v>
      </c>
      <c r="E3044">
        <v>6</v>
      </c>
      <c r="F3044" t="s">
        <v>13821</v>
      </c>
      <c r="G3044">
        <v>3</v>
      </c>
      <c r="H3044" t="s">
        <v>13770</v>
      </c>
      <c r="I3044">
        <v>2</v>
      </c>
      <c r="J3044" t="s">
        <v>13818</v>
      </c>
      <c r="K3044" t="s">
        <v>13822</v>
      </c>
      <c r="L3044">
        <v>270107</v>
      </c>
      <c r="M3044" t="s">
        <v>13588</v>
      </c>
      <c r="N3044">
        <v>270107007</v>
      </c>
      <c r="O3044" t="s">
        <v>13618</v>
      </c>
      <c r="P3044">
        <v>22932.006087779195</v>
      </c>
      <c r="Q3044">
        <v>5998.1764841007844</v>
      </c>
      <c r="R3044">
        <v>6749.6113686449553</v>
      </c>
    </row>
    <row r="3045" spans="1:18" x14ac:dyDescent="0.25">
      <c r="A3045">
        <v>13</v>
      </c>
      <c r="B3045">
        <v>13601</v>
      </c>
      <c r="C3045" t="s">
        <v>10678</v>
      </c>
      <c r="D3045" t="s">
        <v>1963</v>
      </c>
      <c r="E3045">
        <v>6</v>
      </c>
      <c r="F3045" t="s">
        <v>13821</v>
      </c>
      <c r="G3045">
        <v>3</v>
      </c>
      <c r="H3045" t="s">
        <v>13770</v>
      </c>
      <c r="I3045">
        <v>2</v>
      </c>
      <c r="J3045" t="s">
        <v>13818</v>
      </c>
      <c r="K3045" t="s">
        <v>13823</v>
      </c>
      <c r="L3045">
        <v>270107</v>
      </c>
      <c r="M3045" t="s">
        <v>13588</v>
      </c>
      <c r="N3045">
        <v>270107007</v>
      </c>
      <c r="O3045" t="s">
        <v>13618</v>
      </c>
      <c r="P3045">
        <v>0</v>
      </c>
      <c r="Q3045">
        <v>8622.2306236357981</v>
      </c>
      <c r="R3045">
        <v>6326.2748478532358</v>
      </c>
    </row>
    <row r="3046" spans="1:18" x14ac:dyDescent="0.25">
      <c r="A3046">
        <v>13</v>
      </c>
      <c r="B3046">
        <v>13602</v>
      </c>
      <c r="C3046" t="s">
        <v>10678</v>
      </c>
      <c r="D3046" t="s">
        <v>1966</v>
      </c>
      <c r="E3046">
        <v>5</v>
      </c>
      <c r="F3046" t="s">
        <v>13817</v>
      </c>
      <c r="G3046">
        <v>1</v>
      </c>
      <c r="H3046" t="s">
        <v>8278</v>
      </c>
      <c r="I3046">
        <v>2</v>
      </c>
      <c r="J3046" t="s">
        <v>13818</v>
      </c>
      <c r="K3046" t="s">
        <v>13819</v>
      </c>
      <c r="L3046">
        <v>270107</v>
      </c>
      <c r="M3046" t="s">
        <v>13588</v>
      </c>
      <c r="N3046">
        <v>270107007</v>
      </c>
      <c r="O3046" t="s">
        <v>13618</v>
      </c>
      <c r="P3046">
        <v>0</v>
      </c>
      <c r="Q3046">
        <v>0</v>
      </c>
      <c r="R3046">
        <v>43179.672989686318</v>
      </c>
    </row>
    <row r="3047" spans="1:18" x14ac:dyDescent="0.25">
      <c r="A3047">
        <v>13</v>
      </c>
      <c r="B3047">
        <v>13602</v>
      </c>
      <c r="C3047" t="s">
        <v>10678</v>
      </c>
      <c r="D3047" t="s">
        <v>1966</v>
      </c>
      <c r="E3047">
        <v>5</v>
      </c>
      <c r="F3047" t="s">
        <v>13817</v>
      </c>
      <c r="G3047">
        <v>1</v>
      </c>
      <c r="H3047" t="s">
        <v>8278</v>
      </c>
      <c r="I3047">
        <v>2</v>
      </c>
      <c r="J3047" t="s">
        <v>13818</v>
      </c>
      <c r="K3047" t="s">
        <v>13820</v>
      </c>
      <c r="L3047">
        <v>270107</v>
      </c>
      <c r="M3047" t="s">
        <v>13588</v>
      </c>
      <c r="N3047">
        <v>270107007</v>
      </c>
      <c r="O3047" t="s">
        <v>13618</v>
      </c>
      <c r="P3047">
        <v>0</v>
      </c>
      <c r="Q3047">
        <v>0</v>
      </c>
      <c r="R3047">
        <v>22456.007422367504</v>
      </c>
    </row>
    <row r="3048" spans="1:18" x14ac:dyDescent="0.25">
      <c r="A3048">
        <v>13</v>
      </c>
      <c r="B3048">
        <v>13602</v>
      </c>
      <c r="C3048" t="s">
        <v>10678</v>
      </c>
      <c r="D3048" t="s">
        <v>1966</v>
      </c>
      <c r="E3048">
        <v>6</v>
      </c>
      <c r="F3048" t="s">
        <v>13821</v>
      </c>
      <c r="G3048">
        <v>3</v>
      </c>
      <c r="H3048" t="s">
        <v>13770</v>
      </c>
      <c r="I3048">
        <v>2</v>
      </c>
      <c r="J3048" t="s">
        <v>13818</v>
      </c>
      <c r="K3048" t="s">
        <v>13822</v>
      </c>
      <c r="L3048">
        <v>270107</v>
      </c>
      <c r="M3048" t="s">
        <v>13588</v>
      </c>
      <c r="N3048">
        <v>270107007</v>
      </c>
      <c r="O3048" t="s">
        <v>13618</v>
      </c>
      <c r="P3048">
        <v>0</v>
      </c>
      <c r="Q3048">
        <v>0</v>
      </c>
      <c r="R3048">
        <v>33796.457115242374</v>
      </c>
    </row>
    <row r="3049" spans="1:18" x14ac:dyDescent="0.25">
      <c r="A3049">
        <v>13</v>
      </c>
      <c r="B3049">
        <v>13602</v>
      </c>
      <c r="C3049" t="s">
        <v>10678</v>
      </c>
      <c r="D3049" t="s">
        <v>1966</v>
      </c>
      <c r="E3049">
        <v>6</v>
      </c>
      <c r="F3049" t="s">
        <v>13821</v>
      </c>
      <c r="G3049">
        <v>3</v>
      </c>
      <c r="H3049" t="s">
        <v>13770</v>
      </c>
      <c r="I3049">
        <v>2</v>
      </c>
      <c r="J3049" t="s">
        <v>13818</v>
      </c>
      <c r="K3049" t="s">
        <v>13823</v>
      </c>
      <c r="L3049">
        <v>270107</v>
      </c>
      <c r="M3049" t="s">
        <v>13588</v>
      </c>
      <c r="N3049">
        <v>270107007</v>
      </c>
      <c r="O3049" t="s">
        <v>13618</v>
      </c>
      <c r="P3049">
        <v>0</v>
      </c>
      <c r="Q3049">
        <v>0</v>
      </c>
      <c r="R3049">
        <v>31839.223296811444</v>
      </c>
    </row>
    <row r="3050" spans="1:18" x14ac:dyDescent="0.25">
      <c r="A3050">
        <v>13</v>
      </c>
      <c r="B3050">
        <v>13603</v>
      </c>
      <c r="C3050" t="s">
        <v>10678</v>
      </c>
      <c r="D3050" t="s">
        <v>1969</v>
      </c>
      <c r="E3050">
        <v>5</v>
      </c>
      <c r="F3050" t="s">
        <v>13817</v>
      </c>
      <c r="G3050">
        <v>1</v>
      </c>
      <c r="H3050" t="s">
        <v>8278</v>
      </c>
      <c r="I3050">
        <v>2</v>
      </c>
      <c r="J3050" t="s">
        <v>13818</v>
      </c>
      <c r="K3050" t="s">
        <v>13819</v>
      </c>
      <c r="L3050">
        <v>270107</v>
      </c>
      <c r="M3050" t="s">
        <v>13588</v>
      </c>
      <c r="N3050">
        <v>270107007</v>
      </c>
      <c r="O3050" t="s">
        <v>13618</v>
      </c>
      <c r="P3050">
        <v>0</v>
      </c>
      <c r="Q3050">
        <v>53162.272433398786</v>
      </c>
      <c r="R3050">
        <v>49719.712340789134</v>
      </c>
    </row>
    <row r="3051" spans="1:18" x14ac:dyDescent="0.25">
      <c r="A3051">
        <v>13</v>
      </c>
      <c r="B3051">
        <v>13603</v>
      </c>
      <c r="C3051" t="s">
        <v>10678</v>
      </c>
      <c r="D3051" t="s">
        <v>1969</v>
      </c>
      <c r="E3051">
        <v>5</v>
      </c>
      <c r="F3051" t="s">
        <v>13817</v>
      </c>
      <c r="G3051">
        <v>1</v>
      </c>
      <c r="H3051" t="s">
        <v>8278</v>
      </c>
      <c r="I3051">
        <v>2</v>
      </c>
      <c r="J3051" t="s">
        <v>13818</v>
      </c>
      <c r="K3051" t="s">
        <v>13820</v>
      </c>
      <c r="L3051">
        <v>270107</v>
      </c>
      <c r="M3051" t="s">
        <v>13588</v>
      </c>
      <c r="N3051">
        <v>270107007</v>
      </c>
      <c r="O3051" t="s">
        <v>13618</v>
      </c>
      <c r="P3051">
        <v>0</v>
      </c>
      <c r="Q3051">
        <v>4198.4847425531143</v>
      </c>
      <c r="R3051">
        <v>9346.5435264245352</v>
      </c>
    </row>
    <row r="3052" spans="1:18" x14ac:dyDescent="0.25">
      <c r="A3052">
        <v>13</v>
      </c>
      <c r="B3052">
        <v>13603</v>
      </c>
      <c r="C3052" t="s">
        <v>10678</v>
      </c>
      <c r="D3052" t="s">
        <v>1969</v>
      </c>
      <c r="E3052">
        <v>6</v>
      </c>
      <c r="F3052" t="s">
        <v>13821</v>
      </c>
      <c r="G3052">
        <v>3</v>
      </c>
      <c r="H3052" t="s">
        <v>13770</v>
      </c>
      <c r="I3052">
        <v>2</v>
      </c>
      <c r="J3052" t="s">
        <v>13818</v>
      </c>
      <c r="K3052" t="s">
        <v>13822</v>
      </c>
      <c r="L3052">
        <v>270107</v>
      </c>
      <c r="M3052" t="s">
        <v>13588</v>
      </c>
      <c r="N3052">
        <v>270107007</v>
      </c>
      <c r="O3052" t="s">
        <v>13618</v>
      </c>
      <c r="P3052">
        <v>0</v>
      </c>
      <c r="Q3052">
        <v>31628.397309327142</v>
      </c>
      <c r="R3052">
        <v>39331.599597632441</v>
      </c>
    </row>
    <row r="3053" spans="1:18" x14ac:dyDescent="0.25">
      <c r="A3053">
        <v>13</v>
      </c>
      <c r="B3053">
        <v>13603</v>
      </c>
      <c r="C3053" t="s">
        <v>10678</v>
      </c>
      <c r="D3053" t="s">
        <v>1969</v>
      </c>
      <c r="E3053">
        <v>6</v>
      </c>
      <c r="F3053" t="s">
        <v>13821</v>
      </c>
      <c r="G3053">
        <v>3</v>
      </c>
      <c r="H3053" t="s">
        <v>13770</v>
      </c>
      <c r="I3053">
        <v>2</v>
      </c>
      <c r="J3053" t="s">
        <v>13818</v>
      </c>
      <c r="K3053" t="s">
        <v>13823</v>
      </c>
      <c r="L3053">
        <v>270107</v>
      </c>
      <c r="M3053" t="s">
        <v>13588</v>
      </c>
      <c r="N3053">
        <v>270107007</v>
      </c>
      <c r="O3053" t="s">
        <v>13618</v>
      </c>
      <c r="P3053">
        <v>0</v>
      </c>
      <c r="Q3053">
        <v>25732.35986662476</v>
      </c>
      <c r="R3053">
        <v>19734.656269581232</v>
      </c>
    </row>
    <row r="3054" spans="1:18" x14ac:dyDescent="0.25">
      <c r="A3054">
        <v>13</v>
      </c>
      <c r="B3054">
        <v>13604</v>
      </c>
      <c r="C3054" t="s">
        <v>10678</v>
      </c>
      <c r="D3054" t="s">
        <v>1972</v>
      </c>
      <c r="E3054">
        <v>5</v>
      </c>
      <c r="F3054" t="s">
        <v>13817</v>
      </c>
      <c r="G3054">
        <v>1</v>
      </c>
      <c r="H3054" t="s">
        <v>8278</v>
      </c>
      <c r="I3054">
        <v>2</v>
      </c>
      <c r="J3054" t="s">
        <v>13818</v>
      </c>
      <c r="K3054" t="s">
        <v>13819</v>
      </c>
      <c r="L3054">
        <v>270107</v>
      </c>
      <c r="M3054" t="s">
        <v>13588</v>
      </c>
      <c r="N3054">
        <v>270107007</v>
      </c>
      <c r="O3054" t="s">
        <v>13618</v>
      </c>
      <c r="P3054">
        <v>20095.363140073248</v>
      </c>
      <c r="Q3054">
        <v>13434.635907743888</v>
      </c>
      <c r="R3054">
        <v>0</v>
      </c>
    </row>
    <row r="3055" spans="1:18" x14ac:dyDescent="0.25">
      <c r="A3055">
        <v>13</v>
      </c>
      <c r="B3055">
        <v>13604</v>
      </c>
      <c r="C3055" t="s">
        <v>10678</v>
      </c>
      <c r="D3055" t="s">
        <v>1972</v>
      </c>
      <c r="E3055">
        <v>5</v>
      </c>
      <c r="F3055" t="s">
        <v>13817</v>
      </c>
      <c r="G3055">
        <v>1</v>
      </c>
      <c r="H3055" t="s">
        <v>8278</v>
      </c>
      <c r="I3055">
        <v>2</v>
      </c>
      <c r="J3055" t="s">
        <v>13818</v>
      </c>
      <c r="K3055" t="s">
        <v>13820</v>
      </c>
      <c r="L3055">
        <v>270107</v>
      </c>
      <c r="M3055" t="s">
        <v>13588</v>
      </c>
      <c r="N3055">
        <v>270107007</v>
      </c>
      <c r="O3055" t="s">
        <v>13618</v>
      </c>
      <c r="P3055">
        <v>0</v>
      </c>
      <c r="Q3055">
        <v>5405.8257428292691</v>
      </c>
      <c r="R3055">
        <v>0</v>
      </c>
    </row>
    <row r="3056" spans="1:18" x14ac:dyDescent="0.25">
      <c r="A3056">
        <v>13</v>
      </c>
      <c r="B3056">
        <v>13604</v>
      </c>
      <c r="C3056" t="s">
        <v>10678</v>
      </c>
      <c r="D3056" t="s">
        <v>1972</v>
      </c>
      <c r="E3056">
        <v>6</v>
      </c>
      <c r="F3056" t="s">
        <v>13821</v>
      </c>
      <c r="G3056">
        <v>3</v>
      </c>
      <c r="H3056" t="s">
        <v>13770</v>
      </c>
      <c r="I3056">
        <v>2</v>
      </c>
      <c r="J3056" t="s">
        <v>13818</v>
      </c>
      <c r="K3056" t="s">
        <v>13822</v>
      </c>
      <c r="L3056">
        <v>270107</v>
      </c>
      <c r="M3056" t="s">
        <v>13588</v>
      </c>
      <c r="N3056">
        <v>270107007</v>
      </c>
      <c r="O3056" t="s">
        <v>13618</v>
      </c>
      <c r="P3056">
        <v>10576.325063920945</v>
      </c>
      <c r="Q3056">
        <v>8028.8101649146201</v>
      </c>
      <c r="R3056">
        <v>0</v>
      </c>
    </row>
    <row r="3057" spans="1:18" x14ac:dyDescent="0.25">
      <c r="A3057">
        <v>13</v>
      </c>
      <c r="B3057">
        <v>13604</v>
      </c>
      <c r="C3057" t="s">
        <v>10678</v>
      </c>
      <c r="D3057" t="s">
        <v>1972</v>
      </c>
      <c r="E3057">
        <v>6</v>
      </c>
      <c r="F3057" t="s">
        <v>13821</v>
      </c>
      <c r="G3057">
        <v>3</v>
      </c>
      <c r="H3057" t="s">
        <v>13770</v>
      </c>
      <c r="I3057">
        <v>2</v>
      </c>
      <c r="J3057" t="s">
        <v>13818</v>
      </c>
      <c r="K3057" t="s">
        <v>13823</v>
      </c>
      <c r="L3057">
        <v>270107</v>
      </c>
      <c r="M3057" t="s">
        <v>13588</v>
      </c>
      <c r="N3057">
        <v>270107007</v>
      </c>
      <c r="O3057" t="s">
        <v>13618</v>
      </c>
      <c r="P3057">
        <v>9519.0380761523047</v>
      </c>
      <c r="Q3057">
        <v>10811.651485658538</v>
      </c>
      <c r="R3057">
        <v>0</v>
      </c>
    </row>
    <row r="3058" spans="1:18" x14ac:dyDescent="0.25">
      <c r="A3058">
        <v>13</v>
      </c>
      <c r="B3058">
        <v>13605</v>
      </c>
      <c r="C3058" t="s">
        <v>10678</v>
      </c>
      <c r="D3058" t="s">
        <v>1975</v>
      </c>
      <c r="E3058">
        <v>5</v>
      </c>
      <c r="F3058" t="s">
        <v>13817</v>
      </c>
      <c r="G3058">
        <v>1</v>
      </c>
      <c r="H3058" t="s">
        <v>8278</v>
      </c>
      <c r="I3058">
        <v>2</v>
      </c>
      <c r="J3058" t="s">
        <v>13818</v>
      </c>
      <c r="K3058" t="s">
        <v>13819</v>
      </c>
      <c r="L3058">
        <v>270107</v>
      </c>
      <c r="M3058" t="s">
        <v>13588</v>
      </c>
      <c r="N3058">
        <v>270107007</v>
      </c>
      <c r="O3058" t="s">
        <v>13618</v>
      </c>
      <c r="P3058">
        <v>24734.039507586604</v>
      </c>
      <c r="Q3058">
        <v>36675.271346471083</v>
      </c>
      <c r="R3058">
        <v>27253.8945098156</v>
      </c>
    </row>
    <row r="3059" spans="1:18" x14ac:dyDescent="0.25">
      <c r="A3059">
        <v>13</v>
      </c>
      <c r="B3059">
        <v>13605</v>
      </c>
      <c r="C3059" t="s">
        <v>10678</v>
      </c>
      <c r="D3059" t="s">
        <v>1975</v>
      </c>
      <c r="E3059">
        <v>5</v>
      </c>
      <c r="F3059" t="s">
        <v>13817</v>
      </c>
      <c r="G3059">
        <v>1</v>
      </c>
      <c r="H3059" t="s">
        <v>8278</v>
      </c>
      <c r="I3059">
        <v>2</v>
      </c>
      <c r="J3059" t="s">
        <v>13818</v>
      </c>
      <c r="K3059" t="s">
        <v>13820</v>
      </c>
      <c r="L3059">
        <v>270107</v>
      </c>
      <c r="M3059" t="s">
        <v>13588</v>
      </c>
      <c r="N3059">
        <v>270107007</v>
      </c>
      <c r="O3059" t="s">
        <v>13618</v>
      </c>
      <c r="P3059">
        <v>0</v>
      </c>
      <c r="Q3059">
        <v>7566.2507466112447</v>
      </c>
      <c r="R3059">
        <v>10786.164068095264</v>
      </c>
    </row>
    <row r="3060" spans="1:18" x14ac:dyDescent="0.25">
      <c r="A3060">
        <v>13</v>
      </c>
      <c r="B3060">
        <v>13605</v>
      </c>
      <c r="C3060" t="s">
        <v>10678</v>
      </c>
      <c r="D3060" t="s">
        <v>1975</v>
      </c>
      <c r="E3060">
        <v>6</v>
      </c>
      <c r="F3060" t="s">
        <v>13821</v>
      </c>
      <c r="G3060">
        <v>3</v>
      </c>
      <c r="H3060" t="s">
        <v>13770</v>
      </c>
      <c r="I3060">
        <v>2</v>
      </c>
      <c r="J3060" t="s">
        <v>13818</v>
      </c>
      <c r="K3060" t="s">
        <v>13822</v>
      </c>
      <c r="L3060">
        <v>270107</v>
      </c>
      <c r="M3060" t="s">
        <v>13588</v>
      </c>
      <c r="N3060">
        <v>270107007</v>
      </c>
      <c r="O3060" t="s">
        <v>13618</v>
      </c>
      <c r="P3060">
        <v>17035.213283710276</v>
      </c>
      <c r="Q3060">
        <v>11472.817468897201</v>
      </c>
      <c r="R3060">
        <v>12409.615159520481</v>
      </c>
    </row>
    <row r="3061" spans="1:18" x14ac:dyDescent="0.25">
      <c r="A3061">
        <v>13</v>
      </c>
      <c r="B3061">
        <v>13605</v>
      </c>
      <c r="C3061" t="s">
        <v>10678</v>
      </c>
      <c r="D3061" t="s">
        <v>1975</v>
      </c>
      <c r="E3061">
        <v>6</v>
      </c>
      <c r="F3061" t="s">
        <v>13821</v>
      </c>
      <c r="G3061">
        <v>3</v>
      </c>
      <c r="H3061" t="s">
        <v>13770</v>
      </c>
      <c r="I3061">
        <v>2</v>
      </c>
      <c r="J3061" t="s">
        <v>13818</v>
      </c>
      <c r="K3061" t="s">
        <v>13823</v>
      </c>
      <c r="L3061">
        <v>270107</v>
      </c>
      <c r="M3061" t="s">
        <v>13588</v>
      </c>
      <c r="N3061">
        <v>270107007</v>
      </c>
      <c r="O3061" t="s">
        <v>13618</v>
      </c>
      <c r="P3061">
        <v>7698.8262238763236</v>
      </c>
      <c r="Q3061">
        <v>32768.704624185128</v>
      </c>
      <c r="R3061">
        <v>25630.443418390376</v>
      </c>
    </row>
    <row r="3062" spans="1:18" x14ac:dyDescent="0.25">
      <c r="A3062">
        <v>14</v>
      </c>
      <c r="B3062">
        <v>14101</v>
      </c>
      <c r="C3062" t="s">
        <v>780</v>
      </c>
      <c r="D3062" t="s">
        <v>1978</v>
      </c>
      <c r="E3062">
        <v>5</v>
      </c>
      <c r="F3062" t="s">
        <v>13817</v>
      </c>
      <c r="G3062">
        <v>1</v>
      </c>
      <c r="H3062" t="s">
        <v>8278</v>
      </c>
      <c r="I3062">
        <v>2</v>
      </c>
      <c r="J3062" t="s">
        <v>13818</v>
      </c>
      <c r="K3062" t="s">
        <v>13819</v>
      </c>
      <c r="L3062">
        <v>270107</v>
      </c>
      <c r="M3062" t="s">
        <v>13588</v>
      </c>
      <c r="N3062">
        <v>270107007</v>
      </c>
      <c r="O3062" t="s">
        <v>13618</v>
      </c>
      <c r="P3062">
        <v>21156.317702787059</v>
      </c>
      <c r="Q3062">
        <v>27776.151820630639</v>
      </c>
      <c r="R3062">
        <v>24669.377232328145</v>
      </c>
    </row>
    <row r="3063" spans="1:18" x14ac:dyDescent="0.25">
      <c r="A3063">
        <v>14</v>
      </c>
      <c r="B3063">
        <v>14101</v>
      </c>
      <c r="C3063" t="s">
        <v>780</v>
      </c>
      <c r="D3063" t="s">
        <v>1978</v>
      </c>
      <c r="E3063">
        <v>5</v>
      </c>
      <c r="F3063" t="s">
        <v>13817</v>
      </c>
      <c r="G3063">
        <v>1</v>
      </c>
      <c r="H3063" t="s">
        <v>8278</v>
      </c>
      <c r="I3063">
        <v>2</v>
      </c>
      <c r="J3063" t="s">
        <v>13818</v>
      </c>
      <c r="K3063" t="s">
        <v>13820</v>
      </c>
      <c r="L3063">
        <v>270107</v>
      </c>
      <c r="M3063" t="s">
        <v>13588</v>
      </c>
      <c r="N3063">
        <v>270107007</v>
      </c>
      <c r="O3063" t="s">
        <v>13618</v>
      </c>
      <c r="P3063">
        <v>6771.8087124689409</v>
      </c>
      <c r="Q3063">
        <v>3720.5831912515446</v>
      </c>
      <c r="R3063">
        <v>8052.224621715749</v>
      </c>
    </row>
    <row r="3064" spans="1:18" x14ac:dyDescent="0.25">
      <c r="A3064">
        <v>14</v>
      </c>
      <c r="B3064">
        <v>14101</v>
      </c>
      <c r="C3064" t="s">
        <v>780</v>
      </c>
      <c r="D3064" t="s">
        <v>1978</v>
      </c>
      <c r="E3064">
        <v>6</v>
      </c>
      <c r="F3064" t="s">
        <v>13821</v>
      </c>
      <c r="G3064">
        <v>3</v>
      </c>
      <c r="H3064" t="s">
        <v>13770</v>
      </c>
      <c r="I3064">
        <v>2</v>
      </c>
      <c r="J3064" t="s">
        <v>13818</v>
      </c>
      <c r="K3064" t="s">
        <v>13822</v>
      </c>
      <c r="L3064">
        <v>270107</v>
      </c>
      <c r="M3064" t="s">
        <v>13588</v>
      </c>
      <c r="N3064">
        <v>270107007</v>
      </c>
      <c r="O3064" t="s">
        <v>13618</v>
      </c>
      <c r="P3064">
        <v>19265.229684573864</v>
      </c>
      <c r="Q3064">
        <v>25215.918833729138</v>
      </c>
      <c r="R3064">
        <v>17001.71292887957</v>
      </c>
    </row>
    <row r="3065" spans="1:18" x14ac:dyDescent="0.25">
      <c r="A3065">
        <v>14</v>
      </c>
      <c r="B3065">
        <v>14101</v>
      </c>
      <c r="C3065" t="s">
        <v>780</v>
      </c>
      <c r="D3065" t="s">
        <v>1978</v>
      </c>
      <c r="E3065">
        <v>6</v>
      </c>
      <c r="F3065" t="s">
        <v>13821</v>
      </c>
      <c r="G3065">
        <v>3</v>
      </c>
      <c r="H3065" t="s">
        <v>13770</v>
      </c>
      <c r="I3065">
        <v>2</v>
      </c>
      <c r="J3065" t="s">
        <v>13818</v>
      </c>
      <c r="K3065" t="s">
        <v>13823</v>
      </c>
      <c r="L3065">
        <v>270107</v>
      </c>
      <c r="M3065" t="s">
        <v>13588</v>
      </c>
      <c r="N3065">
        <v>270107007</v>
      </c>
      <c r="O3065" t="s">
        <v>13618</v>
      </c>
      <c r="P3065">
        <v>8662.8967306821378</v>
      </c>
      <c r="Q3065">
        <v>6280.8161781530343</v>
      </c>
      <c r="R3065">
        <v>15719.888925164374</v>
      </c>
    </row>
    <row r="3066" spans="1:18" x14ac:dyDescent="0.25">
      <c r="A3066">
        <v>14</v>
      </c>
      <c r="B3066">
        <v>14103</v>
      </c>
      <c r="C3066" t="s">
        <v>780</v>
      </c>
      <c r="D3066" t="s">
        <v>1984</v>
      </c>
      <c r="E3066">
        <v>5</v>
      </c>
      <c r="F3066" t="s">
        <v>13817</v>
      </c>
      <c r="G3066">
        <v>1</v>
      </c>
      <c r="H3066" t="s">
        <v>8278</v>
      </c>
      <c r="I3066">
        <v>2</v>
      </c>
      <c r="J3066" t="s">
        <v>13818</v>
      </c>
      <c r="K3066" t="s">
        <v>13819</v>
      </c>
      <c r="L3066">
        <v>270107</v>
      </c>
      <c r="M3066" t="s">
        <v>13588</v>
      </c>
      <c r="N3066">
        <v>270107007</v>
      </c>
      <c r="O3066" t="s">
        <v>13618</v>
      </c>
      <c r="P3066">
        <v>0</v>
      </c>
      <c r="Q3066">
        <v>13710.003983385306</v>
      </c>
      <c r="R3066">
        <v>0</v>
      </c>
    </row>
    <row r="3067" spans="1:18" x14ac:dyDescent="0.25">
      <c r="A3067">
        <v>14</v>
      </c>
      <c r="B3067">
        <v>14103</v>
      </c>
      <c r="C3067" t="s">
        <v>780</v>
      </c>
      <c r="D3067" t="s">
        <v>1984</v>
      </c>
      <c r="E3067">
        <v>5</v>
      </c>
      <c r="F3067" t="s">
        <v>13817</v>
      </c>
      <c r="G3067">
        <v>1</v>
      </c>
      <c r="H3067" t="s">
        <v>8278</v>
      </c>
      <c r="I3067">
        <v>2</v>
      </c>
      <c r="J3067" t="s">
        <v>13818</v>
      </c>
      <c r="K3067" t="s">
        <v>13820</v>
      </c>
      <c r="L3067">
        <v>270107</v>
      </c>
      <c r="M3067" t="s">
        <v>13588</v>
      </c>
      <c r="N3067">
        <v>270107007</v>
      </c>
      <c r="O3067" t="s">
        <v>13618</v>
      </c>
      <c r="P3067">
        <v>0</v>
      </c>
      <c r="Q3067">
        <v>5154.5119878153491</v>
      </c>
      <c r="R3067">
        <v>0</v>
      </c>
    </row>
    <row r="3068" spans="1:18" x14ac:dyDescent="0.25">
      <c r="A3068">
        <v>14</v>
      </c>
      <c r="B3068">
        <v>14103</v>
      </c>
      <c r="C3068" t="s">
        <v>780</v>
      </c>
      <c r="D3068" t="s">
        <v>1984</v>
      </c>
      <c r="E3068">
        <v>6</v>
      </c>
      <c r="F3068" t="s">
        <v>13821</v>
      </c>
      <c r="G3068">
        <v>3</v>
      </c>
      <c r="H3068" t="s">
        <v>13770</v>
      </c>
      <c r="I3068">
        <v>2</v>
      </c>
      <c r="J3068" t="s">
        <v>13818</v>
      </c>
      <c r="K3068" t="s">
        <v>13822</v>
      </c>
      <c r="L3068">
        <v>270107</v>
      </c>
      <c r="M3068" t="s">
        <v>13588</v>
      </c>
      <c r="N3068">
        <v>270107007</v>
      </c>
      <c r="O3068" t="s">
        <v>13618</v>
      </c>
      <c r="P3068">
        <v>0</v>
      </c>
      <c r="Q3068">
        <v>9104.9540205011635</v>
      </c>
      <c r="R3068">
        <v>0</v>
      </c>
    </row>
    <row r="3069" spans="1:18" x14ac:dyDescent="0.25">
      <c r="A3069">
        <v>14</v>
      </c>
      <c r="B3069">
        <v>14103</v>
      </c>
      <c r="C3069" t="s">
        <v>780</v>
      </c>
      <c r="D3069" t="s">
        <v>1984</v>
      </c>
      <c r="E3069">
        <v>6</v>
      </c>
      <c r="F3069" t="s">
        <v>13821</v>
      </c>
      <c r="G3069">
        <v>3</v>
      </c>
      <c r="H3069" t="s">
        <v>13770</v>
      </c>
      <c r="I3069">
        <v>2</v>
      </c>
      <c r="J3069" t="s">
        <v>13818</v>
      </c>
      <c r="K3069" t="s">
        <v>13823</v>
      </c>
      <c r="L3069">
        <v>270107</v>
      </c>
      <c r="M3069" t="s">
        <v>13588</v>
      </c>
      <c r="N3069">
        <v>270107007</v>
      </c>
      <c r="O3069" t="s">
        <v>13618</v>
      </c>
      <c r="P3069">
        <v>0</v>
      </c>
      <c r="Q3069">
        <v>9759.5619506994917</v>
      </c>
      <c r="R3069">
        <v>0</v>
      </c>
    </row>
    <row r="3070" spans="1:18" x14ac:dyDescent="0.25">
      <c r="A3070">
        <v>14</v>
      </c>
      <c r="B3070">
        <v>14104</v>
      </c>
      <c r="C3070" t="s">
        <v>780</v>
      </c>
      <c r="D3070" t="s">
        <v>777</v>
      </c>
      <c r="E3070">
        <v>5</v>
      </c>
      <c r="F3070" t="s">
        <v>13817</v>
      </c>
      <c r="G3070">
        <v>1</v>
      </c>
      <c r="H3070" t="s">
        <v>8278</v>
      </c>
      <c r="I3070">
        <v>2</v>
      </c>
      <c r="J3070" t="s">
        <v>13818</v>
      </c>
      <c r="K3070" t="s">
        <v>13819</v>
      </c>
      <c r="L3070">
        <v>270107</v>
      </c>
      <c r="M3070" t="s">
        <v>13588</v>
      </c>
      <c r="N3070">
        <v>270107007</v>
      </c>
      <c r="O3070" t="s">
        <v>13618</v>
      </c>
      <c r="P3070">
        <v>0</v>
      </c>
      <c r="Q3070">
        <v>5207.2281992888211</v>
      </c>
      <c r="R3070">
        <v>0</v>
      </c>
    </row>
    <row r="3071" spans="1:18" x14ac:dyDescent="0.25">
      <c r="A3071">
        <v>14</v>
      </c>
      <c r="B3071">
        <v>14104</v>
      </c>
      <c r="C3071" t="s">
        <v>780</v>
      </c>
      <c r="D3071" t="s">
        <v>777</v>
      </c>
      <c r="E3071">
        <v>6</v>
      </c>
      <c r="F3071" t="s">
        <v>13821</v>
      </c>
      <c r="G3071">
        <v>3</v>
      </c>
      <c r="H3071" t="s">
        <v>13770</v>
      </c>
      <c r="I3071">
        <v>2</v>
      </c>
      <c r="J3071" t="s">
        <v>13818</v>
      </c>
      <c r="K3071" t="s">
        <v>13822</v>
      </c>
      <c r="L3071">
        <v>270107</v>
      </c>
      <c r="M3071" t="s">
        <v>13588</v>
      </c>
      <c r="N3071">
        <v>270107007</v>
      </c>
      <c r="O3071" t="s">
        <v>13618</v>
      </c>
      <c r="P3071">
        <v>0</v>
      </c>
      <c r="Q3071">
        <v>5207.2281992888211</v>
      </c>
      <c r="R3071">
        <v>0</v>
      </c>
    </row>
    <row r="3072" spans="1:18" x14ac:dyDescent="0.25">
      <c r="A3072">
        <v>14</v>
      </c>
      <c r="B3072">
        <v>14105</v>
      </c>
      <c r="C3072" t="s">
        <v>780</v>
      </c>
      <c r="D3072" t="s">
        <v>1989</v>
      </c>
      <c r="E3072">
        <v>5</v>
      </c>
      <c r="F3072" t="s">
        <v>13817</v>
      </c>
      <c r="G3072">
        <v>1</v>
      </c>
      <c r="H3072" t="s">
        <v>8278</v>
      </c>
      <c r="I3072">
        <v>2</v>
      </c>
      <c r="J3072" t="s">
        <v>13818</v>
      </c>
      <c r="K3072" t="s">
        <v>13819</v>
      </c>
      <c r="L3072">
        <v>270107</v>
      </c>
      <c r="M3072" t="s">
        <v>13588</v>
      </c>
      <c r="N3072">
        <v>270107007</v>
      </c>
      <c r="O3072" t="s">
        <v>13618</v>
      </c>
      <c r="P3072">
        <v>0</v>
      </c>
      <c r="Q3072">
        <v>7710.3880155642228</v>
      </c>
      <c r="R3072">
        <v>0</v>
      </c>
    </row>
    <row r="3073" spans="1:18" x14ac:dyDescent="0.25">
      <c r="A3073">
        <v>14</v>
      </c>
      <c r="B3073">
        <v>14105</v>
      </c>
      <c r="C3073" t="s">
        <v>780</v>
      </c>
      <c r="D3073" t="s">
        <v>1989</v>
      </c>
      <c r="E3073">
        <v>5</v>
      </c>
      <c r="F3073" t="s">
        <v>13817</v>
      </c>
      <c r="G3073">
        <v>1</v>
      </c>
      <c r="H3073" t="s">
        <v>8278</v>
      </c>
      <c r="I3073">
        <v>2</v>
      </c>
      <c r="J3073" t="s">
        <v>13818</v>
      </c>
      <c r="K3073" t="s">
        <v>13820</v>
      </c>
      <c r="L3073">
        <v>270107</v>
      </c>
      <c r="M3073" t="s">
        <v>13588</v>
      </c>
      <c r="N3073">
        <v>270107007</v>
      </c>
      <c r="O3073" t="s">
        <v>13618</v>
      </c>
      <c r="P3073">
        <v>0</v>
      </c>
      <c r="Q3073">
        <v>3651.4655735179026</v>
      </c>
      <c r="R3073">
        <v>0</v>
      </c>
    </row>
    <row r="3074" spans="1:18" x14ac:dyDescent="0.25">
      <c r="A3074">
        <v>14</v>
      </c>
      <c r="B3074">
        <v>14105</v>
      </c>
      <c r="C3074" t="s">
        <v>780</v>
      </c>
      <c r="D3074" t="s">
        <v>1989</v>
      </c>
      <c r="E3074">
        <v>6</v>
      </c>
      <c r="F3074" t="s">
        <v>13821</v>
      </c>
      <c r="G3074">
        <v>3</v>
      </c>
      <c r="H3074" t="s">
        <v>13770</v>
      </c>
      <c r="I3074">
        <v>2</v>
      </c>
      <c r="J3074" t="s">
        <v>13818</v>
      </c>
      <c r="K3074" t="s">
        <v>13822</v>
      </c>
      <c r="L3074">
        <v>270107</v>
      </c>
      <c r="M3074" t="s">
        <v>13588</v>
      </c>
      <c r="N3074">
        <v>270107007</v>
      </c>
      <c r="O3074" t="s">
        <v>13618</v>
      </c>
      <c r="P3074">
        <v>0</v>
      </c>
      <c r="Q3074">
        <v>7710.3880155642228</v>
      </c>
      <c r="R3074">
        <v>0</v>
      </c>
    </row>
    <row r="3075" spans="1:18" x14ac:dyDescent="0.25">
      <c r="A3075">
        <v>14</v>
      </c>
      <c r="B3075">
        <v>14105</v>
      </c>
      <c r="C3075" t="s">
        <v>780</v>
      </c>
      <c r="D3075" t="s">
        <v>1989</v>
      </c>
      <c r="E3075">
        <v>6</v>
      </c>
      <c r="F3075" t="s">
        <v>13821</v>
      </c>
      <c r="G3075">
        <v>3</v>
      </c>
      <c r="H3075" t="s">
        <v>13770</v>
      </c>
      <c r="I3075">
        <v>2</v>
      </c>
      <c r="J3075" t="s">
        <v>13818</v>
      </c>
      <c r="K3075" t="s">
        <v>13823</v>
      </c>
      <c r="L3075">
        <v>270107</v>
      </c>
      <c r="M3075" t="s">
        <v>13588</v>
      </c>
      <c r="N3075">
        <v>270107007</v>
      </c>
      <c r="O3075" t="s">
        <v>13618</v>
      </c>
      <c r="P3075">
        <v>0</v>
      </c>
      <c r="Q3075">
        <v>3651.4655735179026</v>
      </c>
      <c r="R3075">
        <v>0</v>
      </c>
    </row>
    <row r="3076" spans="1:18" x14ac:dyDescent="0.25">
      <c r="A3076">
        <v>14</v>
      </c>
      <c r="B3076">
        <v>14106</v>
      </c>
      <c r="C3076" t="s">
        <v>780</v>
      </c>
      <c r="D3076" t="s">
        <v>1992</v>
      </c>
      <c r="E3076">
        <v>5</v>
      </c>
      <c r="F3076" t="s">
        <v>13817</v>
      </c>
      <c r="G3076">
        <v>1</v>
      </c>
      <c r="H3076" t="s">
        <v>8278</v>
      </c>
      <c r="I3076">
        <v>2</v>
      </c>
      <c r="J3076" t="s">
        <v>13818</v>
      </c>
      <c r="K3076" t="s">
        <v>13819</v>
      </c>
      <c r="L3076">
        <v>270107</v>
      </c>
      <c r="M3076" t="s">
        <v>13588</v>
      </c>
      <c r="N3076">
        <v>270107007</v>
      </c>
      <c r="O3076" t="s">
        <v>13618</v>
      </c>
      <c r="P3076">
        <v>0</v>
      </c>
      <c r="Q3076">
        <v>32317.356186845125</v>
      </c>
      <c r="R3076">
        <v>0</v>
      </c>
    </row>
    <row r="3077" spans="1:18" x14ac:dyDescent="0.25">
      <c r="A3077">
        <v>14</v>
      </c>
      <c r="B3077">
        <v>14106</v>
      </c>
      <c r="C3077" t="s">
        <v>780</v>
      </c>
      <c r="D3077" t="s">
        <v>1992</v>
      </c>
      <c r="E3077">
        <v>6</v>
      </c>
      <c r="F3077" t="s">
        <v>13821</v>
      </c>
      <c r="G3077">
        <v>3</v>
      </c>
      <c r="H3077" t="s">
        <v>13770</v>
      </c>
      <c r="I3077">
        <v>2</v>
      </c>
      <c r="J3077" t="s">
        <v>13818</v>
      </c>
      <c r="K3077" t="s">
        <v>13822</v>
      </c>
      <c r="L3077">
        <v>270107</v>
      </c>
      <c r="M3077" t="s">
        <v>13588</v>
      </c>
      <c r="N3077">
        <v>270107007</v>
      </c>
      <c r="O3077" t="s">
        <v>13618</v>
      </c>
      <c r="P3077">
        <v>0</v>
      </c>
      <c r="Q3077">
        <v>26166.344124672447</v>
      </c>
      <c r="R3077">
        <v>0</v>
      </c>
    </row>
    <row r="3078" spans="1:18" x14ac:dyDescent="0.25">
      <c r="A3078">
        <v>14</v>
      </c>
      <c r="B3078">
        <v>14106</v>
      </c>
      <c r="C3078" t="s">
        <v>780</v>
      </c>
      <c r="D3078" t="s">
        <v>1992</v>
      </c>
      <c r="E3078">
        <v>6</v>
      </c>
      <c r="F3078" t="s">
        <v>13821</v>
      </c>
      <c r="G3078">
        <v>3</v>
      </c>
      <c r="H3078" t="s">
        <v>13770</v>
      </c>
      <c r="I3078">
        <v>2</v>
      </c>
      <c r="J3078" t="s">
        <v>13818</v>
      </c>
      <c r="K3078" t="s">
        <v>13823</v>
      </c>
      <c r="L3078">
        <v>270107</v>
      </c>
      <c r="M3078" t="s">
        <v>13588</v>
      </c>
      <c r="N3078">
        <v>270107007</v>
      </c>
      <c r="O3078" t="s">
        <v>13618</v>
      </c>
      <c r="P3078">
        <v>0</v>
      </c>
      <c r="Q3078">
        <v>6151.0120621726837</v>
      </c>
      <c r="R3078">
        <v>0</v>
      </c>
    </row>
    <row r="3079" spans="1:18" x14ac:dyDescent="0.25">
      <c r="A3079">
        <v>14</v>
      </c>
      <c r="B3079">
        <v>14107</v>
      </c>
      <c r="C3079" t="s">
        <v>780</v>
      </c>
      <c r="D3079" t="s">
        <v>1995</v>
      </c>
      <c r="E3079">
        <v>5</v>
      </c>
      <c r="F3079" t="s">
        <v>13817</v>
      </c>
      <c r="G3079">
        <v>1</v>
      </c>
      <c r="H3079" t="s">
        <v>8278</v>
      </c>
      <c r="I3079">
        <v>2</v>
      </c>
      <c r="J3079" t="s">
        <v>13818</v>
      </c>
      <c r="K3079" t="s">
        <v>13819</v>
      </c>
      <c r="L3079">
        <v>270107</v>
      </c>
      <c r="M3079" t="s">
        <v>13588</v>
      </c>
      <c r="N3079">
        <v>270107007</v>
      </c>
      <c r="O3079" t="s">
        <v>13618</v>
      </c>
      <c r="P3079">
        <v>0</v>
      </c>
      <c r="Q3079">
        <v>9180.3135910964102</v>
      </c>
      <c r="R3079">
        <v>0</v>
      </c>
    </row>
    <row r="3080" spans="1:18" x14ac:dyDescent="0.25">
      <c r="A3080">
        <v>14</v>
      </c>
      <c r="B3080">
        <v>14107</v>
      </c>
      <c r="C3080" t="s">
        <v>780</v>
      </c>
      <c r="D3080" t="s">
        <v>1995</v>
      </c>
      <c r="E3080">
        <v>6</v>
      </c>
      <c r="F3080" t="s">
        <v>13821</v>
      </c>
      <c r="G3080">
        <v>3</v>
      </c>
      <c r="H3080" t="s">
        <v>13770</v>
      </c>
      <c r="I3080">
        <v>2</v>
      </c>
      <c r="J3080" t="s">
        <v>13818</v>
      </c>
      <c r="K3080" t="s">
        <v>13822</v>
      </c>
      <c r="L3080">
        <v>270107</v>
      </c>
      <c r="M3080" t="s">
        <v>13588</v>
      </c>
      <c r="N3080">
        <v>270107007</v>
      </c>
      <c r="O3080" t="s">
        <v>13618</v>
      </c>
      <c r="P3080">
        <v>0</v>
      </c>
      <c r="Q3080">
        <v>9180.3135910964102</v>
      </c>
      <c r="R3080">
        <v>0</v>
      </c>
    </row>
    <row r="3081" spans="1:18" x14ac:dyDescent="0.25">
      <c r="A3081">
        <v>14</v>
      </c>
      <c r="B3081">
        <v>14108</v>
      </c>
      <c r="C3081" t="s">
        <v>780</v>
      </c>
      <c r="D3081" t="s">
        <v>1998</v>
      </c>
      <c r="E3081">
        <v>5</v>
      </c>
      <c r="F3081" t="s">
        <v>13817</v>
      </c>
      <c r="G3081">
        <v>1</v>
      </c>
      <c r="H3081" t="s">
        <v>8278</v>
      </c>
      <c r="I3081">
        <v>2</v>
      </c>
      <c r="J3081" t="s">
        <v>13818</v>
      </c>
      <c r="K3081" t="s">
        <v>13819</v>
      </c>
      <c r="L3081">
        <v>270107</v>
      </c>
      <c r="M3081" t="s">
        <v>13588</v>
      </c>
      <c r="N3081">
        <v>270107007</v>
      </c>
      <c r="O3081" t="s">
        <v>13618</v>
      </c>
      <c r="P3081">
        <v>13153.918522108504</v>
      </c>
      <c r="Q3081">
        <v>16956.107789404221</v>
      </c>
      <c r="R3081">
        <v>31825.840706084284</v>
      </c>
    </row>
    <row r="3082" spans="1:18" x14ac:dyDescent="0.25">
      <c r="A3082">
        <v>14</v>
      </c>
      <c r="B3082">
        <v>14108</v>
      </c>
      <c r="C3082" t="s">
        <v>780</v>
      </c>
      <c r="D3082" t="s">
        <v>1998</v>
      </c>
      <c r="E3082">
        <v>5</v>
      </c>
      <c r="F3082" t="s">
        <v>13817</v>
      </c>
      <c r="G3082">
        <v>1</v>
      </c>
      <c r="H3082" t="s">
        <v>8278</v>
      </c>
      <c r="I3082">
        <v>2</v>
      </c>
      <c r="J3082" t="s">
        <v>13818</v>
      </c>
      <c r="K3082" t="s">
        <v>13820</v>
      </c>
      <c r="L3082">
        <v>270107</v>
      </c>
      <c r="M3082" t="s">
        <v>13588</v>
      </c>
      <c r="N3082">
        <v>270107007</v>
      </c>
      <c r="O3082" t="s">
        <v>13618</v>
      </c>
      <c r="P3082">
        <v>1630.6981782934686</v>
      </c>
      <c r="Q3082">
        <v>848.18603727051561</v>
      </c>
      <c r="R3082">
        <v>3664.1287514861169</v>
      </c>
    </row>
    <row r="3083" spans="1:18" x14ac:dyDescent="0.25">
      <c r="A3083">
        <v>14</v>
      </c>
      <c r="B3083">
        <v>14108</v>
      </c>
      <c r="C3083" t="s">
        <v>780</v>
      </c>
      <c r="D3083" t="s">
        <v>1998</v>
      </c>
      <c r="E3083">
        <v>6</v>
      </c>
      <c r="F3083" t="s">
        <v>13821</v>
      </c>
      <c r="G3083">
        <v>3</v>
      </c>
      <c r="H3083" t="s">
        <v>13770</v>
      </c>
      <c r="I3083">
        <v>2</v>
      </c>
      <c r="J3083" t="s">
        <v>13818</v>
      </c>
      <c r="K3083" t="s">
        <v>13822</v>
      </c>
      <c r="L3083">
        <v>270107</v>
      </c>
      <c r="M3083" t="s">
        <v>13588</v>
      </c>
      <c r="N3083">
        <v>270107007</v>
      </c>
      <c r="O3083" t="s">
        <v>13618</v>
      </c>
      <c r="P3083">
        <v>11591.641246400775</v>
      </c>
      <c r="Q3083">
        <v>13274.168349811385</v>
      </c>
      <c r="R3083">
        <v>28822.808545336415</v>
      </c>
    </row>
    <row r="3084" spans="1:18" x14ac:dyDescent="0.25">
      <c r="A3084">
        <v>14</v>
      </c>
      <c r="B3084">
        <v>14108</v>
      </c>
      <c r="C3084" t="s">
        <v>780</v>
      </c>
      <c r="D3084" t="s">
        <v>1998</v>
      </c>
      <c r="E3084">
        <v>6</v>
      </c>
      <c r="F3084" t="s">
        <v>13821</v>
      </c>
      <c r="G3084">
        <v>3</v>
      </c>
      <c r="H3084" t="s">
        <v>13770</v>
      </c>
      <c r="I3084">
        <v>2</v>
      </c>
      <c r="J3084" t="s">
        <v>13818</v>
      </c>
      <c r="K3084" t="s">
        <v>13823</v>
      </c>
      <c r="L3084">
        <v>270107</v>
      </c>
      <c r="M3084" t="s">
        <v>13588</v>
      </c>
      <c r="N3084">
        <v>270107007</v>
      </c>
      <c r="O3084" t="s">
        <v>13618</v>
      </c>
      <c r="P3084">
        <v>3192.9754540011972</v>
      </c>
      <c r="Q3084">
        <v>4530.1254768633589</v>
      </c>
      <c r="R3084">
        <v>6667.160912233986</v>
      </c>
    </row>
    <row r="3085" spans="1:18" x14ac:dyDescent="0.25">
      <c r="A3085">
        <v>14</v>
      </c>
      <c r="B3085">
        <v>14201</v>
      </c>
      <c r="C3085" t="s">
        <v>780</v>
      </c>
      <c r="D3085" t="s">
        <v>1023</v>
      </c>
      <c r="E3085">
        <v>5</v>
      </c>
      <c r="F3085" t="s">
        <v>13817</v>
      </c>
      <c r="G3085">
        <v>1</v>
      </c>
      <c r="H3085" t="s">
        <v>8278</v>
      </c>
      <c r="I3085">
        <v>2</v>
      </c>
      <c r="J3085" t="s">
        <v>13818</v>
      </c>
      <c r="K3085" t="s">
        <v>13819</v>
      </c>
      <c r="L3085">
        <v>270107</v>
      </c>
      <c r="M3085" t="s">
        <v>13588</v>
      </c>
      <c r="N3085">
        <v>270107007</v>
      </c>
      <c r="O3085" t="s">
        <v>13618</v>
      </c>
      <c r="P3085">
        <v>15975.665865753284</v>
      </c>
      <c r="Q3085">
        <v>17443.669799934396</v>
      </c>
      <c r="R3085">
        <v>27037.986262966671</v>
      </c>
    </row>
    <row r="3086" spans="1:18" x14ac:dyDescent="0.25">
      <c r="A3086">
        <v>14</v>
      </c>
      <c r="B3086">
        <v>14201</v>
      </c>
      <c r="C3086" t="s">
        <v>780</v>
      </c>
      <c r="D3086" t="s">
        <v>1023</v>
      </c>
      <c r="E3086">
        <v>5</v>
      </c>
      <c r="F3086" t="s">
        <v>13817</v>
      </c>
      <c r="G3086">
        <v>1</v>
      </c>
      <c r="H3086" t="s">
        <v>8278</v>
      </c>
      <c r="I3086">
        <v>2</v>
      </c>
      <c r="J3086" t="s">
        <v>13818</v>
      </c>
      <c r="K3086" t="s">
        <v>13820</v>
      </c>
      <c r="L3086">
        <v>270107</v>
      </c>
      <c r="M3086" t="s">
        <v>13588</v>
      </c>
      <c r="N3086">
        <v>270107007</v>
      </c>
      <c r="O3086" t="s">
        <v>13618</v>
      </c>
      <c r="P3086">
        <v>5738.45917897858</v>
      </c>
      <c r="Q3086">
        <v>4538.6176368712404</v>
      </c>
      <c r="R3086">
        <v>6765.8930774818282</v>
      </c>
    </row>
    <row r="3087" spans="1:18" x14ac:dyDescent="0.25">
      <c r="A3087">
        <v>14</v>
      </c>
      <c r="B3087">
        <v>14201</v>
      </c>
      <c r="C3087" t="s">
        <v>780</v>
      </c>
      <c r="D3087" t="s">
        <v>1023</v>
      </c>
      <c r="E3087">
        <v>6</v>
      </c>
      <c r="F3087" t="s">
        <v>13821</v>
      </c>
      <c r="G3087">
        <v>3</v>
      </c>
      <c r="H3087" t="s">
        <v>13770</v>
      </c>
      <c r="I3087">
        <v>2</v>
      </c>
      <c r="J3087" t="s">
        <v>13818</v>
      </c>
      <c r="K3087" t="s">
        <v>13822</v>
      </c>
      <c r="L3087">
        <v>270107</v>
      </c>
      <c r="M3087" t="s">
        <v>13588</v>
      </c>
      <c r="N3087">
        <v>270107007</v>
      </c>
      <c r="O3087" t="s">
        <v>13618</v>
      </c>
      <c r="P3087">
        <v>14068.810388016973</v>
      </c>
      <c r="Q3087">
        <v>12668.51123157009</v>
      </c>
      <c r="R3087">
        <v>17535.962356120828</v>
      </c>
    </row>
    <row r="3088" spans="1:18" x14ac:dyDescent="0.25">
      <c r="A3088">
        <v>14</v>
      </c>
      <c r="B3088">
        <v>14201</v>
      </c>
      <c r="C3088" t="s">
        <v>780</v>
      </c>
      <c r="D3088" t="s">
        <v>1023</v>
      </c>
      <c r="E3088">
        <v>6</v>
      </c>
      <c r="F3088" t="s">
        <v>13821</v>
      </c>
      <c r="G3088">
        <v>3</v>
      </c>
      <c r="H3088" t="s">
        <v>13770</v>
      </c>
      <c r="I3088">
        <v>2</v>
      </c>
      <c r="J3088" t="s">
        <v>13818</v>
      </c>
      <c r="K3088" t="s">
        <v>13823</v>
      </c>
      <c r="L3088">
        <v>270107</v>
      </c>
      <c r="M3088" t="s">
        <v>13588</v>
      </c>
      <c r="N3088">
        <v>270107007</v>
      </c>
      <c r="O3088" t="s">
        <v>13618</v>
      </c>
      <c r="P3088">
        <v>7645.3146567148915</v>
      </c>
      <c r="Q3088">
        <v>9313.7762052355465</v>
      </c>
      <c r="R3088">
        <v>16267.916984327676</v>
      </c>
    </row>
    <row r="3089" spans="1:18" x14ac:dyDescent="0.25">
      <c r="A3089">
        <v>14</v>
      </c>
      <c r="B3089">
        <v>14202</v>
      </c>
      <c r="C3089" t="s">
        <v>780</v>
      </c>
      <c r="D3089" t="s">
        <v>2003</v>
      </c>
      <c r="E3089">
        <v>5</v>
      </c>
      <c r="F3089" t="s">
        <v>13817</v>
      </c>
      <c r="G3089">
        <v>1</v>
      </c>
      <c r="H3089" t="s">
        <v>8278</v>
      </c>
      <c r="I3089">
        <v>2</v>
      </c>
      <c r="J3089" t="s">
        <v>13818</v>
      </c>
      <c r="K3089" t="s">
        <v>13819</v>
      </c>
      <c r="L3089">
        <v>270107</v>
      </c>
      <c r="M3089" t="s">
        <v>13588</v>
      </c>
      <c r="N3089">
        <v>270107007</v>
      </c>
      <c r="O3089" t="s">
        <v>13618</v>
      </c>
      <c r="P3089">
        <v>0</v>
      </c>
      <c r="Q3089">
        <v>41771.755035159396</v>
      </c>
      <c r="R3089">
        <v>27091.665943449945</v>
      </c>
    </row>
    <row r="3090" spans="1:18" x14ac:dyDescent="0.25">
      <c r="A3090">
        <v>14</v>
      </c>
      <c r="B3090">
        <v>14202</v>
      </c>
      <c r="C3090" t="s">
        <v>780</v>
      </c>
      <c r="D3090" t="s">
        <v>2003</v>
      </c>
      <c r="E3090">
        <v>5</v>
      </c>
      <c r="F3090" t="s">
        <v>13817</v>
      </c>
      <c r="G3090">
        <v>1</v>
      </c>
      <c r="H3090" t="s">
        <v>8278</v>
      </c>
      <c r="I3090">
        <v>2</v>
      </c>
      <c r="J3090" t="s">
        <v>13818</v>
      </c>
      <c r="K3090" t="s">
        <v>13820</v>
      </c>
      <c r="L3090">
        <v>270107</v>
      </c>
      <c r="M3090" t="s">
        <v>13588</v>
      </c>
      <c r="N3090">
        <v>270107007</v>
      </c>
      <c r="O3090" t="s">
        <v>13618</v>
      </c>
      <c r="P3090">
        <v>0</v>
      </c>
      <c r="Q3090">
        <v>9727.0115614411752</v>
      </c>
      <c r="R3090">
        <v>5114.1129368612837</v>
      </c>
    </row>
    <row r="3091" spans="1:18" x14ac:dyDescent="0.25">
      <c r="A3091">
        <v>14</v>
      </c>
      <c r="B3091">
        <v>14202</v>
      </c>
      <c r="C3091" t="s">
        <v>780</v>
      </c>
      <c r="D3091" t="s">
        <v>2003</v>
      </c>
      <c r="E3091">
        <v>6</v>
      </c>
      <c r="F3091" t="s">
        <v>13821</v>
      </c>
      <c r="G3091">
        <v>3</v>
      </c>
      <c r="H3091" t="s">
        <v>13770</v>
      </c>
      <c r="I3091">
        <v>2</v>
      </c>
      <c r="J3091" t="s">
        <v>13818</v>
      </c>
      <c r="K3091" t="s">
        <v>13822</v>
      </c>
      <c r="L3091">
        <v>270107</v>
      </c>
      <c r="M3091" t="s">
        <v>13588</v>
      </c>
      <c r="N3091">
        <v>270107007</v>
      </c>
      <c r="O3091" t="s">
        <v>13618</v>
      </c>
      <c r="P3091">
        <v>0</v>
      </c>
      <c r="Q3091">
        <v>41771.755035159396</v>
      </c>
      <c r="R3091">
        <v>17535.627692243455</v>
      </c>
    </row>
    <row r="3092" spans="1:18" x14ac:dyDescent="0.25">
      <c r="A3092">
        <v>14</v>
      </c>
      <c r="B3092">
        <v>14202</v>
      </c>
      <c r="C3092" t="s">
        <v>780</v>
      </c>
      <c r="D3092" t="s">
        <v>2003</v>
      </c>
      <c r="E3092">
        <v>6</v>
      </c>
      <c r="F3092" t="s">
        <v>13821</v>
      </c>
      <c r="G3092">
        <v>3</v>
      </c>
      <c r="H3092" t="s">
        <v>13770</v>
      </c>
      <c r="I3092">
        <v>2</v>
      </c>
      <c r="J3092" t="s">
        <v>13818</v>
      </c>
      <c r="K3092" t="s">
        <v>13823</v>
      </c>
      <c r="L3092">
        <v>270107</v>
      </c>
      <c r="M3092" t="s">
        <v>13588</v>
      </c>
      <c r="N3092">
        <v>270107007</v>
      </c>
      <c r="O3092" t="s">
        <v>13618</v>
      </c>
      <c r="P3092">
        <v>0</v>
      </c>
      <c r="Q3092">
        <v>9727.0115614411752</v>
      </c>
      <c r="R3092">
        <v>14670.151188067772</v>
      </c>
    </row>
    <row r="3093" spans="1:18" x14ac:dyDescent="0.25">
      <c r="A3093">
        <v>14</v>
      </c>
      <c r="B3093">
        <v>14203</v>
      </c>
      <c r="C3093" t="s">
        <v>780</v>
      </c>
      <c r="D3093" t="s">
        <v>2006</v>
      </c>
      <c r="E3093">
        <v>5</v>
      </c>
      <c r="F3093" t="s">
        <v>13817</v>
      </c>
      <c r="G3093">
        <v>1</v>
      </c>
      <c r="H3093" t="s">
        <v>8278</v>
      </c>
      <c r="I3093">
        <v>2</v>
      </c>
      <c r="J3093" t="s">
        <v>13818</v>
      </c>
      <c r="K3093" t="s">
        <v>13819</v>
      </c>
      <c r="L3093">
        <v>270107</v>
      </c>
      <c r="M3093" t="s">
        <v>13588</v>
      </c>
      <c r="N3093">
        <v>270107007</v>
      </c>
      <c r="O3093" t="s">
        <v>13618</v>
      </c>
      <c r="P3093">
        <v>0</v>
      </c>
      <c r="Q3093">
        <v>4109.5141769386191</v>
      </c>
      <c r="R3093">
        <v>0</v>
      </c>
    </row>
    <row r="3094" spans="1:18" x14ac:dyDescent="0.25">
      <c r="A3094">
        <v>14</v>
      </c>
      <c r="B3094">
        <v>14203</v>
      </c>
      <c r="C3094" t="s">
        <v>780</v>
      </c>
      <c r="D3094" t="s">
        <v>2006</v>
      </c>
      <c r="E3094">
        <v>5</v>
      </c>
      <c r="F3094" t="s">
        <v>13817</v>
      </c>
      <c r="G3094">
        <v>1</v>
      </c>
      <c r="H3094" t="s">
        <v>8278</v>
      </c>
      <c r="I3094">
        <v>2</v>
      </c>
      <c r="J3094" t="s">
        <v>13818</v>
      </c>
      <c r="K3094" t="s">
        <v>13820</v>
      </c>
      <c r="L3094">
        <v>270107</v>
      </c>
      <c r="M3094" t="s">
        <v>13588</v>
      </c>
      <c r="N3094">
        <v>270107007</v>
      </c>
      <c r="O3094" t="s">
        <v>13618</v>
      </c>
      <c r="P3094">
        <v>0</v>
      </c>
      <c r="Q3094">
        <v>4804.5661465730882</v>
      </c>
      <c r="R3094">
        <v>0</v>
      </c>
    </row>
    <row r="3095" spans="1:18" x14ac:dyDescent="0.25">
      <c r="A3095">
        <v>14</v>
      </c>
      <c r="B3095">
        <v>14203</v>
      </c>
      <c r="C3095" t="s">
        <v>780</v>
      </c>
      <c r="D3095" t="s">
        <v>2006</v>
      </c>
      <c r="E3095">
        <v>6</v>
      </c>
      <c r="F3095" t="s">
        <v>13821</v>
      </c>
      <c r="G3095">
        <v>3</v>
      </c>
      <c r="H3095" t="s">
        <v>13770</v>
      </c>
      <c r="I3095">
        <v>2</v>
      </c>
      <c r="J3095" t="s">
        <v>13818</v>
      </c>
      <c r="K3095" t="s">
        <v>13822</v>
      </c>
      <c r="L3095">
        <v>270107</v>
      </c>
      <c r="M3095" t="s">
        <v>13588</v>
      </c>
      <c r="N3095">
        <v>270107007</v>
      </c>
      <c r="O3095" t="s">
        <v>13618</v>
      </c>
      <c r="P3095">
        <v>0</v>
      </c>
      <c r="Q3095">
        <v>2944.8814174420995</v>
      </c>
      <c r="R3095">
        <v>0</v>
      </c>
    </row>
    <row r="3096" spans="1:18" x14ac:dyDescent="0.25">
      <c r="A3096">
        <v>14</v>
      </c>
      <c r="B3096">
        <v>14203</v>
      </c>
      <c r="C3096" t="s">
        <v>780</v>
      </c>
      <c r="D3096" t="s">
        <v>2006</v>
      </c>
      <c r="E3096">
        <v>6</v>
      </c>
      <c r="F3096" t="s">
        <v>13821</v>
      </c>
      <c r="G3096">
        <v>3</v>
      </c>
      <c r="H3096" t="s">
        <v>13770</v>
      </c>
      <c r="I3096">
        <v>2</v>
      </c>
      <c r="J3096" t="s">
        <v>13818</v>
      </c>
      <c r="K3096" t="s">
        <v>13823</v>
      </c>
      <c r="L3096">
        <v>270107</v>
      </c>
      <c r="M3096" t="s">
        <v>13588</v>
      </c>
      <c r="N3096">
        <v>270107007</v>
      </c>
      <c r="O3096" t="s">
        <v>13618</v>
      </c>
      <c r="P3096">
        <v>0</v>
      </c>
      <c r="Q3096">
        <v>5969.1989060696078</v>
      </c>
      <c r="R3096">
        <v>0</v>
      </c>
    </row>
    <row r="3097" spans="1:18" x14ac:dyDescent="0.25">
      <c r="A3097">
        <v>14</v>
      </c>
      <c r="B3097">
        <v>14204</v>
      </c>
      <c r="C3097" t="s">
        <v>780</v>
      </c>
      <c r="D3097" t="s">
        <v>2009</v>
      </c>
      <c r="E3097">
        <v>5</v>
      </c>
      <c r="F3097" t="s">
        <v>13817</v>
      </c>
      <c r="G3097">
        <v>1</v>
      </c>
      <c r="H3097" t="s">
        <v>8278</v>
      </c>
      <c r="I3097">
        <v>2</v>
      </c>
      <c r="J3097" t="s">
        <v>13818</v>
      </c>
      <c r="K3097" t="s">
        <v>13819</v>
      </c>
      <c r="L3097">
        <v>270107</v>
      </c>
      <c r="M3097" t="s">
        <v>13588</v>
      </c>
      <c r="N3097">
        <v>270107007</v>
      </c>
      <c r="O3097" t="s">
        <v>13618</v>
      </c>
      <c r="P3097">
        <v>15405.982905982906</v>
      </c>
      <c r="Q3097">
        <v>16965.373148584466</v>
      </c>
      <c r="R3097">
        <v>25189.540924632438</v>
      </c>
    </row>
    <row r="3098" spans="1:18" x14ac:dyDescent="0.25">
      <c r="A3098">
        <v>14</v>
      </c>
      <c r="B3098">
        <v>14204</v>
      </c>
      <c r="C3098" t="s">
        <v>780</v>
      </c>
      <c r="D3098" t="s">
        <v>2009</v>
      </c>
      <c r="E3098">
        <v>5</v>
      </c>
      <c r="F3098" t="s">
        <v>13817</v>
      </c>
      <c r="G3098">
        <v>1</v>
      </c>
      <c r="H3098" t="s">
        <v>8278</v>
      </c>
      <c r="I3098">
        <v>2</v>
      </c>
      <c r="J3098" t="s">
        <v>13818</v>
      </c>
      <c r="K3098" t="s">
        <v>13820</v>
      </c>
      <c r="L3098">
        <v>270107</v>
      </c>
      <c r="M3098" t="s">
        <v>13588</v>
      </c>
      <c r="N3098">
        <v>270107007</v>
      </c>
      <c r="O3098" t="s">
        <v>13618</v>
      </c>
      <c r="P3098">
        <v>488.40048840048843</v>
      </c>
      <c r="Q3098">
        <v>4118.2029513861853</v>
      </c>
      <c r="R3098">
        <v>4484.6243069770026</v>
      </c>
    </row>
    <row r="3099" spans="1:18" x14ac:dyDescent="0.25">
      <c r="A3099">
        <v>14</v>
      </c>
      <c r="B3099">
        <v>14204</v>
      </c>
      <c r="C3099" t="s">
        <v>780</v>
      </c>
      <c r="D3099" t="s">
        <v>2009</v>
      </c>
      <c r="E3099">
        <v>6</v>
      </c>
      <c r="F3099" t="s">
        <v>13821</v>
      </c>
      <c r="G3099">
        <v>3</v>
      </c>
      <c r="H3099" t="s">
        <v>13770</v>
      </c>
      <c r="I3099">
        <v>2</v>
      </c>
      <c r="J3099" t="s">
        <v>13818</v>
      </c>
      <c r="K3099" t="s">
        <v>13822</v>
      </c>
      <c r="L3099">
        <v>270107</v>
      </c>
      <c r="M3099" t="s">
        <v>13588</v>
      </c>
      <c r="N3099">
        <v>270107007</v>
      </c>
      <c r="O3099" t="s">
        <v>13618</v>
      </c>
      <c r="P3099">
        <v>13485.958485958487</v>
      </c>
      <c r="Q3099">
        <v>14275.524789827066</v>
      </c>
      <c r="R3099">
        <v>17004.33277609865</v>
      </c>
    </row>
    <row r="3100" spans="1:18" x14ac:dyDescent="0.25">
      <c r="A3100">
        <v>14</v>
      </c>
      <c r="B3100">
        <v>14204</v>
      </c>
      <c r="C3100" t="s">
        <v>780</v>
      </c>
      <c r="D3100" t="s">
        <v>2009</v>
      </c>
      <c r="E3100">
        <v>6</v>
      </c>
      <c r="F3100" t="s">
        <v>13821</v>
      </c>
      <c r="G3100">
        <v>3</v>
      </c>
      <c r="H3100" t="s">
        <v>13770</v>
      </c>
      <c r="I3100">
        <v>2</v>
      </c>
      <c r="J3100" t="s">
        <v>13818</v>
      </c>
      <c r="K3100" t="s">
        <v>13823</v>
      </c>
      <c r="L3100">
        <v>270107</v>
      </c>
      <c r="M3100" t="s">
        <v>13588</v>
      </c>
      <c r="N3100">
        <v>270107007</v>
      </c>
      <c r="O3100" t="s">
        <v>13618</v>
      </c>
      <c r="P3100">
        <v>2408.4249084249086</v>
      </c>
      <c r="Q3100">
        <v>6808.0513101435863</v>
      </c>
      <c r="R3100">
        <v>12669.832455510792</v>
      </c>
    </row>
    <row r="3101" spans="1:18" x14ac:dyDescent="0.25">
      <c r="A3101">
        <v>15</v>
      </c>
      <c r="B3101">
        <v>15101</v>
      </c>
      <c r="C3101" t="s">
        <v>759</v>
      </c>
      <c r="D3101" t="s">
        <v>2012</v>
      </c>
      <c r="E3101">
        <v>5</v>
      </c>
      <c r="F3101" t="s">
        <v>13817</v>
      </c>
      <c r="G3101">
        <v>1</v>
      </c>
      <c r="H3101" t="s">
        <v>8278</v>
      </c>
      <c r="I3101">
        <v>2</v>
      </c>
      <c r="J3101" t="s">
        <v>13818</v>
      </c>
      <c r="K3101" t="s">
        <v>13819</v>
      </c>
      <c r="L3101">
        <v>270107</v>
      </c>
      <c r="M3101" t="s">
        <v>13588</v>
      </c>
      <c r="N3101">
        <v>270107007</v>
      </c>
      <c r="O3101" t="s">
        <v>13618</v>
      </c>
      <c r="P3101">
        <v>22657.426106113457</v>
      </c>
      <c r="Q3101">
        <v>27838.194101119603</v>
      </c>
      <c r="R3101">
        <v>20506.508096515601</v>
      </c>
    </row>
    <row r="3102" spans="1:18" x14ac:dyDescent="0.25">
      <c r="A3102">
        <v>15</v>
      </c>
      <c r="B3102">
        <v>15101</v>
      </c>
      <c r="C3102" t="s">
        <v>759</v>
      </c>
      <c r="D3102" t="s">
        <v>2012</v>
      </c>
      <c r="E3102">
        <v>5</v>
      </c>
      <c r="F3102" t="s">
        <v>13817</v>
      </c>
      <c r="G3102">
        <v>1</v>
      </c>
      <c r="H3102" t="s">
        <v>8278</v>
      </c>
      <c r="I3102">
        <v>2</v>
      </c>
      <c r="J3102" t="s">
        <v>13818</v>
      </c>
      <c r="K3102" t="s">
        <v>13820</v>
      </c>
      <c r="L3102">
        <v>270107</v>
      </c>
      <c r="M3102" t="s">
        <v>13588</v>
      </c>
      <c r="N3102">
        <v>270107007</v>
      </c>
      <c r="O3102" t="s">
        <v>13618</v>
      </c>
      <c r="P3102">
        <v>5208.3715806866167</v>
      </c>
      <c r="Q3102">
        <v>5296.5502218575757</v>
      </c>
      <c r="R3102">
        <v>8363.7898610851753</v>
      </c>
    </row>
    <row r="3103" spans="1:18" x14ac:dyDescent="0.25">
      <c r="A3103">
        <v>15</v>
      </c>
      <c r="B3103">
        <v>15101</v>
      </c>
      <c r="C3103" t="s">
        <v>759</v>
      </c>
      <c r="D3103" t="s">
        <v>2012</v>
      </c>
      <c r="E3103">
        <v>6</v>
      </c>
      <c r="F3103" t="s">
        <v>13821</v>
      </c>
      <c r="G3103">
        <v>2</v>
      </c>
      <c r="H3103" t="s">
        <v>13771</v>
      </c>
      <c r="I3103">
        <v>2</v>
      </c>
      <c r="J3103" t="s">
        <v>13818</v>
      </c>
      <c r="K3103" t="s">
        <v>13771</v>
      </c>
      <c r="L3103">
        <v>270107</v>
      </c>
      <c r="M3103" t="s">
        <v>13588</v>
      </c>
      <c r="N3103">
        <v>270107007</v>
      </c>
      <c r="O3103" t="s">
        <v>13618</v>
      </c>
      <c r="P3103">
        <v>0</v>
      </c>
      <c r="Q3103">
        <v>208.16411205729449</v>
      </c>
      <c r="R3103">
        <v>0</v>
      </c>
    </row>
    <row r="3104" spans="1:18" x14ac:dyDescent="0.25">
      <c r="A3104">
        <v>15</v>
      </c>
      <c r="B3104">
        <v>15101</v>
      </c>
      <c r="C3104" t="s">
        <v>759</v>
      </c>
      <c r="D3104" t="s">
        <v>2012</v>
      </c>
      <c r="E3104">
        <v>6</v>
      </c>
      <c r="F3104" t="s">
        <v>13821</v>
      </c>
      <c r="G3104">
        <v>3</v>
      </c>
      <c r="H3104" t="s">
        <v>13770</v>
      </c>
      <c r="I3104">
        <v>2</v>
      </c>
      <c r="J3104" t="s">
        <v>13818</v>
      </c>
      <c r="K3104" t="s">
        <v>13822</v>
      </c>
      <c r="L3104">
        <v>270107</v>
      </c>
      <c r="M3104" t="s">
        <v>13588</v>
      </c>
      <c r="N3104">
        <v>270107007</v>
      </c>
      <c r="O3104" t="s">
        <v>13618</v>
      </c>
      <c r="P3104">
        <v>16254.36019827428</v>
      </c>
      <c r="Q3104">
        <v>24637.859950782087</v>
      </c>
      <c r="R3104">
        <v>14466.428859523648</v>
      </c>
    </row>
    <row r="3105" spans="1:18" x14ac:dyDescent="0.25">
      <c r="A3105">
        <v>15</v>
      </c>
      <c r="B3105">
        <v>15101</v>
      </c>
      <c r="C3105" t="s">
        <v>759</v>
      </c>
      <c r="D3105" t="s">
        <v>2012</v>
      </c>
      <c r="E3105">
        <v>6</v>
      </c>
      <c r="F3105" t="s">
        <v>13821</v>
      </c>
      <c r="G3105">
        <v>3</v>
      </c>
      <c r="H3105" t="s">
        <v>13770</v>
      </c>
      <c r="I3105">
        <v>2</v>
      </c>
      <c r="J3105" t="s">
        <v>13818</v>
      </c>
      <c r="K3105" t="s">
        <v>13823</v>
      </c>
      <c r="L3105">
        <v>270107</v>
      </c>
      <c r="M3105" t="s">
        <v>13588</v>
      </c>
      <c r="N3105">
        <v>270107007</v>
      </c>
      <c r="O3105" t="s">
        <v>13618</v>
      </c>
      <c r="P3105">
        <v>11611.437488525795</v>
      </c>
      <c r="Q3105">
        <v>8288.7202601377921</v>
      </c>
      <c r="R3105">
        <v>14403.869098077166</v>
      </c>
    </row>
    <row r="3106" spans="1:18" x14ac:dyDescent="0.25">
      <c r="A3106">
        <v>15</v>
      </c>
      <c r="B3106">
        <v>15201</v>
      </c>
      <c r="C3106" t="s">
        <v>759</v>
      </c>
      <c r="D3106" t="s">
        <v>2018</v>
      </c>
      <c r="E3106">
        <v>5</v>
      </c>
      <c r="F3106" t="s">
        <v>13817</v>
      </c>
      <c r="G3106">
        <v>1</v>
      </c>
      <c r="H3106" t="s">
        <v>8278</v>
      </c>
      <c r="I3106">
        <v>2</v>
      </c>
      <c r="J3106" t="s">
        <v>13818</v>
      </c>
      <c r="K3106" t="s">
        <v>13819</v>
      </c>
      <c r="L3106">
        <v>270107</v>
      </c>
      <c r="M3106" t="s">
        <v>13588</v>
      </c>
      <c r="N3106">
        <v>270107007</v>
      </c>
      <c r="O3106" t="s">
        <v>13618</v>
      </c>
      <c r="P3106">
        <v>0</v>
      </c>
      <c r="Q3106">
        <v>9366.8811806740268</v>
      </c>
      <c r="R3106">
        <v>0</v>
      </c>
    </row>
    <row r="3107" spans="1:18" x14ac:dyDescent="0.25">
      <c r="A3107">
        <v>15</v>
      </c>
      <c r="B3107">
        <v>15201</v>
      </c>
      <c r="C3107" t="s">
        <v>759</v>
      </c>
      <c r="D3107" t="s">
        <v>2018</v>
      </c>
      <c r="E3107">
        <v>5</v>
      </c>
      <c r="F3107" t="s">
        <v>13817</v>
      </c>
      <c r="G3107">
        <v>1</v>
      </c>
      <c r="H3107" t="s">
        <v>8278</v>
      </c>
      <c r="I3107">
        <v>2</v>
      </c>
      <c r="J3107" t="s">
        <v>13818</v>
      </c>
      <c r="K3107" t="s">
        <v>13820</v>
      </c>
      <c r="L3107">
        <v>270107</v>
      </c>
      <c r="M3107" t="s">
        <v>13588</v>
      </c>
      <c r="N3107">
        <v>270107007</v>
      </c>
      <c r="O3107" t="s">
        <v>13618</v>
      </c>
      <c r="P3107">
        <v>0</v>
      </c>
      <c r="Q3107">
        <v>21821.442307428304</v>
      </c>
      <c r="R3107">
        <v>0</v>
      </c>
    </row>
    <row r="3108" spans="1:18" x14ac:dyDescent="0.25">
      <c r="A3108">
        <v>15</v>
      </c>
      <c r="B3108">
        <v>15201</v>
      </c>
      <c r="C3108" t="s">
        <v>759</v>
      </c>
      <c r="D3108" t="s">
        <v>2018</v>
      </c>
      <c r="E3108">
        <v>6</v>
      </c>
      <c r="F3108" t="s">
        <v>13821</v>
      </c>
      <c r="G3108">
        <v>3</v>
      </c>
      <c r="H3108" t="s">
        <v>13770</v>
      </c>
      <c r="I3108">
        <v>2</v>
      </c>
      <c r="J3108" t="s">
        <v>13818</v>
      </c>
      <c r="K3108" t="s">
        <v>13822</v>
      </c>
      <c r="L3108">
        <v>270107</v>
      </c>
      <c r="M3108" t="s">
        <v>13588</v>
      </c>
      <c r="N3108">
        <v>270107007</v>
      </c>
      <c r="O3108" t="s">
        <v>13618</v>
      </c>
      <c r="P3108">
        <v>0</v>
      </c>
      <c r="Q3108">
        <v>9366.8811806740268</v>
      </c>
      <c r="R3108">
        <v>0</v>
      </c>
    </row>
    <row r="3109" spans="1:18" x14ac:dyDescent="0.25">
      <c r="A3109">
        <v>15</v>
      </c>
      <c r="B3109">
        <v>15201</v>
      </c>
      <c r="C3109" t="s">
        <v>759</v>
      </c>
      <c r="D3109" t="s">
        <v>2018</v>
      </c>
      <c r="E3109">
        <v>6</v>
      </c>
      <c r="F3109" t="s">
        <v>13821</v>
      </c>
      <c r="G3109">
        <v>3</v>
      </c>
      <c r="H3109" t="s">
        <v>13770</v>
      </c>
      <c r="I3109">
        <v>2</v>
      </c>
      <c r="J3109" t="s">
        <v>13818</v>
      </c>
      <c r="K3109" t="s">
        <v>13823</v>
      </c>
      <c r="L3109">
        <v>270107</v>
      </c>
      <c r="M3109" t="s">
        <v>13588</v>
      </c>
      <c r="N3109">
        <v>270107007</v>
      </c>
      <c r="O3109" t="s">
        <v>13618</v>
      </c>
      <c r="P3109">
        <v>0</v>
      </c>
      <c r="Q3109">
        <v>21821.442307428304</v>
      </c>
      <c r="R3109">
        <v>0</v>
      </c>
    </row>
    <row r="3110" spans="1:18" x14ac:dyDescent="0.25">
      <c r="A3110">
        <v>16</v>
      </c>
      <c r="B3110">
        <v>16101</v>
      </c>
      <c r="C3110" t="s">
        <v>789</v>
      </c>
      <c r="D3110" t="s">
        <v>2024</v>
      </c>
      <c r="E3110">
        <v>5</v>
      </c>
      <c r="F3110" t="s">
        <v>13817</v>
      </c>
      <c r="G3110">
        <v>1</v>
      </c>
      <c r="H3110" t="s">
        <v>8278</v>
      </c>
      <c r="I3110">
        <v>2</v>
      </c>
      <c r="J3110" t="s">
        <v>13818</v>
      </c>
      <c r="K3110" t="s">
        <v>13819</v>
      </c>
      <c r="L3110">
        <v>270107</v>
      </c>
      <c r="M3110" t="s">
        <v>13588</v>
      </c>
      <c r="N3110">
        <v>270107007</v>
      </c>
      <c r="O3110" t="s">
        <v>13618</v>
      </c>
      <c r="P3110">
        <v>0</v>
      </c>
      <c r="Q3110">
        <v>0</v>
      </c>
      <c r="R3110">
        <v>25019.999225121108</v>
      </c>
    </row>
    <row r="3111" spans="1:18" x14ac:dyDescent="0.25">
      <c r="A3111">
        <v>16</v>
      </c>
      <c r="B3111">
        <v>16101</v>
      </c>
      <c r="C3111" t="s">
        <v>789</v>
      </c>
      <c r="D3111" t="s">
        <v>2024</v>
      </c>
      <c r="E3111">
        <v>5</v>
      </c>
      <c r="F3111" t="s">
        <v>13817</v>
      </c>
      <c r="G3111">
        <v>1</v>
      </c>
      <c r="H3111" t="s">
        <v>8278</v>
      </c>
      <c r="I3111">
        <v>2</v>
      </c>
      <c r="J3111" t="s">
        <v>13818</v>
      </c>
      <c r="K3111" t="s">
        <v>13820</v>
      </c>
      <c r="L3111">
        <v>270107</v>
      </c>
      <c r="M3111" t="s">
        <v>13588</v>
      </c>
      <c r="N3111">
        <v>270107007</v>
      </c>
      <c r="O3111" t="s">
        <v>13618</v>
      </c>
      <c r="P3111">
        <v>0</v>
      </c>
      <c r="Q3111">
        <v>0</v>
      </c>
      <c r="R3111">
        <v>8576.3225447865443</v>
      </c>
    </row>
    <row r="3112" spans="1:18" x14ac:dyDescent="0.25">
      <c r="A3112">
        <v>16</v>
      </c>
      <c r="B3112">
        <v>16101</v>
      </c>
      <c r="C3112" t="s">
        <v>789</v>
      </c>
      <c r="D3112" t="s">
        <v>2024</v>
      </c>
      <c r="E3112">
        <v>6</v>
      </c>
      <c r="F3112" t="s">
        <v>13821</v>
      </c>
      <c r="G3112">
        <v>3</v>
      </c>
      <c r="H3112" t="s">
        <v>13770</v>
      </c>
      <c r="I3112">
        <v>2</v>
      </c>
      <c r="J3112" t="s">
        <v>13818</v>
      </c>
      <c r="K3112" t="s">
        <v>13822</v>
      </c>
      <c r="L3112">
        <v>270107</v>
      </c>
      <c r="M3112" t="s">
        <v>13588</v>
      </c>
      <c r="N3112">
        <v>270107007</v>
      </c>
      <c r="O3112" t="s">
        <v>13618</v>
      </c>
      <c r="P3112">
        <v>0</v>
      </c>
      <c r="Q3112">
        <v>0</v>
      </c>
      <c r="R3112">
        <v>20756.632708521516</v>
      </c>
    </row>
    <row r="3113" spans="1:18" x14ac:dyDescent="0.25">
      <c r="A3113">
        <v>16</v>
      </c>
      <c r="B3113">
        <v>16101</v>
      </c>
      <c r="C3113" t="s">
        <v>789</v>
      </c>
      <c r="D3113" t="s">
        <v>2024</v>
      </c>
      <c r="E3113">
        <v>6</v>
      </c>
      <c r="F3113" t="s">
        <v>13821</v>
      </c>
      <c r="G3113">
        <v>3</v>
      </c>
      <c r="H3113" t="s">
        <v>13770</v>
      </c>
      <c r="I3113">
        <v>2</v>
      </c>
      <c r="J3113" t="s">
        <v>13818</v>
      </c>
      <c r="K3113" t="s">
        <v>13823</v>
      </c>
      <c r="L3113">
        <v>270107</v>
      </c>
      <c r="M3113" t="s">
        <v>13588</v>
      </c>
      <c r="N3113">
        <v>270107007</v>
      </c>
      <c r="O3113" t="s">
        <v>13618</v>
      </c>
      <c r="P3113">
        <v>0</v>
      </c>
      <c r="Q3113">
        <v>0</v>
      </c>
      <c r="R3113">
        <v>12839.689061386158</v>
      </c>
    </row>
    <row r="3114" spans="1:18" x14ac:dyDescent="0.25">
      <c r="A3114">
        <v>16</v>
      </c>
      <c r="B3114">
        <v>16102</v>
      </c>
      <c r="C3114" t="s">
        <v>789</v>
      </c>
      <c r="D3114" t="s">
        <v>2027</v>
      </c>
      <c r="E3114">
        <v>5</v>
      </c>
      <c r="F3114" t="s">
        <v>13817</v>
      </c>
      <c r="G3114">
        <v>1</v>
      </c>
      <c r="H3114" t="s">
        <v>8278</v>
      </c>
      <c r="I3114">
        <v>2</v>
      </c>
      <c r="J3114" t="s">
        <v>13818</v>
      </c>
      <c r="K3114" t="s">
        <v>13819</v>
      </c>
      <c r="L3114">
        <v>270107</v>
      </c>
      <c r="M3114" t="s">
        <v>13588</v>
      </c>
      <c r="N3114">
        <v>270107007</v>
      </c>
      <c r="O3114" t="s">
        <v>13618</v>
      </c>
      <c r="P3114">
        <v>0</v>
      </c>
      <c r="Q3114">
        <v>0</v>
      </c>
      <c r="R3114">
        <v>37763.175327082157</v>
      </c>
    </row>
    <row r="3115" spans="1:18" x14ac:dyDescent="0.25">
      <c r="A3115">
        <v>16</v>
      </c>
      <c r="B3115">
        <v>16102</v>
      </c>
      <c r="C3115" t="s">
        <v>789</v>
      </c>
      <c r="D3115" t="s">
        <v>2027</v>
      </c>
      <c r="E3115">
        <v>5</v>
      </c>
      <c r="F3115" t="s">
        <v>13817</v>
      </c>
      <c r="G3115">
        <v>1</v>
      </c>
      <c r="H3115" t="s">
        <v>8278</v>
      </c>
      <c r="I3115">
        <v>2</v>
      </c>
      <c r="J3115" t="s">
        <v>13818</v>
      </c>
      <c r="K3115" t="s">
        <v>13820</v>
      </c>
      <c r="L3115">
        <v>270107</v>
      </c>
      <c r="M3115" t="s">
        <v>13588</v>
      </c>
      <c r="N3115">
        <v>270107007</v>
      </c>
      <c r="O3115" t="s">
        <v>13618</v>
      </c>
      <c r="P3115">
        <v>0</v>
      </c>
      <c r="Q3115">
        <v>0</v>
      </c>
      <c r="R3115">
        <v>3492.1864611499595</v>
      </c>
    </row>
    <row r="3116" spans="1:18" x14ac:dyDescent="0.25">
      <c r="A3116">
        <v>16</v>
      </c>
      <c r="B3116">
        <v>16102</v>
      </c>
      <c r="C3116" t="s">
        <v>789</v>
      </c>
      <c r="D3116" t="s">
        <v>2027</v>
      </c>
      <c r="E3116">
        <v>6</v>
      </c>
      <c r="F3116" t="s">
        <v>13821</v>
      </c>
      <c r="G3116">
        <v>3</v>
      </c>
      <c r="H3116" t="s">
        <v>13770</v>
      </c>
      <c r="I3116">
        <v>2</v>
      </c>
      <c r="J3116" t="s">
        <v>13818</v>
      </c>
      <c r="K3116" t="s">
        <v>13822</v>
      </c>
      <c r="L3116">
        <v>270107</v>
      </c>
      <c r="M3116" t="s">
        <v>13588</v>
      </c>
      <c r="N3116">
        <v>270107007</v>
      </c>
      <c r="O3116" t="s">
        <v>13618</v>
      </c>
      <c r="P3116">
        <v>0</v>
      </c>
      <c r="Q3116">
        <v>0</v>
      </c>
      <c r="R3116">
        <v>36229.137197299351</v>
      </c>
    </row>
    <row r="3117" spans="1:18" x14ac:dyDescent="0.25">
      <c r="A3117">
        <v>16</v>
      </c>
      <c r="B3117">
        <v>16102</v>
      </c>
      <c r="C3117" t="s">
        <v>789</v>
      </c>
      <c r="D3117" t="s">
        <v>2027</v>
      </c>
      <c r="E3117">
        <v>6</v>
      </c>
      <c r="F3117" t="s">
        <v>13821</v>
      </c>
      <c r="G3117">
        <v>3</v>
      </c>
      <c r="H3117" t="s">
        <v>13770</v>
      </c>
      <c r="I3117">
        <v>2</v>
      </c>
      <c r="J3117" t="s">
        <v>13818</v>
      </c>
      <c r="K3117" t="s">
        <v>13823</v>
      </c>
      <c r="L3117">
        <v>270107</v>
      </c>
      <c r="M3117" t="s">
        <v>13588</v>
      </c>
      <c r="N3117">
        <v>270107007</v>
      </c>
      <c r="O3117" t="s">
        <v>13618</v>
      </c>
      <c r="P3117">
        <v>0</v>
      </c>
      <c r="Q3117">
        <v>0</v>
      </c>
      <c r="R3117">
        <v>5026.2245909327703</v>
      </c>
    </row>
    <row r="3118" spans="1:18" x14ac:dyDescent="0.25">
      <c r="A3118">
        <v>16</v>
      </c>
      <c r="B3118">
        <v>16103</v>
      </c>
      <c r="C3118" t="s">
        <v>789</v>
      </c>
      <c r="D3118" t="s">
        <v>2030</v>
      </c>
      <c r="E3118">
        <v>5</v>
      </c>
      <c r="F3118" t="s">
        <v>13817</v>
      </c>
      <c r="G3118">
        <v>1</v>
      </c>
      <c r="H3118" t="s">
        <v>8278</v>
      </c>
      <c r="I3118">
        <v>2</v>
      </c>
      <c r="J3118" t="s">
        <v>13818</v>
      </c>
      <c r="K3118" t="s">
        <v>13819</v>
      </c>
      <c r="L3118">
        <v>270107</v>
      </c>
      <c r="M3118" t="s">
        <v>13588</v>
      </c>
      <c r="N3118">
        <v>270107007</v>
      </c>
      <c r="O3118" t="s">
        <v>13618</v>
      </c>
      <c r="P3118">
        <v>0</v>
      </c>
      <c r="Q3118">
        <v>0</v>
      </c>
      <c r="R3118">
        <v>23082.54637757353</v>
      </c>
    </row>
    <row r="3119" spans="1:18" x14ac:dyDescent="0.25">
      <c r="A3119">
        <v>16</v>
      </c>
      <c r="B3119">
        <v>16103</v>
      </c>
      <c r="C3119" t="s">
        <v>789</v>
      </c>
      <c r="D3119" t="s">
        <v>2030</v>
      </c>
      <c r="E3119">
        <v>5</v>
      </c>
      <c r="F3119" t="s">
        <v>13817</v>
      </c>
      <c r="G3119">
        <v>1</v>
      </c>
      <c r="H3119" t="s">
        <v>8278</v>
      </c>
      <c r="I3119">
        <v>2</v>
      </c>
      <c r="J3119" t="s">
        <v>13818</v>
      </c>
      <c r="K3119" t="s">
        <v>13820</v>
      </c>
      <c r="L3119">
        <v>270107</v>
      </c>
      <c r="M3119" t="s">
        <v>13588</v>
      </c>
      <c r="N3119">
        <v>270107007</v>
      </c>
      <c r="O3119" t="s">
        <v>13618</v>
      </c>
      <c r="P3119">
        <v>0</v>
      </c>
      <c r="Q3119">
        <v>0</v>
      </c>
      <c r="R3119">
        <v>3780.4224695418743</v>
      </c>
    </row>
    <row r="3120" spans="1:18" x14ac:dyDescent="0.25">
      <c r="A3120">
        <v>16</v>
      </c>
      <c r="B3120">
        <v>16103</v>
      </c>
      <c r="C3120" t="s">
        <v>789</v>
      </c>
      <c r="D3120" t="s">
        <v>2030</v>
      </c>
      <c r="E3120">
        <v>6</v>
      </c>
      <c r="F3120" t="s">
        <v>13821</v>
      </c>
      <c r="G3120">
        <v>3</v>
      </c>
      <c r="H3120" t="s">
        <v>13770</v>
      </c>
      <c r="I3120">
        <v>2</v>
      </c>
      <c r="J3120" t="s">
        <v>13818</v>
      </c>
      <c r="K3120" t="s">
        <v>13822</v>
      </c>
      <c r="L3120">
        <v>270107</v>
      </c>
      <c r="M3120" t="s">
        <v>13588</v>
      </c>
      <c r="N3120">
        <v>270107007</v>
      </c>
      <c r="O3120" t="s">
        <v>13618</v>
      </c>
      <c r="P3120">
        <v>0</v>
      </c>
      <c r="Q3120">
        <v>0</v>
      </c>
      <c r="R3120">
        <v>18926.25475043909</v>
      </c>
    </row>
    <row r="3121" spans="1:18" x14ac:dyDescent="0.25">
      <c r="A3121">
        <v>16</v>
      </c>
      <c r="B3121">
        <v>16103</v>
      </c>
      <c r="C3121" t="s">
        <v>789</v>
      </c>
      <c r="D3121" t="s">
        <v>2030</v>
      </c>
      <c r="E3121">
        <v>6</v>
      </c>
      <c r="F3121" t="s">
        <v>13821</v>
      </c>
      <c r="G3121">
        <v>3</v>
      </c>
      <c r="H3121" t="s">
        <v>13770</v>
      </c>
      <c r="I3121">
        <v>2</v>
      </c>
      <c r="J3121" t="s">
        <v>13818</v>
      </c>
      <c r="K3121" t="s">
        <v>13823</v>
      </c>
      <c r="L3121">
        <v>270107</v>
      </c>
      <c r="M3121" t="s">
        <v>13588</v>
      </c>
      <c r="N3121">
        <v>270107007</v>
      </c>
      <c r="O3121" t="s">
        <v>13618</v>
      </c>
      <c r="P3121">
        <v>0</v>
      </c>
      <c r="Q3121">
        <v>0</v>
      </c>
      <c r="R3121">
        <v>7936.7140966763154</v>
      </c>
    </row>
    <row r="3122" spans="1:18" x14ac:dyDescent="0.25">
      <c r="A3122">
        <v>16</v>
      </c>
      <c r="B3122">
        <v>16104</v>
      </c>
      <c r="C3122" t="s">
        <v>789</v>
      </c>
      <c r="D3122" t="s">
        <v>2033</v>
      </c>
      <c r="E3122">
        <v>5</v>
      </c>
      <c r="F3122" t="s">
        <v>13817</v>
      </c>
      <c r="G3122">
        <v>1</v>
      </c>
      <c r="H3122" t="s">
        <v>8278</v>
      </c>
      <c r="I3122">
        <v>2</v>
      </c>
      <c r="J3122" t="s">
        <v>13818</v>
      </c>
      <c r="K3122" t="s">
        <v>13819</v>
      </c>
      <c r="L3122">
        <v>270107</v>
      </c>
      <c r="M3122" t="s">
        <v>13588</v>
      </c>
      <c r="N3122">
        <v>270107007</v>
      </c>
      <c r="O3122" t="s">
        <v>13618</v>
      </c>
      <c r="P3122">
        <v>0</v>
      </c>
      <c r="Q3122">
        <v>0</v>
      </c>
      <c r="R3122">
        <v>19372.109318167277</v>
      </c>
    </row>
    <row r="3123" spans="1:18" x14ac:dyDescent="0.25">
      <c r="A3123">
        <v>16</v>
      </c>
      <c r="B3123">
        <v>16104</v>
      </c>
      <c r="C3123" t="s">
        <v>789</v>
      </c>
      <c r="D3123" t="s">
        <v>2033</v>
      </c>
      <c r="E3123">
        <v>5</v>
      </c>
      <c r="F3123" t="s">
        <v>13817</v>
      </c>
      <c r="G3123">
        <v>1</v>
      </c>
      <c r="H3123" t="s">
        <v>8278</v>
      </c>
      <c r="I3123">
        <v>2</v>
      </c>
      <c r="J3123" t="s">
        <v>13818</v>
      </c>
      <c r="K3123" t="s">
        <v>13820</v>
      </c>
      <c r="L3123">
        <v>270107</v>
      </c>
      <c r="M3123" t="s">
        <v>13588</v>
      </c>
      <c r="N3123">
        <v>270107007</v>
      </c>
      <c r="O3123" t="s">
        <v>13618</v>
      </c>
      <c r="P3123">
        <v>0</v>
      </c>
      <c r="Q3123">
        <v>0</v>
      </c>
      <c r="R3123">
        <v>10874.589967613951</v>
      </c>
    </row>
    <row r="3124" spans="1:18" x14ac:dyDescent="0.25">
      <c r="A3124">
        <v>16</v>
      </c>
      <c r="B3124">
        <v>16104</v>
      </c>
      <c r="C3124" t="s">
        <v>789</v>
      </c>
      <c r="D3124" t="s">
        <v>2033</v>
      </c>
      <c r="E3124">
        <v>6</v>
      </c>
      <c r="F3124" t="s">
        <v>13821</v>
      </c>
      <c r="G3124">
        <v>3</v>
      </c>
      <c r="H3124" t="s">
        <v>13770</v>
      </c>
      <c r="I3124">
        <v>2</v>
      </c>
      <c r="J3124" t="s">
        <v>13818</v>
      </c>
      <c r="K3124" t="s">
        <v>13822</v>
      </c>
      <c r="L3124">
        <v>270107</v>
      </c>
      <c r="M3124" t="s">
        <v>13588</v>
      </c>
      <c r="N3124">
        <v>270107007</v>
      </c>
      <c r="O3124" t="s">
        <v>13618</v>
      </c>
      <c r="P3124">
        <v>0</v>
      </c>
      <c r="Q3124">
        <v>0</v>
      </c>
      <c r="R3124">
        <v>16108.318469271933</v>
      </c>
    </row>
    <row r="3125" spans="1:18" x14ac:dyDescent="0.25">
      <c r="A3125">
        <v>16</v>
      </c>
      <c r="B3125">
        <v>16104</v>
      </c>
      <c r="C3125" t="s">
        <v>789</v>
      </c>
      <c r="D3125" t="s">
        <v>2033</v>
      </c>
      <c r="E3125">
        <v>6</v>
      </c>
      <c r="F3125" t="s">
        <v>13821</v>
      </c>
      <c r="G3125">
        <v>3</v>
      </c>
      <c r="H3125" t="s">
        <v>13770</v>
      </c>
      <c r="I3125">
        <v>2</v>
      </c>
      <c r="J3125" t="s">
        <v>13818</v>
      </c>
      <c r="K3125" t="s">
        <v>13823</v>
      </c>
      <c r="L3125">
        <v>270107</v>
      </c>
      <c r="M3125" t="s">
        <v>13588</v>
      </c>
      <c r="N3125">
        <v>270107007</v>
      </c>
      <c r="O3125" t="s">
        <v>13618</v>
      </c>
      <c r="P3125">
        <v>0</v>
      </c>
      <c r="Q3125">
        <v>0</v>
      </c>
      <c r="R3125">
        <v>14138.380816509298</v>
      </c>
    </row>
    <row r="3126" spans="1:18" x14ac:dyDescent="0.25">
      <c r="A3126">
        <v>16</v>
      </c>
      <c r="B3126">
        <v>16105</v>
      </c>
      <c r="C3126" t="s">
        <v>789</v>
      </c>
      <c r="D3126" t="s">
        <v>2036</v>
      </c>
      <c r="E3126">
        <v>5</v>
      </c>
      <c r="F3126" t="s">
        <v>13817</v>
      </c>
      <c r="G3126">
        <v>1</v>
      </c>
      <c r="H3126" t="s">
        <v>8278</v>
      </c>
      <c r="I3126">
        <v>2</v>
      </c>
      <c r="J3126" t="s">
        <v>13818</v>
      </c>
      <c r="K3126" t="s">
        <v>13819</v>
      </c>
      <c r="L3126">
        <v>270107</v>
      </c>
      <c r="M3126" t="s">
        <v>13588</v>
      </c>
      <c r="N3126">
        <v>270107007</v>
      </c>
      <c r="O3126" t="s">
        <v>13618</v>
      </c>
      <c r="P3126">
        <v>0</v>
      </c>
      <c r="Q3126">
        <v>0</v>
      </c>
      <c r="R3126">
        <v>4659.7518613584016</v>
      </c>
    </row>
    <row r="3127" spans="1:18" x14ac:dyDescent="0.25">
      <c r="A3127">
        <v>16</v>
      </c>
      <c r="B3127">
        <v>16105</v>
      </c>
      <c r="C3127" t="s">
        <v>789</v>
      </c>
      <c r="D3127" t="s">
        <v>2036</v>
      </c>
      <c r="E3127">
        <v>5</v>
      </c>
      <c r="F3127" t="s">
        <v>13817</v>
      </c>
      <c r="G3127">
        <v>1</v>
      </c>
      <c r="H3127" t="s">
        <v>8278</v>
      </c>
      <c r="I3127">
        <v>2</v>
      </c>
      <c r="J3127" t="s">
        <v>13818</v>
      </c>
      <c r="K3127" t="s">
        <v>13820</v>
      </c>
      <c r="L3127">
        <v>270107</v>
      </c>
      <c r="M3127" t="s">
        <v>13588</v>
      </c>
      <c r="N3127">
        <v>270107007</v>
      </c>
      <c r="O3127" t="s">
        <v>13618</v>
      </c>
      <c r="P3127">
        <v>0</v>
      </c>
      <c r="Q3127">
        <v>0</v>
      </c>
      <c r="R3127">
        <v>12264.618021497778</v>
      </c>
    </row>
    <row r="3128" spans="1:18" x14ac:dyDescent="0.25">
      <c r="A3128">
        <v>16</v>
      </c>
      <c r="B3128">
        <v>16105</v>
      </c>
      <c r="C3128" t="s">
        <v>789</v>
      </c>
      <c r="D3128" t="s">
        <v>2036</v>
      </c>
      <c r="E3128">
        <v>6</v>
      </c>
      <c r="F3128" t="s">
        <v>13821</v>
      </c>
      <c r="G3128">
        <v>3</v>
      </c>
      <c r="H3128" t="s">
        <v>13770</v>
      </c>
      <c r="I3128">
        <v>2</v>
      </c>
      <c r="J3128" t="s">
        <v>13818</v>
      </c>
      <c r="K3128" t="s">
        <v>13823</v>
      </c>
      <c r="L3128">
        <v>270107</v>
      </c>
      <c r="M3128" t="s">
        <v>13588</v>
      </c>
      <c r="N3128">
        <v>270107007</v>
      </c>
      <c r="O3128" t="s">
        <v>13618</v>
      </c>
      <c r="P3128">
        <v>0</v>
      </c>
      <c r="Q3128">
        <v>0</v>
      </c>
      <c r="R3128">
        <v>16924.369882856179</v>
      </c>
    </row>
    <row r="3129" spans="1:18" x14ac:dyDescent="0.25">
      <c r="A3129">
        <v>16</v>
      </c>
      <c r="B3129">
        <v>16106</v>
      </c>
      <c r="C3129" t="s">
        <v>789</v>
      </c>
      <c r="D3129" t="s">
        <v>2039</v>
      </c>
      <c r="E3129">
        <v>5</v>
      </c>
      <c r="F3129" t="s">
        <v>13817</v>
      </c>
      <c r="G3129">
        <v>1</v>
      </c>
      <c r="H3129" t="s">
        <v>8278</v>
      </c>
      <c r="I3129">
        <v>2</v>
      </c>
      <c r="J3129" t="s">
        <v>13818</v>
      </c>
      <c r="K3129" t="s">
        <v>13819</v>
      </c>
      <c r="L3129">
        <v>270107</v>
      </c>
      <c r="M3129" t="s">
        <v>13588</v>
      </c>
      <c r="N3129">
        <v>270107007</v>
      </c>
      <c r="O3129" t="s">
        <v>13618</v>
      </c>
      <c r="P3129">
        <v>0</v>
      </c>
      <c r="Q3129">
        <v>0</v>
      </c>
      <c r="R3129">
        <v>19000.971678261234</v>
      </c>
    </row>
    <row r="3130" spans="1:18" x14ac:dyDescent="0.25">
      <c r="A3130">
        <v>16</v>
      </c>
      <c r="B3130">
        <v>16106</v>
      </c>
      <c r="C3130" t="s">
        <v>789</v>
      </c>
      <c r="D3130" t="s">
        <v>2039</v>
      </c>
      <c r="E3130">
        <v>5</v>
      </c>
      <c r="F3130" t="s">
        <v>13817</v>
      </c>
      <c r="G3130">
        <v>1</v>
      </c>
      <c r="H3130" t="s">
        <v>8278</v>
      </c>
      <c r="I3130">
        <v>2</v>
      </c>
      <c r="J3130" t="s">
        <v>13818</v>
      </c>
      <c r="K3130" t="s">
        <v>13820</v>
      </c>
      <c r="L3130">
        <v>270107</v>
      </c>
      <c r="M3130" t="s">
        <v>13588</v>
      </c>
      <c r="N3130">
        <v>270107007</v>
      </c>
      <c r="O3130" t="s">
        <v>13618</v>
      </c>
      <c r="P3130">
        <v>0</v>
      </c>
      <c r="Q3130">
        <v>0</v>
      </c>
      <c r="R3130">
        <v>6902.3569023569025</v>
      </c>
    </row>
    <row r="3131" spans="1:18" x14ac:dyDescent="0.25">
      <c r="A3131">
        <v>16</v>
      </c>
      <c r="B3131">
        <v>16106</v>
      </c>
      <c r="C3131" t="s">
        <v>789</v>
      </c>
      <c r="D3131" t="s">
        <v>2039</v>
      </c>
      <c r="E3131">
        <v>6</v>
      </c>
      <c r="F3131" t="s">
        <v>13821</v>
      </c>
      <c r="G3131">
        <v>3</v>
      </c>
      <c r="H3131" t="s">
        <v>13770</v>
      </c>
      <c r="I3131">
        <v>2</v>
      </c>
      <c r="J3131" t="s">
        <v>13818</v>
      </c>
      <c r="K3131" t="s">
        <v>13822</v>
      </c>
      <c r="L3131">
        <v>270107</v>
      </c>
      <c r="M3131" t="s">
        <v>13588</v>
      </c>
      <c r="N3131">
        <v>270107007</v>
      </c>
      <c r="O3131" t="s">
        <v>13618</v>
      </c>
      <c r="P3131">
        <v>0</v>
      </c>
      <c r="Q3131">
        <v>0</v>
      </c>
      <c r="R3131">
        <v>19000.971678261234</v>
      </c>
    </row>
    <row r="3132" spans="1:18" x14ac:dyDescent="0.25">
      <c r="A3132">
        <v>16</v>
      </c>
      <c r="B3132">
        <v>16106</v>
      </c>
      <c r="C3132" t="s">
        <v>789</v>
      </c>
      <c r="D3132" t="s">
        <v>2039</v>
      </c>
      <c r="E3132">
        <v>6</v>
      </c>
      <c r="F3132" t="s">
        <v>13821</v>
      </c>
      <c r="G3132">
        <v>3</v>
      </c>
      <c r="H3132" t="s">
        <v>13770</v>
      </c>
      <c r="I3132">
        <v>2</v>
      </c>
      <c r="J3132" t="s">
        <v>13818</v>
      </c>
      <c r="K3132" t="s">
        <v>13823</v>
      </c>
      <c r="L3132">
        <v>270107</v>
      </c>
      <c r="M3132" t="s">
        <v>13588</v>
      </c>
      <c r="N3132">
        <v>270107007</v>
      </c>
      <c r="O3132" t="s">
        <v>13618</v>
      </c>
      <c r="P3132">
        <v>0</v>
      </c>
      <c r="Q3132">
        <v>0</v>
      </c>
      <c r="R3132">
        <v>6902.3569023569025</v>
      </c>
    </row>
    <row r="3133" spans="1:18" x14ac:dyDescent="0.25">
      <c r="A3133">
        <v>16</v>
      </c>
      <c r="B3133">
        <v>16108</v>
      </c>
      <c r="C3133" t="s">
        <v>789</v>
      </c>
      <c r="D3133" t="s">
        <v>2045</v>
      </c>
      <c r="E3133">
        <v>5</v>
      </c>
      <c r="F3133" t="s">
        <v>13817</v>
      </c>
      <c r="G3133">
        <v>1</v>
      </c>
      <c r="H3133" t="s">
        <v>8278</v>
      </c>
      <c r="I3133">
        <v>2</v>
      </c>
      <c r="J3133" t="s">
        <v>13818</v>
      </c>
      <c r="K3133" t="s">
        <v>13819</v>
      </c>
      <c r="L3133">
        <v>270107</v>
      </c>
      <c r="M3133" t="s">
        <v>13588</v>
      </c>
      <c r="N3133">
        <v>270107007</v>
      </c>
      <c r="O3133" t="s">
        <v>13618</v>
      </c>
      <c r="P3133">
        <v>0</v>
      </c>
      <c r="Q3133">
        <v>0</v>
      </c>
      <c r="R3133">
        <v>35224.830283052383</v>
      </c>
    </row>
    <row r="3134" spans="1:18" x14ac:dyDescent="0.25">
      <c r="A3134">
        <v>16</v>
      </c>
      <c r="B3134">
        <v>16108</v>
      </c>
      <c r="C3134" t="s">
        <v>789</v>
      </c>
      <c r="D3134" t="s">
        <v>2045</v>
      </c>
      <c r="E3134">
        <v>5</v>
      </c>
      <c r="F3134" t="s">
        <v>13817</v>
      </c>
      <c r="G3134">
        <v>1</v>
      </c>
      <c r="H3134" t="s">
        <v>8278</v>
      </c>
      <c r="I3134">
        <v>2</v>
      </c>
      <c r="J3134" t="s">
        <v>13818</v>
      </c>
      <c r="K3134" t="s">
        <v>13820</v>
      </c>
      <c r="L3134">
        <v>270107</v>
      </c>
      <c r="M3134" t="s">
        <v>13588</v>
      </c>
      <c r="N3134">
        <v>270107007</v>
      </c>
      <c r="O3134" t="s">
        <v>13618</v>
      </c>
      <c r="P3134">
        <v>0</v>
      </c>
      <c r="Q3134">
        <v>0</v>
      </c>
      <c r="R3134">
        <v>3370.5644247438586</v>
      </c>
    </row>
    <row r="3135" spans="1:18" x14ac:dyDescent="0.25">
      <c r="A3135">
        <v>16</v>
      </c>
      <c r="B3135">
        <v>16108</v>
      </c>
      <c r="C3135" t="s">
        <v>789</v>
      </c>
      <c r="D3135" t="s">
        <v>2045</v>
      </c>
      <c r="E3135">
        <v>6</v>
      </c>
      <c r="F3135" t="s">
        <v>13821</v>
      </c>
      <c r="G3135">
        <v>3</v>
      </c>
      <c r="H3135" t="s">
        <v>13770</v>
      </c>
      <c r="I3135">
        <v>2</v>
      </c>
      <c r="J3135" t="s">
        <v>13818</v>
      </c>
      <c r="K3135" t="s">
        <v>13822</v>
      </c>
      <c r="L3135">
        <v>270107</v>
      </c>
      <c r="M3135" t="s">
        <v>13588</v>
      </c>
      <c r="N3135">
        <v>270107007</v>
      </c>
      <c r="O3135" t="s">
        <v>13618</v>
      </c>
      <c r="P3135">
        <v>0</v>
      </c>
      <c r="Q3135">
        <v>0</v>
      </c>
      <c r="R3135">
        <v>33846.365633733614</v>
      </c>
    </row>
    <row r="3136" spans="1:18" x14ac:dyDescent="0.25">
      <c r="A3136">
        <v>16</v>
      </c>
      <c r="B3136">
        <v>16108</v>
      </c>
      <c r="C3136" t="s">
        <v>789</v>
      </c>
      <c r="D3136" t="s">
        <v>2045</v>
      </c>
      <c r="E3136">
        <v>6</v>
      </c>
      <c r="F3136" t="s">
        <v>13821</v>
      </c>
      <c r="G3136">
        <v>3</v>
      </c>
      <c r="H3136" t="s">
        <v>13770</v>
      </c>
      <c r="I3136">
        <v>2</v>
      </c>
      <c r="J3136" t="s">
        <v>13818</v>
      </c>
      <c r="K3136" t="s">
        <v>13823</v>
      </c>
      <c r="L3136">
        <v>270107</v>
      </c>
      <c r="M3136" t="s">
        <v>13588</v>
      </c>
      <c r="N3136">
        <v>270107007</v>
      </c>
      <c r="O3136" t="s">
        <v>13618</v>
      </c>
      <c r="P3136">
        <v>0</v>
      </c>
      <c r="Q3136">
        <v>0</v>
      </c>
      <c r="R3136">
        <v>4749.0290740626278</v>
      </c>
    </row>
    <row r="3137" spans="1:18" x14ac:dyDescent="0.25">
      <c r="A3137">
        <v>16</v>
      </c>
      <c r="B3137">
        <v>16203</v>
      </c>
      <c r="C3137" t="s">
        <v>789</v>
      </c>
      <c r="D3137" t="s">
        <v>2057</v>
      </c>
      <c r="E3137">
        <v>5</v>
      </c>
      <c r="F3137" t="s">
        <v>13817</v>
      </c>
      <c r="G3137">
        <v>1</v>
      </c>
      <c r="H3137" t="s">
        <v>8278</v>
      </c>
      <c r="I3137">
        <v>2</v>
      </c>
      <c r="J3137" t="s">
        <v>13818</v>
      </c>
      <c r="K3137" t="s">
        <v>13819</v>
      </c>
      <c r="L3137">
        <v>270107</v>
      </c>
      <c r="M3137" t="s">
        <v>13588</v>
      </c>
      <c r="N3137">
        <v>270107007</v>
      </c>
      <c r="O3137" t="s">
        <v>13618</v>
      </c>
      <c r="P3137">
        <v>0</v>
      </c>
      <c r="Q3137">
        <v>0</v>
      </c>
      <c r="R3137">
        <v>10202.988028099338</v>
      </c>
    </row>
    <row r="3138" spans="1:18" x14ac:dyDescent="0.25">
      <c r="A3138">
        <v>16</v>
      </c>
      <c r="B3138">
        <v>16203</v>
      </c>
      <c r="C3138" t="s">
        <v>789</v>
      </c>
      <c r="D3138" t="s">
        <v>2057</v>
      </c>
      <c r="E3138">
        <v>5</v>
      </c>
      <c r="F3138" t="s">
        <v>13817</v>
      </c>
      <c r="G3138">
        <v>1</v>
      </c>
      <c r="H3138" t="s">
        <v>8278</v>
      </c>
      <c r="I3138">
        <v>2</v>
      </c>
      <c r="J3138" t="s">
        <v>13818</v>
      </c>
      <c r="K3138" t="s">
        <v>13820</v>
      </c>
      <c r="L3138">
        <v>270107</v>
      </c>
      <c r="M3138" t="s">
        <v>13588</v>
      </c>
      <c r="N3138">
        <v>270107007</v>
      </c>
      <c r="O3138" t="s">
        <v>13618</v>
      </c>
      <c r="P3138">
        <v>0</v>
      </c>
      <c r="Q3138">
        <v>0</v>
      </c>
      <c r="R3138">
        <v>7407.4830506243743</v>
      </c>
    </row>
    <row r="3139" spans="1:18" x14ac:dyDescent="0.25">
      <c r="A3139">
        <v>16</v>
      </c>
      <c r="B3139">
        <v>16203</v>
      </c>
      <c r="C3139" t="s">
        <v>789</v>
      </c>
      <c r="D3139" t="s">
        <v>2057</v>
      </c>
      <c r="E3139">
        <v>6</v>
      </c>
      <c r="F3139" t="s">
        <v>13821</v>
      </c>
      <c r="G3139">
        <v>3</v>
      </c>
      <c r="H3139" t="s">
        <v>13770</v>
      </c>
      <c r="I3139">
        <v>2</v>
      </c>
      <c r="J3139" t="s">
        <v>13818</v>
      </c>
      <c r="K3139" t="s">
        <v>13822</v>
      </c>
      <c r="L3139">
        <v>270107</v>
      </c>
      <c r="M3139" t="s">
        <v>13588</v>
      </c>
      <c r="N3139">
        <v>270107007</v>
      </c>
      <c r="O3139" t="s">
        <v>13618</v>
      </c>
      <c r="P3139">
        <v>0</v>
      </c>
      <c r="Q3139">
        <v>0</v>
      </c>
      <c r="R3139">
        <v>8237.0238448599976</v>
      </c>
    </row>
    <row r="3140" spans="1:18" x14ac:dyDescent="0.25">
      <c r="A3140">
        <v>16</v>
      </c>
      <c r="B3140">
        <v>16203</v>
      </c>
      <c r="C3140" t="s">
        <v>789</v>
      </c>
      <c r="D3140" t="s">
        <v>2057</v>
      </c>
      <c r="E3140">
        <v>6</v>
      </c>
      <c r="F3140" t="s">
        <v>13821</v>
      </c>
      <c r="G3140">
        <v>3</v>
      </c>
      <c r="H3140" t="s">
        <v>13770</v>
      </c>
      <c r="I3140">
        <v>2</v>
      </c>
      <c r="J3140" t="s">
        <v>13818</v>
      </c>
      <c r="K3140" t="s">
        <v>13823</v>
      </c>
      <c r="L3140">
        <v>270107</v>
      </c>
      <c r="M3140" t="s">
        <v>13588</v>
      </c>
      <c r="N3140">
        <v>270107007</v>
      </c>
      <c r="O3140" t="s">
        <v>13618</v>
      </c>
      <c r="P3140">
        <v>0</v>
      </c>
      <c r="Q3140">
        <v>0</v>
      </c>
      <c r="R3140">
        <v>9373.4472338637133</v>
      </c>
    </row>
    <row r="3141" spans="1:18" x14ac:dyDescent="0.25">
      <c r="A3141">
        <v>16</v>
      </c>
      <c r="B3141">
        <v>16301</v>
      </c>
      <c r="C3141" t="s">
        <v>789</v>
      </c>
      <c r="D3141" t="s">
        <v>2072</v>
      </c>
      <c r="E3141">
        <v>5</v>
      </c>
      <c r="F3141" t="s">
        <v>13817</v>
      </c>
      <c r="G3141">
        <v>1</v>
      </c>
      <c r="H3141" t="s">
        <v>8278</v>
      </c>
      <c r="I3141">
        <v>2</v>
      </c>
      <c r="J3141" t="s">
        <v>13818</v>
      </c>
      <c r="K3141" t="s">
        <v>13819</v>
      </c>
      <c r="L3141">
        <v>270107</v>
      </c>
      <c r="M3141" t="s">
        <v>13588</v>
      </c>
      <c r="N3141">
        <v>270107007</v>
      </c>
      <c r="O3141" t="s">
        <v>13618</v>
      </c>
      <c r="P3141">
        <v>0</v>
      </c>
      <c r="Q3141">
        <v>0</v>
      </c>
      <c r="R3141">
        <v>13861.068765089749</v>
      </c>
    </row>
    <row r="3142" spans="1:18" x14ac:dyDescent="0.25">
      <c r="A3142">
        <v>16</v>
      </c>
      <c r="B3142">
        <v>16301</v>
      </c>
      <c r="C3142" t="s">
        <v>789</v>
      </c>
      <c r="D3142" t="s">
        <v>2072</v>
      </c>
      <c r="E3142">
        <v>5</v>
      </c>
      <c r="F3142" t="s">
        <v>13817</v>
      </c>
      <c r="G3142">
        <v>1</v>
      </c>
      <c r="H3142" t="s">
        <v>8278</v>
      </c>
      <c r="I3142">
        <v>2</v>
      </c>
      <c r="J3142" t="s">
        <v>13818</v>
      </c>
      <c r="K3142" t="s">
        <v>13820</v>
      </c>
      <c r="L3142">
        <v>270107</v>
      </c>
      <c r="M3142" t="s">
        <v>13588</v>
      </c>
      <c r="N3142">
        <v>270107007</v>
      </c>
      <c r="O3142" t="s">
        <v>13618</v>
      </c>
      <c r="P3142">
        <v>0</v>
      </c>
      <c r="Q3142">
        <v>0</v>
      </c>
      <c r="R3142">
        <v>5743.4492691650312</v>
      </c>
    </row>
    <row r="3143" spans="1:18" x14ac:dyDescent="0.25">
      <c r="A3143">
        <v>16</v>
      </c>
      <c r="B3143">
        <v>16301</v>
      </c>
      <c r="C3143" t="s">
        <v>789</v>
      </c>
      <c r="D3143" t="s">
        <v>2072</v>
      </c>
      <c r="E3143">
        <v>6</v>
      </c>
      <c r="F3143" t="s">
        <v>13821</v>
      </c>
      <c r="G3143">
        <v>3</v>
      </c>
      <c r="H3143" t="s">
        <v>13770</v>
      </c>
      <c r="I3143">
        <v>2</v>
      </c>
      <c r="J3143" t="s">
        <v>13818</v>
      </c>
      <c r="K3143" t="s">
        <v>13822</v>
      </c>
      <c r="L3143">
        <v>270107</v>
      </c>
      <c r="M3143" t="s">
        <v>13588</v>
      </c>
      <c r="N3143">
        <v>270107007</v>
      </c>
      <c r="O3143" t="s">
        <v>13618</v>
      </c>
      <c r="P3143">
        <v>0</v>
      </c>
      <c r="Q3143">
        <v>0</v>
      </c>
      <c r="R3143">
        <v>9049.9459509533444</v>
      </c>
    </row>
    <row r="3144" spans="1:18" x14ac:dyDescent="0.25">
      <c r="A3144">
        <v>16</v>
      </c>
      <c r="B3144">
        <v>16301</v>
      </c>
      <c r="C3144" t="s">
        <v>789</v>
      </c>
      <c r="D3144" t="s">
        <v>2072</v>
      </c>
      <c r="E3144">
        <v>6</v>
      </c>
      <c r="F3144" t="s">
        <v>13821</v>
      </c>
      <c r="G3144">
        <v>3</v>
      </c>
      <c r="H3144" t="s">
        <v>13770</v>
      </c>
      <c r="I3144">
        <v>2</v>
      </c>
      <c r="J3144" t="s">
        <v>13818</v>
      </c>
      <c r="K3144" t="s">
        <v>13823</v>
      </c>
      <c r="L3144">
        <v>270107</v>
      </c>
      <c r="M3144" t="s">
        <v>13588</v>
      </c>
      <c r="N3144">
        <v>270107007</v>
      </c>
      <c r="O3144" t="s">
        <v>13618</v>
      </c>
      <c r="P3144">
        <v>0</v>
      </c>
      <c r="Q3144">
        <v>0</v>
      </c>
      <c r="R3144">
        <v>10554.572083301444</v>
      </c>
    </row>
    <row r="3145" spans="1:18" x14ac:dyDescent="0.25">
      <c r="A3145">
        <v>16</v>
      </c>
      <c r="B3145">
        <v>16302</v>
      </c>
      <c r="C3145" t="s">
        <v>789</v>
      </c>
      <c r="D3145" t="s">
        <v>2075</v>
      </c>
      <c r="E3145">
        <v>5</v>
      </c>
      <c r="F3145" t="s">
        <v>13817</v>
      </c>
      <c r="G3145">
        <v>1</v>
      </c>
      <c r="H3145" t="s">
        <v>8278</v>
      </c>
      <c r="I3145">
        <v>2</v>
      </c>
      <c r="J3145" t="s">
        <v>13818</v>
      </c>
      <c r="K3145" t="s">
        <v>13819</v>
      </c>
      <c r="L3145">
        <v>270107</v>
      </c>
      <c r="M3145" t="s">
        <v>13588</v>
      </c>
      <c r="N3145">
        <v>270107007</v>
      </c>
      <c r="O3145" t="s">
        <v>13618</v>
      </c>
      <c r="P3145">
        <v>0</v>
      </c>
      <c r="Q3145">
        <v>0</v>
      </c>
      <c r="R3145">
        <v>18824.469868848249</v>
      </c>
    </row>
    <row r="3146" spans="1:18" x14ac:dyDescent="0.25">
      <c r="A3146">
        <v>16</v>
      </c>
      <c r="B3146">
        <v>16302</v>
      </c>
      <c r="C3146" t="s">
        <v>789</v>
      </c>
      <c r="D3146" t="s">
        <v>2075</v>
      </c>
      <c r="E3146">
        <v>6</v>
      </c>
      <c r="F3146" t="s">
        <v>13821</v>
      </c>
      <c r="G3146">
        <v>3</v>
      </c>
      <c r="H3146" t="s">
        <v>13770</v>
      </c>
      <c r="I3146">
        <v>2</v>
      </c>
      <c r="J3146" t="s">
        <v>13818</v>
      </c>
      <c r="K3146" t="s">
        <v>13822</v>
      </c>
      <c r="L3146">
        <v>270107</v>
      </c>
      <c r="M3146" t="s">
        <v>13588</v>
      </c>
      <c r="N3146">
        <v>270107007</v>
      </c>
      <c r="O3146" t="s">
        <v>13618</v>
      </c>
      <c r="P3146">
        <v>0</v>
      </c>
      <c r="Q3146">
        <v>0</v>
      </c>
      <c r="R3146">
        <v>18016.871760292295</v>
      </c>
    </row>
    <row r="3147" spans="1:18" x14ac:dyDescent="0.25">
      <c r="A3147">
        <v>16</v>
      </c>
      <c r="B3147">
        <v>16302</v>
      </c>
      <c r="C3147" t="s">
        <v>789</v>
      </c>
      <c r="D3147" t="s">
        <v>2075</v>
      </c>
      <c r="E3147">
        <v>6</v>
      </c>
      <c r="F3147" t="s">
        <v>13821</v>
      </c>
      <c r="G3147">
        <v>3</v>
      </c>
      <c r="H3147" t="s">
        <v>13770</v>
      </c>
      <c r="I3147">
        <v>2</v>
      </c>
      <c r="J3147" t="s">
        <v>13818</v>
      </c>
      <c r="K3147" t="s">
        <v>13823</v>
      </c>
      <c r="L3147">
        <v>270107</v>
      </c>
      <c r="M3147" t="s">
        <v>13588</v>
      </c>
      <c r="N3147">
        <v>270107007</v>
      </c>
      <c r="O3147" t="s">
        <v>13618</v>
      </c>
      <c r="P3147">
        <v>0</v>
      </c>
      <c r="Q3147">
        <v>0</v>
      </c>
      <c r="R3147">
        <v>807.59810855595526</v>
      </c>
    </row>
    <row r="3148" spans="1:18" x14ac:dyDescent="0.25">
      <c r="A3148">
        <v>16</v>
      </c>
      <c r="B3148">
        <v>16305</v>
      </c>
      <c r="C3148" t="s">
        <v>789</v>
      </c>
      <c r="D3148" t="s">
        <v>2084</v>
      </c>
      <c r="E3148">
        <v>5</v>
      </c>
      <c r="F3148" t="s">
        <v>13817</v>
      </c>
      <c r="G3148">
        <v>1</v>
      </c>
      <c r="H3148" t="s">
        <v>8278</v>
      </c>
      <c r="I3148">
        <v>2</v>
      </c>
      <c r="J3148" t="s">
        <v>13818</v>
      </c>
      <c r="K3148" t="s">
        <v>13819</v>
      </c>
      <c r="L3148">
        <v>270107</v>
      </c>
      <c r="M3148" t="s">
        <v>13588</v>
      </c>
      <c r="N3148">
        <v>270107007</v>
      </c>
      <c r="O3148" t="s">
        <v>13618</v>
      </c>
      <c r="P3148">
        <v>0</v>
      </c>
      <c r="Q3148">
        <v>0</v>
      </c>
      <c r="R3148">
        <v>12850.041222016591</v>
      </c>
    </row>
    <row r="3149" spans="1:18" x14ac:dyDescent="0.25">
      <c r="A3149">
        <v>16</v>
      </c>
      <c r="B3149">
        <v>16305</v>
      </c>
      <c r="C3149" t="s">
        <v>789</v>
      </c>
      <c r="D3149" t="s">
        <v>2084</v>
      </c>
      <c r="E3149">
        <v>6</v>
      </c>
      <c r="F3149" t="s">
        <v>13821</v>
      </c>
      <c r="G3149">
        <v>3</v>
      </c>
      <c r="H3149" t="s">
        <v>13770</v>
      </c>
      <c r="I3149">
        <v>2</v>
      </c>
      <c r="J3149" t="s">
        <v>13818</v>
      </c>
      <c r="K3149" t="s">
        <v>13822</v>
      </c>
      <c r="L3149">
        <v>270107</v>
      </c>
      <c r="M3149" t="s">
        <v>13588</v>
      </c>
      <c r="N3149">
        <v>270107007</v>
      </c>
      <c r="O3149" t="s">
        <v>13618</v>
      </c>
      <c r="P3149">
        <v>0</v>
      </c>
      <c r="Q3149">
        <v>0</v>
      </c>
      <c r="R3149">
        <v>12850.041222016591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2021-06-17T04:32:45Z</dcterms:modified>
</cp:coreProperties>
</file>