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4D2408DF-2351-4C7D-8802-E3AD68CA2D9E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RESUMEN!$A$1:$AQ$8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8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5" l="1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AG11" i="13"/>
  <c r="AH11" i="13"/>
  <c r="AI11" i="13"/>
  <c r="AJ11" i="13"/>
  <c r="AK11" i="13"/>
  <c r="AL11" i="13"/>
  <c r="AM11" i="13"/>
  <c r="AM12" i="13" s="1"/>
  <c r="AM13" i="13" s="1"/>
  <c r="AM14" i="13" s="1"/>
  <c r="AM15" i="13" s="1"/>
  <c r="AM16" i="13" s="1"/>
  <c r="AM17" i="13" s="1"/>
  <c r="AM18" i="13" s="1"/>
  <c r="AM19" i="13" s="1"/>
  <c r="AM20" i="13" s="1"/>
  <c r="AN11" i="13"/>
  <c r="AN12" i="13" s="1"/>
  <c r="AN13" i="13" s="1"/>
  <c r="AN14" i="13" s="1"/>
  <c r="AN15" i="13" s="1"/>
  <c r="AN16" i="13" s="1"/>
  <c r="AN17" i="13" s="1"/>
  <c r="AN18" i="13" s="1"/>
  <c r="AN19" i="13" s="1"/>
  <c r="AN20" i="13" s="1"/>
  <c r="AO11" i="13"/>
  <c r="AP11" i="13"/>
  <c r="AQ11" i="13"/>
  <c r="AG12" i="13"/>
  <c r="AH12" i="13"/>
  <c r="AI12" i="13"/>
  <c r="AJ12" i="13"/>
  <c r="AK12" i="13"/>
  <c r="AL12" i="13"/>
  <c r="AO12" i="13"/>
  <c r="AO13" i="13" s="1"/>
  <c r="AO14" i="13" s="1"/>
  <c r="AO15" i="13" s="1"/>
  <c r="AO16" i="13" s="1"/>
  <c r="AO17" i="13" s="1"/>
  <c r="AO18" i="13" s="1"/>
  <c r="AO19" i="13" s="1"/>
  <c r="AO20" i="13" s="1"/>
  <c r="AP12" i="13"/>
  <c r="AQ12" i="13"/>
  <c r="AG13" i="13"/>
  <c r="AH13" i="13"/>
  <c r="AH14" i="13" s="1"/>
  <c r="AH15" i="13" s="1"/>
  <c r="AH16" i="13" s="1"/>
  <c r="AH17" i="13" s="1"/>
  <c r="AH18" i="13" s="1"/>
  <c r="AH19" i="13" s="1"/>
  <c r="AH20" i="13" s="1"/>
  <c r="AI13" i="13"/>
  <c r="AJ13" i="13"/>
  <c r="AK13" i="13"/>
  <c r="AL13" i="13"/>
  <c r="AL14" i="13" s="1"/>
  <c r="AL15" i="13" s="1"/>
  <c r="AL16" i="13" s="1"/>
  <c r="AL17" i="13" s="1"/>
  <c r="AL18" i="13" s="1"/>
  <c r="AL19" i="13" s="1"/>
  <c r="AL20" i="13" s="1"/>
  <c r="AP13" i="13"/>
  <c r="AQ13" i="13"/>
  <c r="AG14" i="13"/>
  <c r="AI14" i="13"/>
  <c r="AJ14" i="13"/>
  <c r="AK14" i="13"/>
  <c r="AP14" i="13"/>
  <c r="AQ14" i="13"/>
  <c r="AG15" i="13"/>
  <c r="AI15" i="13"/>
  <c r="AJ15" i="13"/>
  <c r="AK15" i="13"/>
  <c r="AP15" i="13"/>
  <c r="AQ15" i="13"/>
  <c r="AG16" i="13"/>
  <c r="AI16" i="13"/>
  <c r="AJ16" i="13"/>
  <c r="AK16" i="13"/>
  <c r="AP16" i="13"/>
  <c r="AQ16" i="13"/>
  <c r="AG17" i="13"/>
  <c r="AI17" i="13"/>
  <c r="AJ17" i="13"/>
  <c r="AP17" i="13"/>
  <c r="AQ17" i="13"/>
  <c r="AG18" i="13"/>
  <c r="AI18" i="13"/>
  <c r="AJ18" i="13"/>
  <c r="AP18" i="13"/>
  <c r="AQ18" i="13"/>
  <c r="AG19" i="13"/>
  <c r="AI19" i="13"/>
  <c r="AJ19" i="13"/>
  <c r="AP19" i="13"/>
  <c r="AQ19" i="13"/>
  <c r="AG20" i="13"/>
  <c r="AI20" i="13"/>
  <c r="AJ20" i="13"/>
  <c r="AP20" i="13"/>
  <c r="AQ20" i="13"/>
  <c r="AA11" i="13"/>
  <c r="AB11" i="13"/>
  <c r="AB12" i="13" s="1"/>
  <c r="AB13" i="13" s="1"/>
  <c r="AB14" i="13" s="1"/>
  <c r="AB15" i="13" s="1"/>
  <c r="AB16" i="13" s="1"/>
  <c r="AB17" i="13" s="1"/>
  <c r="AB18" i="13" s="1"/>
  <c r="AB19" i="13" s="1"/>
  <c r="AB20" i="13" s="1"/>
  <c r="AC11" i="13"/>
  <c r="AD11" i="13"/>
  <c r="AE11" i="13"/>
  <c r="AF11" i="13"/>
  <c r="AF12" i="13" s="1"/>
  <c r="AF13" i="13" s="1"/>
  <c r="AF14" i="13" s="1"/>
  <c r="AF15" i="13" s="1"/>
  <c r="AF16" i="13" s="1"/>
  <c r="AF17" i="13" s="1"/>
  <c r="AF18" i="13" s="1"/>
  <c r="AF19" i="13" s="1"/>
  <c r="AF20" i="13" s="1"/>
  <c r="AA12" i="13"/>
  <c r="AC12" i="13"/>
  <c r="AC13" i="13" s="1"/>
  <c r="AC14" i="13" s="1"/>
  <c r="AC15" i="13" s="1"/>
  <c r="AC16" i="13" s="1"/>
  <c r="AC17" i="13" s="1"/>
  <c r="AC18" i="13" s="1"/>
  <c r="AC19" i="13" s="1"/>
  <c r="AC20" i="13" s="1"/>
  <c r="AD12" i="13"/>
  <c r="AD13" i="13" s="1"/>
  <c r="AD14" i="13" s="1"/>
  <c r="AD15" i="13" s="1"/>
  <c r="AD16" i="13" s="1"/>
  <c r="AD17" i="13" s="1"/>
  <c r="AD18" i="13" s="1"/>
  <c r="AD19" i="13" s="1"/>
  <c r="AD20" i="13" s="1"/>
  <c r="AE12" i="13"/>
  <c r="AA13" i="13"/>
  <c r="AE13" i="13"/>
  <c r="AA14" i="13"/>
  <c r="AE14" i="13"/>
  <c r="AA15" i="13"/>
  <c r="AE15" i="13"/>
  <c r="AE16" i="13" s="1"/>
  <c r="AE17" i="13" s="1"/>
  <c r="AE18" i="13" s="1"/>
  <c r="AE19" i="13" s="1"/>
  <c r="AE20" i="13" s="1"/>
  <c r="AA16" i="13"/>
  <c r="AA17" i="13"/>
  <c r="AA18" i="13"/>
  <c r="AA19" i="13"/>
  <c r="AA20" i="13"/>
  <c r="W11" i="13"/>
  <c r="X11" i="13"/>
  <c r="W12" i="13"/>
  <c r="X12" i="13"/>
  <c r="X13" i="13" s="1"/>
  <c r="X14" i="13" s="1"/>
  <c r="X15" i="13" s="1"/>
  <c r="X16" i="13" s="1"/>
  <c r="X17" i="13" s="1"/>
  <c r="X18" i="13" s="1"/>
  <c r="X19" i="13" s="1"/>
  <c r="X20" i="13" s="1"/>
  <c r="W13" i="13"/>
  <c r="W14" i="13"/>
  <c r="W15" i="13"/>
  <c r="W16" i="13"/>
  <c r="W17" i="13"/>
  <c r="W18" i="13"/>
  <c r="W19" i="13"/>
  <c r="W20" i="13"/>
  <c r="N17" i="13"/>
  <c r="O17" i="13"/>
  <c r="P17" i="13"/>
  <c r="Q17" i="13"/>
  <c r="R17" i="13"/>
  <c r="T17" i="13"/>
  <c r="U17" i="13"/>
  <c r="V17" i="13"/>
  <c r="N18" i="13"/>
  <c r="O18" i="13"/>
  <c r="P18" i="13"/>
  <c r="Q18" i="13"/>
  <c r="R18" i="13"/>
  <c r="T18" i="13"/>
  <c r="U18" i="13"/>
  <c r="V18" i="13"/>
  <c r="N19" i="13"/>
  <c r="O19" i="13"/>
  <c r="P19" i="13"/>
  <c r="Q19" i="13"/>
  <c r="R19" i="13"/>
  <c r="T19" i="13"/>
  <c r="U19" i="13"/>
  <c r="V19" i="13"/>
  <c r="N20" i="13"/>
  <c r="O20" i="13"/>
  <c r="P20" i="13"/>
  <c r="Q20" i="13"/>
  <c r="R20" i="13"/>
  <c r="T20" i="13"/>
  <c r="U20" i="13"/>
  <c r="V20" i="13"/>
  <c r="N11" i="13"/>
  <c r="O11" i="13"/>
  <c r="P11" i="13"/>
  <c r="Q11" i="13"/>
  <c r="R11" i="13"/>
  <c r="T11" i="13"/>
  <c r="U11" i="13"/>
  <c r="V11" i="13"/>
  <c r="N12" i="13"/>
  <c r="O12" i="13"/>
  <c r="P12" i="13"/>
  <c r="Q12" i="13"/>
  <c r="R12" i="13"/>
  <c r="T12" i="13"/>
  <c r="U12" i="13"/>
  <c r="V12" i="13"/>
  <c r="N13" i="13"/>
  <c r="O13" i="13"/>
  <c r="P13" i="13"/>
  <c r="Q13" i="13"/>
  <c r="R13" i="13"/>
  <c r="T13" i="13"/>
  <c r="U13" i="13"/>
  <c r="V13" i="13"/>
  <c r="N14" i="13"/>
  <c r="O14" i="13"/>
  <c r="P14" i="13"/>
  <c r="Q14" i="13"/>
  <c r="R14" i="13"/>
  <c r="T14" i="13"/>
  <c r="U14" i="13"/>
  <c r="V14" i="13"/>
  <c r="N15" i="13"/>
  <c r="O15" i="13"/>
  <c r="P15" i="13"/>
  <c r="Q15" i="13"/>
  <c r="R15" i="13"/>
  <c r="T15" i="13"/>
  <c r="U15" i="13"/>
  <c r="V15" i="13"/>
  <c r="N16" i="13"/>
  <c r="O16" i="13"/>
  <c r="P16" i="13"/>
  <c r="Q16" i="13"/>
  <c r="R16" i="13"/>
  <c r="T16" i="13"/>
  <c r="U16" i="13"/>
  <c r="V16" i="13"/>
  <c r="J16" i="13"/>
  <c r="J15" i="13"/>
  <c r="J14" i="13"/>
  <c r="J13" i="13"/>
  <c r="J12" i="13"/>
  <c r="J11" i="13"/>
  <c r="A12" i="13"/>
  <c r="A13" i="13"/>
  <c r="A14" i="13"/>
  <c r="A15" i="13"/>
  <c r="A16" i="13"/>
  <c r="A17" i="13"/>
  <c r="A11" i="13"/>
  <c r="A6" i="13"/>
  <c r="A7" i="13"/>
  <c r="A8" i="13"/>
  <c r="A9" i="13"/>
  <c r="A10" i="13"/>
  <c r="Z4" i="13" l="1"/>
  <c r="S4" i="13"/>
  <c r="P5" i="13" l="1"/>
  <c r="P6" i="13" s="1"/>
  <c r="P7" i="13" s="1"/>
  <c r="P8" i="13" s="1"/>
  <c r="P9" i="13" s="1"/>
  <c r="P10" i="13" s="1"/>
  <c r="O5" i="13"/>
  <c r="M4" i="13"/>
  <c r="J8" i="13"/>
  <c r="J9" i="13" s="1"/>
  <c r="J10" i="13" s="1"/>
  <c r="J5" i="13"/>
  <c r="J6" i="13" s="1"/>
  <c r="M5" i="13" l="1"/>
  <c r="S6" i="13"/>
  <c r="Z5" i="13"/>
  <c r="S5" i="13"/>
  <c r="O6" i="13"/>
  <c r="Z6" i="13" s="1"/>
  <c r="A18" i="13"/>
  <c r="A19" i="13"/>
  <c r="A20" i="13"/>
  <c r="M6" i="13" l="1"/>
  <c r="O7" i="13"/>
  <c r="AK10" i="13"/>
  <c r="W10" i="13"/>
  <c r="T10" i="13"/>
  <c r="U10" i="13"/>
  <c r="N10" i="13"/>
  <c r="AI10" i="13" s="1"/>
  <c r="Q10" i="13"/>
  <c r="Q4" i="13"/>
  <c r="Q5" i="13"/>
  <c r="Q6" i="13"/>
  <c r="Q7" i="13"/>
  <c r="Q8" i="13"/>
  <c r="Q9" i="13"/>
  <c r="N5" i="13"/>
  <c r="N6" i="13"/>
  <c r="N7" i="13"/>
  <c r="N8" i="13"/>
  <c r="N9" i="13"/>
  <c r="AI9" i="13" s="1"/>
  <c r="T9" i="13"/>
  <c r="U9" i="13"/>
  <c r="W9" i="13"/>
  <c r="AK9" i="13"/>
  <c r="M7" i="13" l="1"/>
  <c r="Z7" i="13"/>
  <c r="O8" i="13"/>
  <c r="AQ4" i="13"/>
  <c r="AP4" i="13"/>
  <c r="AL5" i="13"/>
  <c r="AL6" i="13" s="1"/>
  <c r="AL7" i="13" s="1"/>
  <c r="AL8" i="13" s="1"/>
  <c r="V5" i="13"/>
  <c r="V6" i="13" s="1"/>
  <c r="V7" i="13" s="1"/>
  <c r="V8" i="13" s="1"/>
  <c r="N4" i="13"/>
  <c r="AI4" i="13" s="1"/>
  <c r="M8" i="13" l="1"/>
  <c r="Z8" i="13"/>
  <c r="O9" i="13"/>
  <c r="AL9" i="13"/>
  <c r="AL10" i="13" s="1"/>
  <c r="V9" i="13"/>
  <c r="V10" i="13" s="1"/>
  <c r="T7" i="13"/>
  <c r="U7" i="13"/>
  <c r="W7" i="13"/>
  <c r="AK7" i="13"/>
  <c r="T8" i="13"/>
  <c r="U8" i="13"/>
  <c r="W8" i="13"/>
  <c r="AK8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Z9" i="13" l="1"/>
  <c r="M9" i="13"/>
  <c r="O10" i="13"/>
  <c r="AJ8" i="13"/>
  <c r="Z10" i="13" l="1"/>
  <c r="M10" i="13"/>
  <c r="AJ10" i="13"/>
  <c r="AJ9" i="13"/>
  <c r="AJ7" i="13"/>
  <c r="W6" i="13"/>
  <c r="T6" i="13"/>
  <c r="U6" i="13"/>
  <c r="AK6" i="13"/>
  <c r="U5" i="13"/>
  <c r="AK5" i="13"/>
  <c r="AK4" i="13"/>
  <c r="C1" i="13"/>
  <c r="F11" i="6" l="1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AG9" i="13" l="1"/>
  <c r="AG10" i="13"/>
  <c r="AJ6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P1" i="9" l="1"/>
  <c r="T5" i="13" l="1"/>
  <c r="R5" i="13" l="1"/>
  <c r="R6" i="13" l="1"/>
  <c r="R7" i="13" s="1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G4" i="13"/>
  <c r="AI7" i="13" l="1"/>
  <c r="AI8" i="13"/>
  <c r="AI6" i="13"/>
  <c r="R8" i="13"/>
  <c r="AQ7" i="13"/>
  <c r="AG7" i="13"/>
  <c r="AH6" i="13"/>
  <c r="AH7" i="13" s="1"/>
  <c r="AH8" i="13" s="1"/>
  <c r="AH9" i="13" s="1"/>
  <c r="AH10" i="13" s="1"/>
  <c r="W5" i="13"/>
  <c r="W4" i="13"/>
  <c r="AQ6" i="13"/>
  <c r="AG6" i="13"/>
  <c r="AQ5" i="13"/>
  <c r="R9" i="13" l="1"/>
  <c r="AG8" i="13"/>
  <c r="AQ8" i="13"/>
  <c r="X5" i="13"/>
  <c r="AQ9" i="13" l="1"/>
  <c r="R10" i="13"/>
  <c r="X6" i="13"/>
  <c r="X7" i="13" s="1"/>
  <c r="X8" i="13" s="1"/>
  <c r="AJ4" i="13"/>
  <c r="AM5" i="13"/>
  <c r="AF5" i="13"/>
  <c r="AE5" i="13"/>
  <c r="AD5" i="13"/>
  <c r="AC5" i="13"/>
  <c r="AB5" i="13"/>
  <c r="AA5" i="13"/>
  <c r="AI5" i="13"/>
  <c r="AO5" i="13"/>
  <c r="AO6" i="13" s="1"/>
  <c r="AO7" i="13" s="1"/>
  <c r="AO8" i="13" s="1"/>
  <c r="AN5" i="13"/>
  <c r="AN6" i="13" s="1"/>
  <c r="AN7" i="13" s="1"/>
  <c r="AN8" i="13" s="1"/>
  <c r="AQ10" i="13" l="1"/>
  <c r="X9" i="13"/>
  <c r="X10" i="13" s="1"/>
  <c r="AN9" i="13"/>
  <c r="AN10" i="13" s="1"/>
  <c r="AO9" i="13"/>
  <c r="AO10" i="13" s="1"/>
  <c r="AC6" i="13"/>
  <c r="AC7" i="13" s="1"/>
  <c r="AB6" i="13"/>
  <c r="AB7" i="13" s="1"/>
  <c r="AB8" i="13" s="1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A6" i="13"/>
  <c r="AA7" i="13" s="1"/>
  <c r="AA8" i="13" s="1"/>
  <c r="AP5" i="13"/>
  <c r="AG5" i="13"/>
  <c r="AE9" i="13" l="1"/>
  <c r="AE10" i="13" s="1"/>
  <c r="AA9" i="13"/>
  <c r="AA10" i="13" s="1"/>
  <c r="AD9" i="13"/>
  <c r="AD10" i="13" s="1"/>
  <c r="AM9" i="13"/>
  <c r="AM10" i="13" s="1"/>
  <c r="AB9" i="13"/>
  <c r="AB10" i="13" s="1"/>
  <c r="AF9" i="13"/>
  <c r="AF10" i="13" s="1"/>
  <c r="AP6" i="13"/>
  <c r="AP7" i="13"/>
  <c r="AC8" i="13"/>
  <c r="AC9" i="13" l="1"/>
  <c r="AP8" i="13"/>
  <c r="AP9" i="13" l="1"/>
  <c r="AC10" i="13"/>
  <c r="T4" i="13"/>
  <c r="B1" i="9"/>
  <c r="B17" i="13" s="1"/>
  <c r="T1" i="9"/>
  <c r="U4" i="13"/>
  <c r="AP10" i="13" l="1"/>
  <c r="B18" i="13"/>
  <c r="B20" i="13"/>
  <c r="B19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<sst xmlns="http://schemas.openxmlformats.org/spreadsheetml/2006/main" count="29869" uniqueCount="13826">
  <si>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</si>
  <si>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</si>
  <si>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</si>
  <si>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</si>
  <si>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</si>
  <si>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</si>
  <si>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</si>
  <si>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</si>
  <si>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</si>
  <si>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</si>
  <si>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</si>
  <si>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</si>
  <si>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</si>
  <si>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</si>
  <si>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</si>
  <si>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</si>
  <si>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</si>
  <si>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</si>
  <si>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</si>
  <si>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</si>
  <si>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</si>
  <si>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</si>
  <si>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</si>
  <si>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</si>
  <si>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</si>
  <si>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</si>
  <si>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</si>
  <si>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</si>
  <si>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</si>
  <si>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</si>
  <si>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</si>
  <si>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</si>
  <si>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</si>
  <si>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</si>
  <si>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</si>
  <si>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</si>
  <si>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</si>
  <si>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</si>
  <si>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</si>
  <si>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</si>
  <si>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</si>
  <si>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</si>
  <si>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</si>
  <si>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</si>
  <si>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</si>
  <si>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</si>
  <si>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</si>
  <si>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</si>
  <si>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</si>
  <si>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</si>
  <si>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</si>
  <si>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</si>
  <si>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</si>
  <si>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</si>
  <si>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</si>
  <si>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</si>
  <si>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</si>
  <si>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</si>
  <si>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</si>
  <si>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</si>
  <si>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</si>
  <si>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</si>
  <si>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</si>
  <si>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</si>
  <si>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</si>
  <si>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</si>
  <si>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</si>
  <si>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</si>
  <si>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</si>
  <si>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</si>
  <si>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</si>
  <si>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</si>
  <si>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</si>
  <si>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</si>
  <si>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</si>
  <si>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</si>
  <si>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</si>
  <si>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</si>
  <si>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</si>
  <si>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</si>
  <si>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</si>
  <si>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</si>
  <si>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</si>
  <si>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</si>
  <si>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</si>
  <si>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</si>
  <si>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</si>
  <si>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</si>
  <si>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</si>
  <si>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</si>
  <si>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</si>
  <si>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</si>
  <si>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</si>
  <si>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</si>
  <si>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</si>
  <si>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</si>
  <si>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</si>
  <si>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</si>
  <si>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</si>
  <si>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</si>
  <si>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</si>
  <si>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</si>
  <si>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</si>
  <si>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</si>
  <si>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</si>
  <si>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</si>
  <si>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</si>
  <si>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</si>
  <si>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</si>
  <si>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</si>
  <si>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</si>
  <si>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</si>
  <si>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</si>
  <si>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</si>
  <si>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</si>
  <si>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</si>
  <si>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</si>
  <si>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</si>
  <si>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</si>
  <si>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</si>
  <si>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</si>
  <si>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</si>
  <si>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</si>
  <si>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</si>
  <si>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</si>
  <si>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</si>
  <si>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</si>
  <si>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</si>
  <si>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</si>
  <si>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</si>
  <si>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</si>
  <si>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</si>
  <si>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</si>
  <si>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</si>
  <si>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</si>
  <si>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</si>
  <si>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</si>
  <si>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</si>
  <si>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</si>
  <si>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</si>
  <si>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</si>
  <si>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</si>
  <si>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</si>
  <si>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</si>
  <si>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</si>
  <si>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</si>
  <si>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</si>
  <si>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</si>
  <si>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</si>
  <si>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</si>
  <si>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</si>
  <si>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</si>
  <si>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</si>
  <si>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</si>
  <si>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</si>
  <si>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</si>
  <si>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</si>
  <si>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</si>
  <si>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</si>
  <si>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</si>
  <si>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</si>
  <si>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</si>
  <si>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</si>
  <si>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</si>
  <si>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</si>
  <si>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</si>
  <si>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</si>
  <si>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</si>
  <si>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</si>
  <si>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</si>
  <si>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</si>
  <si>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</si>
  <si>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</si>
  <si>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</si>
  <si>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</si>
  <si>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</si>
  <si>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</si>
  <si>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</si>
  <si>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</si>
  <si>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</si>
  <si>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</si>
  <si>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</si>
  <si>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</si>
  <si>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</si>
  <si>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</si>
  <si>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</si>
  <si>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</si>
  <si>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</si>
  <si>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</si>
  <si>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</si>
  <si>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</si>
  <si>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</si>
  <si>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</si>
  <si>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</si>
  <si>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</si>
  <si>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</si>
  <si>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</si>
  <si>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</si>
  <si>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</si>
  <si>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</si>
  <si>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</si>
  <si>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</si>
  <si>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</si>
  <si>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</si>
  <si>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</si>
  <si>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</si>
  <si>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</si>
  <si>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</si>
  <si>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</si>
  <si>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</si>
  <si>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</si>
  <si>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</si>
  <si>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</si>
  <si>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</si>
  <si>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</si>
  <si>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</si>
  <si>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</si>
  <si>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</si>
  <si>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</si>
  <si>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</si>
  <si>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</si>
  <si>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</si>
  <si>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</si>
  <si>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</si>
  <si>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</si>
  <si>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</si>
  <si>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</si>
  <si>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</si>
  <si>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</si>
  <si>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</si>
  <si>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</si>
  <si>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</si>
  <si>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</si>
  <si>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</si>
  <si>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</si>
  <si>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</si>
  <si>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</si>
  <si>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</si>
  <si>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</si>
  <si>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</si>
  <si>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</si>
  <si>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</si>
  <si>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</si>
  <si>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</si>
  <si>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</si>
  <si>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</si>
  <si>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</si>
  <si>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</si>
  <si>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</si>
  <si>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</si>
  <si>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</si>
  <si>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</si>
  <si>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</si>
  <si>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</si>
  <si>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</si>
  <si>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</si>
  <si>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</si>
  <si>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</si>
  <si>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</si>
  <si>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</si>
  <si>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</si>
  <si>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</si>
  <si>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</si>
  <si>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</si>
  <si>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</si>
  <si>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</si>
  <si>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</si>
  <si>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</si>
  <si>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</si>
  <si>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</si>
  <si>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</si>
  <si>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</si>
  <si>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</si>
  <si>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</si>
  <si>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</si>
  <si>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</si>
  <si>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</si>
  <si>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</si>
  <si>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</si>
  <si>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</si>
  <si>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</si>
  <si>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</si>
  <si>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</si>
  <si>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</si>
  <si>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</si>
  <si>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</si>
  <si>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</si>
  <si>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</si>
  <si>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</si>
  <si>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</si>
  <si>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</si>
  <si>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</si>
  <si>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</si>
  <si>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</si>
  <si>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</si>
  <si>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</si>
  <si>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</si>
  <si>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</si>
  <si>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</si>
  <si>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</si>
  <si>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</si>
  <si>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</si>
  <si>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</si>
  <si>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</si>
  <si>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</si>
  <si>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</si>
  <si>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</si>
  <si>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</si>
  <si>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</si>
  <si>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</si>
  <si>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</si>
  <si>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</si>
  <si>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</si>
  <si>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</si>
  <si>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</si>
  <si>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</si>
  <si>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</si>
  <si>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</si>
  <si>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</si>
  <si>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</si>
  <si>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</si>
  <si>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</si>
  <si>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</si>
  <si>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</si>
  <si>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</si>
  <si>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</si>
  <si>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</si>
  <si>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</si>
  <si>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</si>
  <si>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</si>
  <si>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</si>
  <si>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</si>
  <si>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</si>
  <si>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</si>
  <si>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</si>
  <si>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</si>
  <si>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</si>
  <si>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</si>
  <si>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</si>
  <si>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</si>
  <si>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</si>
  <si>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</si>
  <si>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</si>
  <si>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</si>
  <si>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</si>
  <si>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</si>
  <si>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</si>
  <si>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</si>
  <si>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</si>
  <si>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</si>
  <si>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</si>
  <si>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</si>
  <si>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</si>
  <si>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</si>
  <si>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</si>
  <si>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</si>
  <si>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</si>
  <si>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</si>
  <si>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</si>
  <si>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</si>
  <si>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</si>
  <si>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</si>
  <si>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</si>
  <si>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</si>
  <si>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</si>
  <si>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</si>
  <si>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</si>
  <si>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</si>
  <si>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</si>
  <si>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</si>
  <si>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</si>
  <si>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</si>
  <si>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</si>
  <si>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</si>
  <si>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</si>
  <si>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</si>
  <si>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</si>
  <si>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</si>
  <si>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</si>
  <si>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</si>
  <si>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</si>
  <si>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</si>
  <si>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</si>
  <si>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</si>
  <si>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</si>
  <si>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</si>
  <si>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</si>
  <si>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</si>
  <si>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</si>
  <si>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</si>
  <si>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</si>
  <si>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</si>
  <si>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</si>
  <si>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</si>
  <si>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</si>
  <si>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</si>
  <si>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</si>
  <si>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</si>
  <si>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</si>
  <si>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</si>
  <si>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</si>
  <si>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</si>
  <si>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</si>
  <si>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</si>
  <si>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</si>
  <si>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</si>
  <si>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</si>
  <si>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</si>
  <si>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</si>
  <si>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</si>
  <si>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</si>
  <si>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</si>
  <si>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</si>
  <si>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</si>
  <si>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</si>
  <si>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</si>
  <si>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</si>
  <si>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</si>
  <si>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</si>
  <si>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</si>
  <si>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</si>
  <si>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</si>
  <si>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</si>
  <si>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</si>
  <si>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</si>
  <si>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</si>
  <si>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</si>
  <si>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</si>
  <si>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</si>
  <si>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</si>
  <si>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</si>
  <si>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</si>
  <si>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</si>
  <si>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</si>
  <si>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</si>
  <si>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</si>
  <si>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</si>
  <si>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</si>
  <si>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</si>
  <si>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</si>
  <si>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</si>
  <si>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</si>
  <si>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</si>
  <si>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</si>
  <si>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</si>
  <si>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</si>
  <si>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</si>
  <si>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</si>
  <si>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</si>
  <si>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</si>
  <si>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</si>
  <si>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</si>
  <si>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</si>
  <si>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</si>
  <si>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</si>
  <si>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</si>
  <si>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</si>
  <si>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</si>
  <si>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</si>
  <si>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</si>
  <si>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</si>
  <si>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</si>
  <si>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</si>
  <si>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</si>
  <si>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</si>
  <si>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</si>
  <si>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</si>
  <si>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</si>
  <si>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</si>
  <si>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</si>
  <si>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</si>
  <si>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</si>
  <si>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</si>
  <si>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</si>
  <si>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</si>
  <si>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</si>
  <si>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</si>
  <si>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</si>
  <si>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</si>
  <si>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</si>
  <si>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</si>
  <si>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</si>
  <si>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</si>
  <si>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</si>
  <si>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</si>
  <si>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</si>
  <si>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</si>
  <si>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</si>
  <si>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</si>
  <si>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</si>
  <si>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</si>
  <si>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</si>
  <si>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</si>
  <si>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</si>
  <si>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</si>
  <si>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</si>
  <si>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</si>
  <si>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</si>
  <si>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</si>
  <si>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</si>
  <si>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</si>
  <si>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</si>
  <si>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</si>
  <si>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</si>
  <si>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</si>
  <si>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</si>
  <si>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</si>
  <si>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</si>
  <si>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</si>
  <si>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</si>
  <si>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</si>
  <si>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</si>
  <si>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</si>
  <si>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</si>
  <si>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</si>
  <si>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</si>
  <si>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</si>
  <si>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</si>
  <si>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</si>
  <si>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</si>
  <si>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</si>
  <si>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</si>
  <si>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</si>
  <si>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</si>
  <si>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</si>
  <si>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</si>
  <si>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</si>
  <si>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</si>
  <si>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</si>
  <si>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</si>
  <si>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</si>
  <si>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</si>
  <si>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</si>
  <si>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</si>
  <si>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</si>
  <si>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</si>
  <si>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</si>
  <si>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</si>
  <si>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</si>
  <si>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</si>
  <si>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</si>
  <si>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</si>
  <si>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</si>
  <si>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</si>
  <si>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</si>
  <si>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</si>
  <si>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</si>
  <si>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</si>
  <si>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</si>
  <si>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</si>
  <si>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</si>
  <si>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</si>
  <si>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</si>
  <si>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</si>
  <si>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</si>
  <si>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</si>
  <si>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</si>
  <si>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</si>
  <si>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</si>
  <si>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</si>
  <si>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</si>
  <si>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</si>
  <si>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</si>
  <si>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</si>
  <si>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</si>
  <si>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</si>
  <si>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</si>
  <si>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</si>
  <si>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</si>
  <si>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</si>
  <si>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</si>
  <si>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</si>
  <si>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</si>
  <si>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</si>
  <si>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</si>
  <si>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</si>
  <si>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</si>
  <si>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</si>
  <si>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</si>
  <si>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</si>
  <si>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</si>
  <si>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</si>
  <si>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</si>
  <si>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</si>
  <si>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</si>
  <si>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</si>
  <si>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</si>
  <si>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</si>
  <si>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</si>
  <si>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</si>
  <si>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</si>
  <si>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</si>
  <si>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</si>
  <si>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</si>
  <si>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</si>
  <si>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</si>
  <si>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</si>
  <si>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</si>
  <si>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</si>
  <si>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</si>
  <si>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</si>
  <si>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</si>
  <si>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</si>
  <si>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</si>
  <si>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</si>
  <si>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</si>
  <si>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</si>
  <si>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</si>
  <si>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</si>
  <si>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</si>
  <si>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</si>
  <si>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</si>
  <si>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</si>
  <si>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</si>
  <si>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</si>
  <si>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</si>
  <si>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</si>
  <si>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</si>
  <si>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</si>
  <si>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</si>
  <si>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</si>
  <si>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</si>
  <si>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</si>
  <si>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</si>
  <si>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</si>
  <si>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</si>
  <si>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</si>
  <si>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</si>
  <si>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</si>
  <si>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</si>
  <si>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</si>
  <si>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</si>
  <si>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</si>
  <si>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</si>
  <si>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</si>
  <si>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</si>
  <si>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</si>
  <si>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</si>
  <si>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</si>
  <si>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</si>
  <si>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</si>
  <si>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</si>
  <si>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</si>
  <si>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</si>
  <si>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</si>
  <si>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</si>
  <si>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</si>
  <si>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</si>
  <si>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</si>
  <si>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</si>
  <si>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</si>
  <si>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</si>
  <si>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</si>
  <si>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</si>
  <si>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</si>
  <si>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</si>
  <si>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</si>
  <si>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</si>
  <si>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</si>
  <si>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</si>
  <si>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</si>
  <si>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</si>
  <si>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</si>
  <si>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</si>
  <si>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</si>
  <si>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</si>
  <si>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</si>
  <si>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</si>
  <si>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</si>
  <si>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</si>
  <si>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</si>
  <si>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</si>
  <si>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</si>
  <si>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</si>
  <si>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</si>
  <si>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</si>
  <si>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</si>
  <si>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</si>
  <si>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</si>
  <si>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</si>
  <si>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</si>
  <si>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</si>
  <si>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</si>
  <si>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</si>
  <si>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</si>
  <si>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</si>
  <si>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</si>
  <si>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</si>
  <si>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</si>
  <si>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</si>
  <si>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</si>
  <si>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</si>
  <si>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</si>
  <si>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</si>
  <si>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</si>
  <si>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</si>
  <si>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</si>
  <si>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</si>
  <si>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</si>
  <si>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</si>
  <si>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</si>
  <si>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</si>
  <si>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</si>
  <si>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</si>
  <si>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</si>
  <si>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</si>
  <si>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</si>
  <si>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</si>
  <si>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</si>
  <si>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</si>
  <si>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</si>
  <si>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</si>
  <si>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</si>
  <si>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</si>
  <si>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</si>
  <si>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</si>
  <si>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</si>
  <si>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</si>
  <si>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</si>
  <si>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</si>
  <si>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</si>
  <si>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</si>
  <si>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</si>
  <si>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</si>
  <si>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</si>
  <si>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</si>
  <si>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</si>
  <si>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</si>
  <si>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</si>
  <si>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</si>
  <si>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</si>
  <si>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</si>
  <si>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</si>
  <si>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</si>
  <si>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</si>
  <si>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</si>
  <si>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</si>
  <si>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</si>
  <si>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</si>
  <si>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</si>
  <si>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</si>
  <si>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</si>
  <si>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</si>
  <si>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</si>
  <si>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</si>
  <si>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</si>
  <si>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</si>
  <si>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</si>
  <si>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</si>
  <si>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</si>
  <si>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</si>
  <si>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</si>
  <si>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</si>
  <si>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</si>
  <si>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</si>
  <si>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</si>
  <si>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</si>
  <si>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</si>
  <si>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</si>
  <si>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</si>
  <si>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</si>
  <si>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</si>
  <si>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</si>
  <si>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</si>
  <si>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</si>
  <si>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</si>
  <si>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</si>
  <si>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</si>
  <si>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</si>
  <si>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</si>
  <si>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</si>
  <si>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</si>
  <si>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</si>
  <si>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</si>
  <si>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</si>
  <si>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</si>
  <si>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</si>
  <si>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</si>
  <si>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</si>
  <si>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</si>
  <si>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</si>
  <si>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</si>
  <si>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</si>
  <si>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</si>
  <si>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</si>
  <si>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</si>
  <si>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</si>
  <si>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</si>
  <si>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</si>
  <si>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</si>
  <si>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</si>
  <si>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</si>
  <si>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</si>
  <si>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</si>
  <si>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</si>
  <si>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</si>
  <si>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</si>
  <si>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</si>
  <si>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</si>
  <si>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</si>
  <si>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</si>
  <si>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</si>
  <si>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</si>
  <si>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</si>
  <si>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</si>
  <si>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</si>
  <si>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</si>
  <si>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</si>
  <si>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</si>
  <si>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</si>
  <si>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</si>
  <si>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</si>
  <si>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</si>
  <si>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</si>
  <si>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</si>
  <si>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</si>
  <si>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</si>
  <si>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</si>
  <si>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</si>
  <si>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</si>
  <si>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</si>
  <si>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</si>
  <si>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</si>
  <si>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</si>
  <si>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</si>
  <si>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</si>
  <si>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</si>
  <si>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</si>
  <si>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</si>
  <si>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</si>
  <si>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</si>
  <si>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</si>
  <si>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</si>
  <si>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</si>
  <si>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</si>
  <si>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</si>
  <si>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</si>
  <si>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</si>
  <si>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</si>
  <si>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</si>
  <si>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</si>
  <si>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</si>
  <si>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</si>
  <si>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</si>
  <si>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</si>
  <si>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</si>
  <si>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</si>
  <si>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</si>
  <si>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</si>
  <si>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</si>
  <si>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</si>
  <si>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</si>
  <si>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</si>
  <si>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</si>
  <si>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</si>
  <si>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</si>
  <si>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</si>
  <si>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</si>
  <si>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</si>
  <si>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</si>
  <si>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</si>
  <si>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</si>
  <si>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</si>
  <si>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</si>
  <si>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</si>
  <si>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</si>
  <si>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</si>
  <si>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</si>
  <si>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</si>
  <si>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</si>
  <si>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</si>
  <si>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</si>
  <si>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</si>
  <si>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</si>
  <si>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</si>
  <si>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</si>
  <si>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</si>
  <si>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</si>
  <si>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</si>
  <si>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</si>
  <si>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</si>
  <si>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</si>
  <si>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</si>
  <si>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</si>
  <si>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</si>
  <si>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</si>
  <si>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</si>
  <si>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</si>
  <si>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</si>
  <si>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</si>
  <si>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</si>
  <si>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</si>
  <si>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</si>
  <si>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</si>
  <si>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</si>
  <si>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</si>
  <si>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</si>
  <si>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</si>
  <si>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</si>
  <si>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</si>
  <si>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</si>
  <si>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</si>
  <si>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</si>
  <si>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</si>
  <si>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</si>
  <si>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</si>
  <si>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</si>
  <si>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</si>
  <si>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</si>
  <si>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</si>
  <si>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</si>
  <si>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</si>
  <si>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</si>
  <si>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</si>
  <si>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</si>
  <si>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</si>
  <si>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</si>
  <si>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</si>
  <si>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</si>
  <si>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</si>
  <si>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</si>
  <si>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</si>
  <si>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</si>
  <si>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</si>
  <si>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</si>
  <si>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</si>
  <si>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</si>
  <si>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</si>
  <si>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</si>
  <si>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</si>
  <si>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</si>
  <si>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</si>
  <si>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</si>
  <si>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</si>
  <si>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</si>
  <si>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</si>
  <si>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</si>
  <si>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</si>
  <si>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</si>
  <si>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</si>
  <si>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</si>
  <si>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</si>
  <si>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</si>
  <si>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</si>
  <si>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</si>
  <si>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</si>
  <si>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</si>
  <si>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</si>
  <si>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</si>
  <si>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</si>
  <si>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</si>
  <si>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</si>
  <si>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</si>
  <si>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</si>
  <si>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</si>
  <si>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</si>
  <si>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</si>
  <si>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</si>
  <si>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</si>
  <si>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</si>
  <si>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</si>
  <si>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</si>
  <si>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</si>
  <si>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</si>
  <si>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</si>
  <si>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</si>
  <si>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</si>
  <si>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</si>
  <si>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</si>
  <si>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</si>
  <si>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</si>
  <si>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</si>
  <si>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</si>
  <si>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</si>
  <si>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</si>
  <si>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</si>
  <si>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</si>
  <si>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</si>
  <si>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</si>
  <si>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</si>
  <si>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</si>
  <si>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</si>
  <si>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</si>
  <si>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</si>
  <si>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</si>
  <si>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</si>
  <si>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</si>
  <si>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</si>
  <si>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</si>
  <si>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</si>
  <si>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</si>
  <si>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</si>
  <si>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</si>
  <si>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</si>
  <si>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</si>
  <si>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</si>
  <si>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</si>
  <si>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</si>
  <si>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</si>
  <si>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</si>
  <si>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</si>
  <si>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</si>
  <si>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</si>
  <si>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</si>
  <si>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</si>
  <si>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</si>
  <si>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</si>
  <si>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</si>
  <si>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</si>
  <si>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</si>
  <si>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</si>
  <si>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</si>
  <si>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</si>
  <si>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</si>
  <si>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</si>
  <si>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</si>
  <si>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</si>
  <si>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</si>
  <si>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</si>
  <si>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</si>
  <si>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</si>
  <si>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</si>
  <si>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</si>
  <si>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</si>
  <si>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</si>
  <si>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</si>
  <si>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</si>
  <si>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</si>
  <si>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</si>
  <si>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</si>
  <si>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</si>
  <si>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</si>
  <si>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</si>
  <si>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</si>
  <si>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</si>
  <si>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</si>
  <si>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</si>
  <si>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</si>
  <si>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</si>
  <si>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</si>
  <si>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</si>
  <si>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</si>
  <si>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</si>
  <si>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</si>
  <si>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</si>
  <si>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</si>
  <si>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</si>
  <si>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</si>
  <si>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</si>
  <si>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</si>
  <si>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</si>
  <si>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</si>
  <si>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</si>
  <si>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</si>
  <si>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</si>
  <si>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</si>
  <si>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</si>
  <si>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</si>
  <si>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</si>
  <si>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</si>
  <si>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</si>
  <si>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</si>
  <si>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</si>
  <si>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</si>
  <si>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</si>
  <si>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</si>
  <si>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</si>
  <si>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</si>
  <si>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</si>
  <si>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</si>
  <si>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</si>
  <si>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</si>
  <si>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</si>
  <si>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</si>
  <si>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</si>
  <si>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</si>
  <si>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</si>
  <si>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</si>
  <si>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</si>
  <si>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</si>
  <si>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</si>
  <si>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</si>
  <si>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</si>
  <si>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</si>
  <si>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</si>
  <si>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</si>
  <si>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</si>
  <si>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</si>
  <si>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</si>
  <si>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</si>
  <si>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</si>
  <si>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</si>
  <si>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</si>
  <si>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</si>
  <si>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</si>
  <si>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</si>
  <si>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</si>
  <si>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</si>
  <si>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</si>
  <si>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</si>
  <si>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</si>
  <si>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</si>
  <si>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</si>
  <si>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</si>
  <si>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</si>
  <si>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</si>
  <si>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</si>
  <si>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</si>
  <si>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</si>
  <si>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</si>
  <si>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</si>
  <si>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</si>
  <si>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</si>
  <si>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</si>
  <si>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</si>
  <si>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</si>
  <si>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</si>
  <si>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</si>
  <si>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</si>
  <si>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</si>
  <si>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</si>
  <si>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</si>
  <si>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</si>
  <si>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</si>
  <si>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</si>
  <si>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</si>
  <si>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</si>
  <si>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</si>
  <si>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</si>
  <si>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</si>
  <si>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</si>
  <si>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</si>
  <si>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</si>
  <si>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</si>
  <si>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</si>
  <si>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</si>
  <si>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</si>
  <si>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</si>
  <si>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</si>
  <si>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</si>
  <si>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</si>
  <si>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</si>
  <si>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</si>
  <si>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</si>
  <si>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</si>
  <si>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</si>
  <si>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</si>
  <si>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</si>
  <si>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</si>
  <si>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</si>
  <si>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</si>
  <si>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</si>
  <si>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</si>
  <si>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</si>
  <si>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</si>
  <si>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</si>
  <si>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</si>
  <si>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</si>
  <si>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</si>
  <si>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</si>
  <si>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</si>
  <si>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</si>
  <si>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</si>
  <si>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</si>
  <si>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</si>
  <si>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</si>
  <si>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</si>
  <si>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</si>
  <si>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</si>
  <si>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</si>
  <si>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</si>
  <si>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</si>
  <si>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</si>
  <si>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</si>
  <si>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</si>
  <si>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</si>
  <si>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</si>
  <si>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</si>
  <si>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</si>
  <si>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</si>
  <si>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</si>
  <si>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</si>
  <si>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</si>
  <si>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</si>
  <si>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</si>
  <si>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</si>
  <si>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</si>
  <si>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</si>
  <si>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</si>
  <si>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</si>
  <si>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</si>
  <si>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</si>
  <si>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</si>
  <si>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</si>
  <si>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</si>
  <si>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</si>
  <si>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</si>
  <si>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</si>
  <si>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</si>
  <si>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</si>
  <si>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</si>
  <si>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</si>
  <si>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</si>
  <si>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</si>
  <si>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</si>
  <si>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</si>
  <si>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</si>
  <si>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</si>
  <si>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</si>
  <si>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</si>
  <si>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</si>
  <si>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</si>
  <si>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</si>
  <si>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</si>
  <si>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</si>
  <si>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</si>
  <si>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</si>
  <si>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</si>
  <si>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</si>
  <si>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</si>
  <si>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</si>
  <si>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</si>
  <si>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</si>
  <si>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</si>
  <si>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</si>
  <si>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</si>
  <si>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</si>
  <si>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</si>
  <si>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</si>
  <si>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</si>
  <si>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</si>
  <si>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</si>
  <si>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</si>
  <si>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</si>
  <si>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</si>
  <si>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</si>
  <si>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</si>
  <si>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</si>
  <si>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</si>
  <si>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</si>
  <si>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</si>
  <si>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</si>
  <si>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</si>
  <si>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</si>
  <si>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</si>
  <si>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</si>
  <si>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</si>
  <si>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</si>
  <si>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</si>
  <si>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</si>
  <si>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</si>
  <si>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</si>
  <si>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</si>
  <si>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</si>
  <si>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</si>
  <si>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</si>
  <si>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</si>
  <si>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</si>
  <si>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</si>
  <si>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</si>
  <si>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</si>
  <si>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</si>
  <si>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</si>
  <si>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</si>
  <si>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</si>
  <si>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</si>
  <si>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</si>
  <si>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</si>
  <si>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</si>
  <si>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</si>
  <si>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</si>
  <si>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</si>
  <si>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</si>
  <si>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</si>
  <si>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</si>
  <si>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</si>
  <si>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</si>
  <si>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</si>
  <si>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</si>
  <si>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</si>
  <si>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</si>
  <si>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</si>
  <si>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</si>
  <si>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</si>
  <si>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</si>
  <si>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</si>
  <si>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</si>
  <si>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</si>
  <si>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</si>
  <si>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</si>
  <si>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</si>
  <si>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</si>
  <si>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</si>
  <si>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</si>
  <si>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</si>
  <si>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</si>
  <si>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</si>
  <si>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</si>
  <si>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</si>
  <si>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</si>
  <si>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</si>
  <si>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</si>
  <si>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</si>
  <si>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</si>
  <si>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</si>
  <si>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</si>
  <si>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</si>
  <si>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</si>
  <si>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</si>
  <si>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</si>
  <si>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</si>
  <si>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</si>
  <si>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</si>
  <si>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</si>
  <si>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</si>
  <si>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</si>
  <si>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</si>
  <si>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</si>
  <si>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</si>
  <si>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</si>
  <si>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</si>
  <si>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</si>
  <si>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</si>
  <si>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</si>
  <si>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</si>
  <si>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</si>
  <si>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</si>
  <si>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</si>
  <si>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</si>
  <si>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</si>
  <si>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</si>
  <si>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</si>
  <si>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</si>
  <si>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</si>
  <si>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</si>
  <si>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</si>
  <si>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</si>
  <si>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</si>
  <si>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</si>
  <si>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</si>
  <si>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</si>
  <si>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</si>
  <si>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</si>
  <si>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</si>
  <si>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</si>
  <si>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</si>
  <si>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</si>
  <si>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</si>
  <si>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</si>
  <si>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</si>
  <si>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</si>
  <si>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</si>
  <si>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</si>
  <si>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</si>
  <si>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</si>
  <si>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</si>
  <si>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</si>
  <si>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</si>
  <si>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</si>
  <si>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</si>
  <si>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</si>
  <si>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</si>
  <si>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</si>
  <si>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</si>
  <si>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</si>
  <si>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</si>
  <si>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</si>
  <si>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</si>
  <si>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</si>
  <si>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</si>
  <si>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</si>
  <si>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</si>
  <si>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</si>
  <si>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</si>
  <si>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</si>
  <si>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</si>
  <si>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</si>
  <si>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</si>
  <si>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</si>
  <si>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</si>
  <si>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</si>
  <si>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</si>
  <si>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</si>
  <si>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</si>
  <si>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</si>
  <si>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</si>
  <si>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</si>
  <si>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</si>
  <si>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</si>
  <si>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</si>
  <si>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</si>
  <si>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</si>
  <si>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</si>
  <si>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</si>
  <si>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</si>
  <si>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</si>
  <si>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</si>
  <si>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</si>
  <si>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</si>
  <si>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</si>
  <si>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</si>
  <si>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</si>
  <si>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</si>
  <si>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</si>
  <si>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</si>
  <si>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</si>
  <si>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</si>
  <si>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</si>
  <si>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</si>
  <si>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</si>
  <si>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</si>
  <si>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</si>
  <si>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</si>
  <si>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</si>
  <si>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</si>
  <si>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</si>
  <si>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</si>
  <si>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</si>
  <si>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</si>
  <si>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</si>
  <si>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</si>
  <si>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</si>
  <si>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</si>
  <si>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</si>
  <si>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</si>
  <si>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</si>
  <si>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</si>
  <si>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</si>
  <si>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</si>
  <si>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</si>
  <si>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</si>
  <si>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</si>
  <si>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</si>
  <si>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</si>
  <si>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</si>
  <si>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</si>
  <si>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</si>
  <si>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</si>
  <si>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</si>
  <si>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</si>
  <si>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</si>
  <si>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</si>
  <si>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</si>
  <si>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</si>
  <si>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</si>
  <si>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</si>
  <si>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</si>
  <si>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</si>
  <si>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</si>
  <si>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</si>
  <si>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</si>
  <si>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</si>
  <si>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</si>
  <si>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</si>
  <si>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</si>
  <si>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</si>
  <si>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</si>
  <si>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</si>
  <si>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</si>
  <si>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</si>
  <si>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</si>
  <si>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</si>
  <si>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</si>
  <si>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</si>
  <si>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</si>
  <si>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</si>
  <si>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</si>
  <si>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</si>
  <si>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</si>
  <si>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</si>
  <si>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</si>
  <si>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</si>
  <si>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</si>
  <si>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</si>
  <si>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</si>
  <si>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</si>
  <si>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</si>
  <si>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</si>
  <si>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</si>
  <si>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</si>
  <si>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</si>
  <si>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</si>
  <si>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</si>
  <si>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</si>
  <si>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</si>
  <si>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</si>
  <si>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</si>
  <si>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</si>
  <si>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</si>
  <si>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</si>
  <si>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</si>
  <si>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</si>
  <si>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</si>
  <si>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</si>
  <si>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</si>
  <si>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</si>
  <si>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</si>
  <si>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</si>
  <si>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</si>
  <si>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</si>
  <si>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</si>
  <si>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</si>
  <si>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</si>
  <si>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</si>
  <si>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</si>
  <si>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</si>
  <si>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</si>
  <si>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</si>
  <si>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</si>
  <si>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</si>
  <si>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</si>
  <si>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</si>
  <si>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</si>
  <si>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</si>
  <si>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</si>
  <si>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</si>
  <si>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</si>
  <si>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</si>
  <si>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</si>
  <si>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</si>
  <si>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</si>
  <si>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</si>
  <si>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</si>
  <si>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</si>
  <si>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</si>
  <si>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</si>
  <si>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</si>
  <si>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</si>
  <si>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</si>
  <si>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</si>
  <si>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</si>
  <si>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</si>
  <si>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</si>
  <si>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</si>
  <si>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</si>
  <si>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</si>
  <si>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</si>
  <si>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</si>
  <si>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</si>
  <si>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</si>
  <si>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</si>
  <si>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</si>
  <si>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</si>
  <si>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</si>
  <si>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</si>
  <si>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</si>
  <si>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</si>
  <si>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</si>
  <si>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</si>
  <si>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</si>
  <si>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</si>
  <si>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</si>
  <si>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</si>
  <si>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</si>
  <si>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</si>
  <si>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</si>
  <si>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</si>
  <si>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</si>
  <si>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</si>
  <si>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</si>
  <si>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</si>
  <si>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</si>
  <si>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</si>
  <si>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</si>
  <si>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</si>
  <si>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</si>
  <si>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</si>
  <si>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</si>
  <si>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</si>
  <si>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</si>
  <si>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</si>
  <si>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</si>
  <si>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</si>
  <si>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</si>
  <si>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</si>
  <si>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</si>
  <si>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</si>
  <si>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</si>
  <si>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</si>
  <si>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</si>
  <si>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</si>
  <si>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</si>
  <si>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</si>
  <si>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</si>
  <si>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</si>
  <si>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</si>
  <si>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</si>
  <si>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</si>
  <si>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</si>
  <si>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</si>
  <si>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</si>
  <si>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</si>
  <si>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</si>
  <si>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</si>
  <si>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</si>
  <si>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</si>
  <si>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</si>
  <si>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</si>
  <si>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</si>
  <si>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</si>
  <si>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</si>
  <si>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</si>
  <si>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</si>
  <si>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</si>
  <si>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</si>
  <si>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</si>
  <si>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</si>
  <si>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</si>
  <si>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</si>
  <si>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</si>
  <si>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</si>
  <si>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</si>
  <si>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</si>
  <si>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</si>
  <si>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</si>
  <si>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</si>
  <si>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</si>
  <si>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</si>
  <si>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</si>
  <si>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</si>
  <si>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</si>
  <si>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</si>
  <si>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</si>
  <si>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</si>
  <si>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</si>
  <si>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</si>
  <si>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</si>
  <si>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</si>
  <si>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</si>
  <si>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</si>
  <si>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</si>
  <si>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</si>
  <si>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</si>
  <si>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</si>
  <si>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</si>
  <si>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</si>
  <si>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</si>
  <si>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</si>
  <si>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</si>
  <si>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</si>
  <si>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</si>
  <si>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</si>
  <si>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</si>
  <si>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</si>
  <si>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</si>
  <si>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</si>
  <si>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</si>
  <si>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</si>
  <si>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</si>
  <si>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</si>
  <si>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</si>
  <si>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</si>
  <si>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</si>
  <si>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</si>
  <si>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</si>
  <si>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</si>
  <si>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</si>
  <si>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</si>
  <si>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</si>
  <si>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</si>
  <si>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</si>
  <si>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</si>
  <si>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</si>
  <si>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</si>
  <si>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</si>
  <si>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</si>
  <si>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</si>
  <si>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</si>
  <si>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</si>
  <si>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</si>
  <si>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</si>
  <si>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</si>
  <si>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</si>
  <si>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</si>
  <si>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</si>
  <si>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</si>
  <si>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</si>
  <si>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</si>
  <si>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</si>
  <si>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</si>
  <si>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</si>
  <si>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</si>
  <si>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</si>
  <si>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</si>
  <si>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</si>
  <si>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</si>
  <si>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</si>
  <si>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</si>
  <si>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</si>
  <si>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</si>
  <si>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</si>
  <si>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</si>
  <si>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</si>
  <si>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</si>
  <si>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</si>
  <si>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</si>
  <si>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</si>
  <si>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</si>
  <si>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</si>
  <si>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</si>
  <si>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</si>
  <si>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</si>
  <si>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</si>
  <si>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</si>
  <si>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</si>
  <si>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</si>
  <si>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</si>
  <si>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</si>
  <si>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</si>
  <si>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</si>
  <si>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</si>
  <si>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</si>
  <si>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</si>
  <si>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</si>
  <si>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</si>
  <si>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</si>
  <si>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</si>
  <si>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</si>
  <si>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</si>
  <si>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</si>
  <si>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</si>
  <si>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</si>
  <si>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</si>
  <si>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</si>
  <si>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</si>
  <si>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</si>
  <si>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</si>
  <si>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</si>
  <si>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</si>
  <si>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</si>
  <si>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</si>
  <si>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</si>
  <si>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</si>
  <si>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</si>
  <si>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</si>
  <si>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</si>
  <si>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</si>
  <si>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</si>
  <si>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</si>
  <si>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</si>
  <si>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</si>
  <si>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</si>
  <si>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</si>
  <si>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</si>
  <si>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</si>
  <si>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</si>
  <si>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</si>
  <si>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</si>
  <si>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</si>
  <si>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</si>
  <si>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</si>
  <si>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</si>
  <si>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</si>
  <si>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</si>
  <si>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</si>
  <si>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</si>
  <si>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</si>
  <si>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</si>
  <si>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</si>
  <si>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</si>
  <si>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</si>
  <si>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</si>
  <si>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</si>
  <si>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</si>
  <si>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</si>
  <si>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</si>
  <si>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</si>
  <si>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</si>
  <si>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</si>
  <si>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</si>
  <si>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</si>
  <si>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</si>
  <si>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</si>
  <si>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</si>
  <si>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</si>
  <si>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</si>
  <si>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</si>
  <si>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</si>
  <si>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</si>
  <si>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</si>
  <si>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</si>
  <si>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</si>
  <si>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</si>
  <si>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</si>
  <si>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</si>
  <si>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</si>
  <si>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</si>
  <si>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</si>
  <si>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</si>
  <si>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</si>
  <si>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</si>
  <si>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</si>
  <si>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</si>
  <si>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</si>
  <si>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</si>
  <si>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</si>
  <si>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</si>
  <si>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</si>
  <si>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</si>
  <si>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</si>
  <si>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</si>
  <si>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</si>
  <si>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</si>
  <si>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</si>
  <si>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</si>
  <si>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</si>
  <si>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</si>
  <si>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</si>
  <si>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</si>
  <si>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</si>
  <si>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</si>
  <si>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</si>
  <si>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</si>
  <si>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</si>
  <si>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</si>
  <si>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</si>
  <si>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</si>
  <si>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</si>
  <si>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</si>
  <si>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</si>
  <si>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</si>
  <si>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</si>
  <si>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</si>
  <si>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</si>
  <si>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</si>
  <si>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</si>
  <si>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</si>
  <si>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</si>
  <si>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</si>
  <si>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</si>
  <si>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</si>
  <si>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</si>
  <si>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</si>
  <si>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</si>
  <si>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</si>
  <si>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</si>
  <si>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</si>
  <si>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</si>
  <si>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</si>
  <si>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</si>
  <si>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</si>
  <si>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</si>
  <si>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</si>
  <si>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</si>
  <si>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</si>
  <si>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</si>
  <si>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</si>
  <si>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</si>
  <si>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</si>
  <si>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</si>
  <si>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</si>
  <si>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</si>
  <si>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</si>
  <si>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</si>
  <si>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</si>
  <si>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</si>
  <si>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</si>
  <si>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</si>
  <si>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</si>
  <si>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</si>
  <si>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</si>
  <si>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</si>
  <si>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</si>
  <si>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</si>
  <si>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</si>
  <si>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</si>
  <si>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</si>
  <si>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</si>
  <si>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</si>
  <si>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</si>
  <si>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</si>
  <si>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</si>
  <si>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</si>
  <si>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</si>
  <si>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</si>
  <si>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</si>
  <si>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</si>
  <si>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</si>
  <si>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</si>
  <si>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</si>
  <si>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</si>
  <si>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</si>
  <si>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</si>
  <si>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</si>
  <si>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</si>
  <si>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</si>
  <si>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</si>
  <si>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</si>
  <si>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</si>
  <si>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</si>
  <si>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</si>
  <si>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</si>
  <si>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</si>
  <si>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</si>
  <si>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</si>
  <si>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</si>
  <si>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</si>
  <si>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</si>
  <si>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</si>
  <si>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</si>
  <si>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</si>
  <si>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</si>
  <si>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</si>
  <si>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</si>
  <si>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</si>
  <si>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</si>
  <si>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</si>
  <si>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</si>
  <si>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</si>
  <si>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</si>
  <si>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</si>
  <si>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</si>
  <si>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</si>
  <si>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</si>
  <si>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</si>
  <si>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</si>
  <si>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</si>
  <si>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</si>
  <si>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</si>
  <si>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</si>
  <si>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</si>
  <si>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</si>
  <si>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</si>
  <si>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</si>
  <si>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</si>
  <si>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</si>
  <si>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</si>
  <si>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</si>
  <si>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</si>
  <si>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</si>
  <si>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</si>
  <si>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</si>
  <si>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</si>
  <si>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</si>
  <si>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</si>
  <si>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</si>
  <si>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</si>
  <si>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</si>
  <si>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</si>
  <si>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</si>
  <si>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</si>
  <si>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</si>
  <si>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</si>
  <si>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</si>
  <si>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</si>
  <si>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</si>
  <si>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</si>
  <si>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</si>
  <si>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</si>
  <si>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</si>
  <si>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</si>
  <si>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</si>
  <si>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</si>
  <si>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</si>
  <si>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</si>
  <si>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</si>
  <si>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</si>
  <si>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</si>
  <si>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</si>
  <si>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</si>
  <si>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</si>
  <si>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</si>
  <si>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</si>
  <si>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</si>
  <si>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</si>
  <si>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</si>
  <si>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</si>
  <si>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</si>
  <si>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</si>
  <si>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</si>
  <si>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</si>
  <si>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</si>
  <si>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</si>
  <si>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</si>
  <si>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</si>
  <si>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</si>
  <si>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</si>
  <si>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</si>
  <si>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</si>
  <si>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</si>
  <si>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</si>
  <si>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</si>
  <si>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</si>
  <si>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</si>
  <si>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</si>
  <si>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</si>
  <si>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</si>
  <si>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</si>
  <si>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</si>
  <si>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</si>
  <si>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</si>
  <si>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</si>
  <si>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</si>
  <si>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</si>
  <si>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</si>
  <si>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</si>
  <si>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</si>
  <si>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</si>
  <si>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</si>
  <si>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</si>
  <si>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</si>
  <si>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</si>
  <si>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</si>
  <si>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</si>
  <si>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</si>
  <si>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</si>
  <si>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</si>
  <si>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</si>
  <si>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</si>
  <si>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</si>
  <si>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</si>
  <si>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</si>
  <si>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</si>
  <si>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</si>
  <si>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</si>
  <si>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</si>
  <si>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</si>
  <si>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</si>
  <si>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</si>
  <si>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</si>
  <si>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</si>
  <si>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</si>
  <si>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</si>
  <si>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</si>
  <si>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</si>
  <si>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</si>
  <si>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</si>
  <si>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</si>
  <si>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</si>
  <si>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</si>
  <si>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</si>
  <si>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</si>
  <si>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</si>
  <si>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</si>
  <si>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</si>
  <si>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</si>
  <si>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</si>
  <si>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</si>
  <si>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</si>
  <si>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</si>
  <si>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</si>
  <si>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</si>
  <si>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</si>
  <si>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</si>
  <si>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</si>
  <si>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</si>
  <si>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</si>
  <si>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</si>
  <si>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</si>
  <si>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</si>
  <si>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</si>
  <si>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</si>
  <si>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</si>
  <si>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</si>
  <si>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</si>
  <si>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</si>
  <si>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</si>
  <si>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</si>
  <si>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</si>
  <si>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</si>
  <si>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</si>
  <si>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</si>
  <si>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</si>
  <si>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</si>
  <si>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</si>
  <si>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</si>
  <si>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</si>
  <si>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</si>
  <si>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</si>
  <si>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</si>
  <si>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</si>
  <si>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</si>
  <si>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</si>
  <si>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</si>
  <si>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</si>
  <si>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</si>
  <si>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</si>
  <si>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</si>
  <si>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</si>
  <si>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</si>
  <si>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</si>
  <si>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</si>
  <si>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</si>
  <si>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</si>
  <si>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</si>
  <si>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</si>
  <si>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</si>
  <si>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</si>
  <si>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</si>
  <si>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</si>
  <si>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</si>
  <si>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</si>
  <si>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</si>
  <si>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</si>
  <si>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</si>
  <si>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</si>
  <si>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</si>
  <si>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</si>
  <si>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</si>
  <si>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</si>
  <si>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</si>
  <si>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</si>
  <si>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</si>
  <si>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</si>
  <si>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</si>
  <si>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</si>
  <si>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</si>
  <si>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</si>
  <si>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</si>
  <si>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</si>
  <si>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</si>
  <si>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</si>
  <si>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</si>
  <si>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</si>
  <si>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</si>
  <si>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</si>
  <si>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</si>
  <si>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</si>
  <si>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</si>
  <si>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</si>
  <si>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</si>
  <si>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</si>
  <si>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</si>
  <si>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</si>
  <si>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</si>
  <si>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</si>
  <si>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</si>
  <si>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</si>
  <si>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</si>
  <si>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</si>
  <si>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</si>
  <si>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</si>
  <si>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</si>
  <si>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</si>
  <si>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</si>
  <si>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</si>
  <si>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</si>
  <si>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</si>
  <si>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</si>
  <si>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</si>
  <si>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</si>
  <si>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</si>
  <si>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</si>
  <si>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</si>
  <si>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</si>
  <si>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</si>
  <si>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</si>
  <si>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</si>
  <si>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</si>
  <si>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</si>
  <si>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</si>
  <si>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</si>
  <si>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</si>
  <si>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</si>
  <si>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</si>
  <si>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</si>
  <si>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</si>
  <si>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</si>
  <si>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</si>
  <si>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</si>
  <si>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</si>
  <si>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</si>
  <si>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</si>
  <si>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</si>
  <si>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</si>
  <si>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</si>
  <si>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</si>
  <si>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</si>
  <si>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</si>
  <si>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</si>
  <si>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</si>
  <si>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</si>
  <si>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</si>
  <si>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</si>
  <si>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</si>
  <si>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</si>
  <si>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</si>
  <si>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</si>
  <si>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</si>
  <si>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</si>
  <si>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</si>
  <si>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</si>
  <si>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</si>
  <si>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</si>
  <si>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</si>
  <si>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</si>
  <si>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</si>
  <si>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</si>
  <si>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</si>
  <si>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</si>
  <si>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</si>
  <si>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</si>
  <si>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</si>
  <si>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</si>
  <si>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</si>
  <si>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</si>
  <si>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</si>
  <si>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</si>
  <si>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</si>
  <si>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</si>
  <si>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</si>
  <si>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</si>
  <si>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</si>
  <si>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</si>
  <si>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</si>
  <si>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</si>
  <si>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</si>
  <si>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</si>
  <si>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</si>
  <si>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</si>
  <si>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</si>
  <si>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</si>
  <si>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</si>
  <si>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</si>
  <si>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</si>
  <si>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</si>
  <si>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</si>
  <si>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</si>
  <si>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</si>
  <si>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</si>
  <si>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</si>
  <si>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</si>
  <si>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</si>
  <si>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</si>
  <si>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</si>
  <si>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</si>
  <si>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</si>
  <si>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</si>
  <si>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</si>
  <si>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</si>
  <si>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</si>
  <si>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</si>
  <si>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</si>
  <si>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</si>
  <si>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</si>
  <si>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</si>
  <si>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</si>
  <si>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</si>
  <si>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</si>
  <si>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</si>
  <si>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</si>
  <si>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</si>
  <si>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</si>
  <si>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</si>
  <si>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</si>
  <si>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</si>
  <si>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</si>
  <si>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</si>
  <si>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</si>
  <si>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</si>
  <si>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</si>
  <si>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</si>
  <si>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</si>
  <si>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</si>
  <si>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</si>
  <si>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</si>
  <si>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</si>
  <si>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</si>
  <si>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</si>
  <si>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</si>
  <si>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</si>
  <si>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</si>
  <si>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</si>
  <si>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</si>
  <si>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</si>
  <si>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</si>
  <si>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</si>
  <si>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</si>
  <si>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</si>
  <si>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</si>
  <si>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</si>
  <si>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</si>
  <si>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</si>
  <si>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</si>
  <si>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</si>
  <si>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</si>
  <si>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</si>
  <si>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</si>
  <si>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</si>
  <si>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</si>
  <si>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</si>
  <si>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</si>
  <si>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</si>
  <si>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</si>
  <si>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</si>
  <si>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</si>
  <si>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</si>
  <si>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</si>
  <si>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</si>
  <si>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</si>
  <si>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</si>
  <si>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</si>
  <si>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</si>
  <si>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</si>
  <si>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</si>
  <si>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</si>
  <si>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</si>
  <si>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</si>
  <si>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</si>
  <si>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</si>
  <si>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</si>
  <si>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</si>
  <si>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</si>
  <si>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</si>
  <si>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</si>
  <si>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</si>
  <si>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</si>
  <si>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</si>
  <si>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</si>
  <si>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</si>
  <si>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</si>
  <si>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</si>
  <si>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</si>
  <si>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</si>
  <si>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</si>
  <si>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</si>
  <si>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</si>
  <si>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</si>
  <si>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</si>
  <si>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</si>
  <si>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</si>
  <si>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</si>
  <si>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</si>
  <si>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</si>
  <si>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</si>
  <si>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</si>
  <si>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</si>
  <si>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</si>
  <si>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</si>
  <si>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</si>
  <si>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</si>
  <si>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</si>
  <si>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</si>
  <si>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</si>
  <si>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</si>
  <si>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</si>
  <si>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</si>
  <si>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</si>
  <si>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</si>
  <si>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</si>
  <si>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</si>
  <si>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</si>
  <si>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</si>
  <si>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</si>
  <si>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</si>
  <si>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</si>
  <si>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</si>
  <si>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</si>
  <si>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</si>
  <si>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</si>
  <si>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</si>
  <si>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</si>
  <si>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</si>
  <si>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</si>
  <si>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</si>
  <si>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</si>
  <si>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</si>
  <si>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</si>
  <si>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</si>
  <si>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</si>
  <si>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</si>
  <si>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</si>
  <si>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</si>
  <si>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</si>
  <si>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</si>
  <si>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</si>
  <si>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</si>
  <si>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</si>
  <si>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</si>
  <si>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</si>
  <si>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</si>
  <si>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</si>
  <si>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</si>
  <si>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</si>
  <si>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</si>
  <si>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</si>
  <si>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</si>
  <si>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</si>
  <si>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</si>
  <si>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</si>
  <si>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</si>
  <si>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</si>
  <si>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</si>
  <si>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</si>
  <si>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</si>
  <si>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</si>
  <si>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</si>
  <si>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</si>
  <si>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</si>
  <si>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</si>
  <si>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</si>
  <si>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</si>
  <si>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</si>
  <si>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</si>
  <si>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</si>
  <si>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</si>
  <si>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</si>
  <si>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</si>
  <si>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</si>
  <si>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</si>
  <si>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</si>
  <si>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</si>
  <si>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</si>
  <si>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</si>
  <si>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</si>
  <si>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</si>
  <si>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</si>
  <si>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</si>
  <si>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</si>
  <si>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</si>
  <si>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</si>
  <si>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</si>
  <si>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</si>
  <si>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</si>
  <si>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</si>
  <si>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</si>
  <si>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</si>
  <si>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</si>
  <si>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</si>
  <si>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</si>
  <si>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</si>
  <si>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</si>
  <si>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</si>
  <si>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</si>
  <si>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</si>
  <si>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</si>
  <si>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</si>
  <si>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</si>
  <si>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</si>
  <si>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</si>
  <si>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</si>
  <si>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</si>
  <si>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</si>
  <si>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</si>
  <si>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</si>
  <si>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</si>
  <si>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</si>
  <si>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</si>
  <si>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</si>
  <si>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</si>
  <si>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</si>
  <si>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</si>
  <si>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</si>
  <si>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</si>
  <si>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</si>
  <si>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</si>
  <si>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</si>
  <si>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</si>
  <si>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</si>
  <si>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</si>
  <si>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</si>
  <si>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</si>
  <si>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</si>
  <si>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</si>
  <si>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</si>
  <si>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</si>
  <si>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</si>
  <si>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</si>
  <si>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</si>
  <si>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</si>
  <si>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</si>
  <si>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</si>
  <si>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</si>
  <si>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</si>
  <si>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</si>
  <si>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</si>
  <si>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</si>
  <si>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</si>
  <si>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</si>
  <si>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</si>
  <si>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</si>
  <si>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</si>
  <si>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</si>
  <si>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</si>
  <si>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</si>
  <si>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</si>
  <si>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</si>
  <si>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</si>
  <si>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</si>
  <si>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</si>
  <si>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</si>
  <si>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</si>
  <si>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</si>
  <si>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</si>
  <si>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</si>
  <si>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</si>
  <si>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</si>
  <si>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</si>
  <si>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</si>
  <si>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</si>
  <si>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</si>
  <si>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</si>
  <si>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</si>
  <si>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</si>
  <si>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</si>
  <si>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</si>
  <si>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</si>
  <si>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</si>
  <si>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</si>
  <si>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</si>
  <si>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</si>
  <si>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</si>
  <si>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</si>
  <si>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</si>
  <si>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</si>
  <si>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</si>
  <si>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</si>
  <si>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</si>
  <si>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</si>
  <si>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</si>
  <si>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</si>
  <si>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</si>
  <si>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</si>
  <si>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</si>
  <si>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</si>
  <si>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</si>
  <si>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</si>
  <si>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</si>
  <si>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</si>
  <si>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</si>
  <si>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</si>
  <si>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</si>
  <si>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</si>
  <si>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</si>
  <si>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</si>
  <si>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</si>
  <si>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</si>
  <si>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</si>
  <si>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</si>
  <si>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</si>
  <si>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</si>
  <si>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</si>
  <si>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</si>
  <si>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</si>
  <si>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</si>
  <si>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</si>
  <si>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</si>
  <si>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</si>
  <si>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</si>
  <si>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</si>
  <si>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</si>
  <si>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</si>
  <si>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</si>
  <si>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</si>
  <si>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</si>
  <si>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</si>
  <si>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</si>
  <si>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</si>
  <si>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</si>
  <si>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</si>
  <si>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</si>
  <si>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</si>
  <si>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</si>
  <si>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</si>
  <si>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</si>
  <si>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</si>
  <si>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</si>
  <si>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</si>
  <si>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</si>
  <si>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</si>
  <si>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</si>
  <si>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</si>
  <si>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</si>
  <si>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</si>
  <si>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</si>
  <si>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</si>
  <si>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</si>
  <si>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</si>
  <si>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</si>
  <si>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</si>
  <si>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</si>
  <si>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</si>
  <si>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</si>
  <si>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</si>
  <si>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</si>
  <si>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</si>
  <si>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</si>
  <si>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</si>
  <si>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</si>
  <si>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</si>
  <si>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</si>
  <si>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</si>
  <si>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</si>
  <si>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</si>
  <si>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</si>
  <si>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</si>
  <si>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</si>
  <si>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</si>
  <si>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</si>
  <si>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</si>
  <si>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</si>
  <si>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</si>
  <si>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</si>
  <si>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</si>
  <si>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</si>
  <si>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</si>
  <si>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</si>
  <si>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</si>
  <si>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</si>
  <si>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</si>
  <si>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</si>
  <si>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</si>
  <si>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</si>
  <si>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</si>
  <si>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</si>
  <si>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</si>
  <si>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</si>
  <si>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</si>
  <si>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</si>
  <si>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</si>
  <si>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</si>
  <si>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</si>
  <si>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</si>
  <si>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</si>
  <si>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</si>
  <si>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</si>
  <si>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</si>
  <si>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</si>
  <si>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</si>
  <si>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</si>
  <si>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</si>
  <si>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</si>
  <si>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</si>
  <si>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</si>
  <si>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</si>
  <si>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</si>
  <si>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</si>
  <si>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</si>
  <si>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</si>
  <si>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</si>
  <si>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</si>
  <si>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</si>
  <si>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</si>
  <si>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</si>
  <si>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</si>
  <si>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</si>
  <si>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</si>
  <si>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</si>
  <si>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</si>
  <si>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</si>
  <si>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</si>
  <si>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</si>
  <si>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</si>
  <si>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</si>
  <si>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</si>
  <si>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</si>
  <si>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</si>
  <si>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</si>
  <si>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</si>
  <si>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</si>
  <si>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</si>
  <si>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</si>
  <si>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</si>
  <si>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</si>
  <si>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</si>
  <si>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</si>
  <si>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</si>
  <si>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</si>
  <si>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</si>
  <si>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</si>
  <si>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</si>
  <si>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</si>
  <si>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</si>
  <si>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</si>
  <si>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</si>
  <si>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</si>
  <si>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</si>
  <si>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</si>
  <si>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</si>
  <si>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</si>
  <si>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</si>
  <si>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</si>
  <si>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</si>
  <si>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</si>
  <si>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</si>
  <si>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</si>
  <si>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</si>
  <si>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</si>
  <si>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</si>
  <si>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</si>
  <si>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</si>
  <si>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</si>
  <si>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</si>
  <si>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</si>
  <si>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</si>
  <si>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</si>
  <si>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</si>
  <si>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</si>
  <si>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</si>
  <si>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</si>
  <si>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</si>
  <si>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</si>
  <si>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</si>
  <si>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</si>
  <si>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</si>
  <si>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</si>
  <si>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</si>
  <si>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</si>
  <si>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</si>
  <si>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</si>
  <si>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</si>
  <si>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</si>
  <si>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</si>
  <si>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</si>
  <si>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</si>
  <si>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</si>
  <si>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</si>
  <si>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</si>
  <si>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</si>
  <si>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</si>
  <si>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</si>
  <si>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</si>
  <si>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</si>
  <si>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</si>
  <si>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</si>
  <si>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</si>
  <si>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</si>
  <si>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</si>
  <si>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</si>
  <si>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</si>
  <si>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</si>
  <si>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</si>
  <si>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</si>
  <si>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</si>
  <si>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</si>
  <si>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</si>
  <si>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</si>
  <si>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</si>
  <si>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</si>
  <si>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</si>
  <si>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</si>
  <si>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</si>
  <si>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</si>
  <si>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</si>
  <si>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</si>
  <si>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</si>
  <si>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</si>
  <si>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</si>
  <si>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</si>
  <si>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</si>
  <si>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</si>
  <si>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</si>
  <si>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</si>
  <si>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</si>
  <si>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</si>
  <si>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</si>
  <si>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</si>
  <si>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</si>
  <si>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</si>
  <si>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</si>
  <si>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</si>
  <si>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</si>
  <si>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</si>
  <si>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</si>
  <si>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</si>
  <si>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</si>
  <si>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</si>
  <si>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</si>
  <si>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</si>
  <si>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</si>
  <si>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</si>
  <si>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</si>
  <si>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</si>
  <si>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</si>
  <si>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</si>
  <si>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</si>
  <si>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</si>
  <si>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</si>
  <si>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</si>
  <si>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</si>
  <si>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</si>
  <si>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</si>
  <si>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</si>
  <si>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</si>
  <si>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</si>
  <si>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</si>
  <si>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</si>
  <si>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</si>
  <si>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</si>
  <si>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</si>
  <si>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</si>
  <si>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</si>
  <si>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</si>
  <si>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</si>
  <si>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</si>
  <si>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</si>
  <si>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</si>
  <si>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</si>
  <si>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</si>
  <si>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</si>
  <si>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</si>
  <si>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</si>
  <si>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</si>
  <si>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</si>
  <si>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</si>
  <si>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</si>
  <si>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</si>
  <si>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</si>
  <si>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</si>
  <si>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</si>
  <si>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</si>
  <si>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</si>
  <si>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</si>
  <si>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</si>
  <si>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</si>
  <si>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</si>
  <si>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</si>
  <si>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</si>
  <si>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</si>
  <si>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</si>
  <si>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</si>
  <si>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</si>
  <si>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</si>
  <si>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</si>
  <si>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</si>
  <si>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</si>
  <si>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</si>
  <si>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</si>
  <si>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</si>
  <si>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</si>
  <si>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</si>
  <si>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</si>
  <si>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</si>
  <si>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</si>
  <si>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</si>
  <si>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</si>
  <si>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</si>
  <si>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</si>
  <si>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</si>
  <si>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</si>
  <si>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</si>
  <si>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</si>
  <si>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</si>
  <si>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</si>
  <si>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</si>
  <si>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</si>
  <si>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</si>
  <si>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</si>
  <si>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</si>
  <si>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</si>
  <si>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</si>
  <si>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</si>
  <si>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</si>
  <si>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</si>
  <si>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</si>
  <si>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</si>
  <si>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</si>
  <si>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</si>
  <si>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</si>
  <si>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</si>
  <si>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</si>
  <si>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</si>
  <si>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</si>
  <si>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</si>
  <si>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</si>
  <si>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</si>
  <si>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</si>
  <si>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</si>
  <si>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</si>
  <si>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</si>
  <si>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</si>
  <si>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</si>
  <si>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</si>
  <si>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</si>
  <si>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</si>
  <si>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</si>
  <si>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</si>
  <si>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</si>
  <si>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</si>
  <si>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</si>
  <si>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</si>
  <si>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</si>
  <si>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</si>
  <si>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</si>
  <si>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</si>
  <si>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</si>
  <si>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</si>
  <si>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</si>
  <si>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</si>
  <si>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</si>
  <si>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</si>
  <si>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</si>
  <si>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</si>
  <si>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</si>
  <si>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</si>
  <si>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</si>
  <si>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</si>
  <si>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</si>
  <si>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</si>
  <si>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</si>
  <si>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</si>
  <si>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</si>
  <si>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</si>
  <si>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</si>
  <si>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</si>
  <si>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</si>
  <si>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</si>
  <si>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</si>
  <si>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</si>
  <si>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</si>
  <si>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</si>
  <si>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</si>
  <si>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</si>
  <si>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</si>
  <si>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</si>
  <si>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</si>
  <si>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</si>
  <si>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</si>
  <si>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</si>
  <si>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</si>
  <si>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</si>
  <si>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</si>
  <si>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</si>
  <si>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</si>
  <si>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</si>
  <si>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</si>
  <si>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</si>
  <si>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</si>
  <si>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</si>
  <si>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</si>
  <si>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</si>
  <si>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</si>
  <si>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</si>
  <si>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</si>
  <si>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</si>
  <si>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</si>
  <si>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</si>
  <si>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</si>
  <si>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</si>
  <si>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</si>
  <si>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</si>
  <si>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</si>
  <si>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</si>
  <si>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</si>
  <si>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</si>
  <si>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</si>
  <si>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</si>
  <si>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</si>
  <si>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</si>
  <si>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</si>
  <si>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</si>
  <si>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</si>
  <si>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</si>
  <si>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</si>
  <si>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</si>
  <si>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</si>
  <si>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</si>
  <si>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</si>
  <si>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</si>
  <si>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</si>
  <si>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</si>
  <si>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</si>
  <si>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</si>
  <si>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</si>
  <si>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</si>
  <si>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</si>
  <si>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</si>
  <si>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</si>
  <si>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</si>
  <si>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</si>
  <si>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</si>
  <si>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</si>
  <si>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</si>
  <si>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</si>
  <si>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</si>
  <si>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</si>
  <si>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</si>
  <si>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</si>
  <si>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</si>
  <si>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</si>
  <si>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</si>
  <si>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</si>
  <si>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</si>
  <si>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</si>
  <si>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</si>
  <si>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</si>
  <si>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</si>
  <si>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</si>
  <si>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</si>
  <si>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</si>
  <si>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</si>
  <si>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</si>
  <si>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</si>
  <si>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</si>
  <si>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</si>
  <si>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</si>
  <si>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</si>
  <si>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</si>
  <si>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</si>
  <si>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</si>
  <si>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</si>
  <si>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</si>
  <si>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</si>
  <si>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</si>
  <si>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</si>
  <si>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</si>
  <si>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</si>
  <si>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</si>
  <si>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</si>
  <si>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</si>
  <si>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</si>
  <si>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</si>
  <si>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</si>
  <si>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</si>
  <si>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</si>
  <si>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</si>
  <si>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</si>
  <si>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</si>
  <si>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</si>
  <si>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</si>
  <si>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</si>
  <si>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</si>
  <si>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</si>
  <si>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</si>
  <si>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</si>
  <si>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</si>
  <si>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</si>
  <si>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</si>
  <si>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</si>
  <si>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</si>
  <si>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</si>
  <si>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</si>
  <si>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</si>
  <si>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</si>
  <si>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</si>
  <si>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</si>
  <si>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</si>
  <si>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</si>
  <si>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</si>
  <si>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</si>
  <si>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</si>
  <si>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</si>
  <si>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</si>
  <si>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</si>
  <si>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</si>
  <si>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</si>
  <si>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</si>
  <si>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</si>
  <si>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</si>
  <si>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</si>
  <si>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</si>
  <si>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</si>
  <si>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</si>
  <si>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</si>
  <si>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</si>
  <si>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</si>
  <si>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</si>
  <si>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</si>
  <si>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</si>
  <si>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</si>
  <si>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</si>
  <si>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</si>
  <si>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</si>
  <si>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</si>
  <si>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</si>
  <si>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</si>
  <si>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</si>
  <si>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</si>
  <si>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</si>
  <si>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</si>
  <si>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</si>
  <si>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</si>
  <si>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</si>
  <si>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</si>
  <si>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</si>
  <si>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</si>
  <si>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</si>
  <si>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</si>
  <si>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</si>
  <si>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</si>
  <si>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</si>
  <si>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</si>
  <si>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</si>
  <si>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</si>
  <si>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</si>
  <si>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</si>
  <si>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</si>
  <si>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</si>
  <si>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</si>
  <si>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</si>
  <si>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</si>
  <si>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</si>
  <si>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</si>
  <si>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</si>
  <si>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</si>
  <si>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</si>
  <si>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</si>
  <si>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</si>
  <si>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</si>
  <si>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</si>
  <si>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</si>
  <si>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</si>
  <si>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</si>
  <si>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</si>
  <si>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</si>
  <si>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</si>
  <si>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</si>
  <si>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</si>
  <si>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</si>
  <si>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</si>
  <si>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</si>
  <si>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</si>
  <si>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</si>
  <si>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</si>
  <si>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</si>
  <si>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</si>
  <si>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</si>
  <si>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</si>
  <si>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</si>
  <si>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</si>
  <si>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</si>
  <si>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</si>
  <si>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</si>
  <si>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</si>
  <si>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</si>
  <si>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</si>
  <si>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</si>
  <si>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</si>
  <si>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</si>
  <si>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</si>
  <si>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</si>
  <si>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</si>
  <si>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</si>
  <si>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</si>
  <si>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</si>
  <si>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</si>
  <si>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</si>
  <si>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</si>
  <si>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</si>
  <si>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</si>
  <si>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</si>
  <si>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</si>
  <si>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</si>
  <si>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</si>
  <si>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</si>
  <si>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</si>
  <si>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</si>
  <si>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</si>
  <si>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</si>
  <si>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</si>
  <si>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</si>
  <si>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</si>
  <si>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</si>
  <si>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</si>
  <si>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</si>
  <si>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</si>
  <si>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</si>
  <si>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</si>
  <si>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</si>
  <si>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</si>
  <si>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</si>
  <si>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</si>
  <si>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</si>
  <si>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</si>
  <si>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</si>
  <si>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</si>
  <si>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</si>
  <si>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</si>
  <si>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</si>
  <si>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</si>
  <si>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</si>
  <si>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</si>
  <si>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</si>
  <si>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</si>
  <si>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</si>
  <si>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</si>
  <si>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</si>
  <si>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</si>
  <si>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</si>
  <si>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</si>
  <si>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</si>
  <si>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</si>
  <si>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</si>
  <si>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</si>
  <si>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</si>
  <si>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</si>
  <si>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</si>
  <si>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</si>
  <si>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</si>
  <si>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</si>
  <si>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</si>
  <si>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</si>
  <si>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</si>
  <si>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</si>
  <si>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</si>
  <si>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</si>
  <si>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</si>
  <si>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</si>
  <si>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</si>
  <si>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</si>
  <si>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</si>
  <si>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</si>
  <si>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</si>
  <si>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</si>
  <si>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</si>
  <si>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</si>
  <si>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</si>
  <si>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</si>
  <si>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</si>
  <si>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</si>
  <si>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</si>
  <si>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</si>
  <si>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</si>
  <si>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</si>
  <si>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</si>
  <si>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</si>
  <si>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</si>
  <si>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</si>
  <si>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</si>
  <si>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</si>
  <si>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</si>
  <si>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</si>
  <si>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</si>
  <si>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</si>
  <si>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</si>
  <si>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</si>
  <si>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</si>
  <si>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</si>
  <si>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</si>
  <si>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</si>
  <si>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</si>
  <si>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</si>
  <si>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</si>
  <si>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</si>
  <si>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</si>
  <si>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</si>
  <si>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</si>
  <si>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</si>
  <si>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</si>
  <si>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</si>
  <si>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</si>
  <si>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</si>
  <si>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</si>
  <si>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</si>
  <si>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</si>
  <si>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</si>
  <si>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</si>
  <si>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</si>
  <si>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</si>
  <si>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</si>
  <si>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</si>
  <si>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</si>
  <si>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</si>
  <si>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</si>
  <si>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</si>
  <si>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</si>
  <si>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</si>
  <si>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</si>
  <si>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</si>
  <si>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</si>
  <si>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</si>
  <si>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</si>
  <si>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</si>
  <si>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</si>
  <si>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</si>
  <si>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</si>
  <si>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</si>
  <si>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</si>
  <si>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</si>
  <si>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</si>
  <si>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</si>
  <si>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</si>
  <si>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</si>
  <si>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</si>
  <si>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</si>
  <si>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</si>
  <si>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</si>
  <si>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</si>
  <si>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</si>
  <si>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</si>
  <si>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</si>
  <si>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</si>
  <si>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</si>
  <si>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</si>
  <si>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</si>
  <si>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</si>
  <si>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</si>
  <si>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</si>
  <si>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</si>
  <si>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</si>
  <si>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</si>
  <si>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</si>
  <si>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</si>
  <si>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</si>
  <si>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</si>
  <si>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</si>
  <si>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</si>
  <si>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</si>
  <si>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</si>
  <si>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</si>
  <si>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</si>
  <si>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</si>
  <si>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</si>
  <si>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</si>
  <si>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</si>
  <si>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</si>
  <si>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</si>
  <si>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</si>
  <si>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</si>
  <si>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</si>
  <si>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</si>
  <si>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</si>
  <si>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</si>
  <si>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</si>
  <si>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</si>
  <si>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</si>
  <si>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</si>
  <si>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</si>
  <si>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</si>
  <si>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</si>
  <si>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</si>
  <si>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</si>
  <si>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</si>
  <si>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</si>
  <si>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</si>
  <si>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</si>
  <si>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</si>
  <si>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</si>
  <si>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</si>
  <si>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</si>
  <si>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</si>
  <si>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</si>
  <si>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</si>
  <si>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</si>
  <si>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</si>
  <si>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</si>
  <si>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</si>
  <si>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</si>
  <si>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</si>
  <si>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</si>
  <si>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</si>
  <si>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</si>
  <si>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</si>
  <si>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</si>
  <si>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</si>
  <si>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</si>
  <si>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</si>
  <si>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</si>
  <si>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</si>
  <si>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</si>
  <si>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</si>
  <si>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</si>
  <si>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</si>
  <si>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</si>
  <si>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</si>
  <si>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</si>
  <si>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</si>
  <si>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</si>
  <si>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</si>
  <si>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</si>
  <si>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</si>
  <si>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</si>
  <si>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</si>
  <si>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</si>
  <si>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</si>
  <si>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</si>
  <si>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</si>
  <si>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</si>
  <si>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</si>
  <si>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</si>
  <si>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</si>
  <si>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</si>
  <si>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</si>
  <si>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</si>
  <si>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</si>
  <si>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</si>
  <si>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</si>
  <si>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</si>
  <si>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</si>
  <si>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</si>
  <si>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</si>
  <si>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</si>
  <si>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</si>
  <si>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</si>
  <si>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</si>
  <si>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</si>
  <si>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</si>
  <si>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</si>
  <si>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</si>
  <si>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</si>
  <si>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</si>
  <si>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</si>
  <si>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</si>
  <si>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</si>
  <si>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</si>
  <si>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</si>
  <si>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</si>
  <si>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</si>
  <si>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</si>
  <si>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</si>
  <si>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</si>
  <si>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</si>
  <si>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</si>
  <si>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</si>
  <si>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</si>
  <si>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</si>
  <si>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</si>
  <si>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</si>
  <si>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</si>
  <si>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</si>
  <si>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</si>
  <si>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</si>
  <si>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</si>
  <si>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</si>
  <si>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</si>
  <si>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</si>
  <si>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</si>
  <si>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</si>
  <si>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</si>
  <si>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</si>
  <si>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</si>
  <si>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</si>
  <si>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</si>
  <si>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</si>
  <si>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</si>
  <si>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</si>
  <si>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</si>
  <si>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</si>
  <si>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</si>
  <si>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</si>
  <si>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</si>
  <si>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</si>
  <si>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</si>
  <si>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</si>
  <si>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</si>
  <si>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</si>
  <si>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</si>
  <si>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</si>
  <si>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</si>
  <si>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</si>
  <si>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</si>
  <si>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</si>
  <si>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</si>
  <si>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</si>
  <si>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</si>
  <si>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</si>
  <si>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</si>
  <si>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</si>
  <si>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</si>
  <si>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</si>
  <si>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</si>
  <si>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</si>
  <si>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</si>
  <si>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</si>
  <si>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</si>
  <si>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</si>
  <si>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</si>
  <si>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</si>
  <si>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</si>
  <si>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</si>
  <si>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</si>
  <si>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</si>
  <si>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</si>
  <si>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</si>
  <si>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</si>
  <si>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</si>
  <si>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</si>
  <si>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</si>
  <si>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</si>
  <si>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</si>
  <si>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</si>
  <si>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</si>
  <si>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</si>
  <si>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</si>
  <si>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</si>
  <si>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</si>
  <si>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</si>
  <si>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</si>
  <si>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</si>
  <si>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</si>
  <si>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</si>
  <si>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</si>
  <si>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</si>
  <si>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</si>
  <si>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</si>
  <si>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</si>
  <si>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</si>
  <si>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</si>
  <si>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</si>
  <si>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</si>
  <si>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</si>
  <si>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</si>
  <si>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</si>
  <si>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</si>
  <si>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</si>
  <si>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</si>
  <si>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</si>
  <si>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</si>
  <si>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</si>
  <si>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</si>
  <si>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</si>
  <si>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</si>
  <si>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</si>
  <si>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</si>
  <si>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</si>
  <si>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</si>
  <si>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</si>
  <si>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</si>
  <si>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</si>
  <si>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</si>
  <si>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</si>
  <si>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</si>
  <si>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</si>
  <si>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</si>
  <si>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</si>
  <si>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</si>
  <si>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</si>
  <si>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</si>
  <si>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</si>
  <si>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</si>
  <si>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</si>
  <si>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</si>
  <si>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</si>
  <si>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</si>
  <si>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</si>
  <si>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</si>
  <si>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</si>
  <si>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</si>
  <si>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</si>
  <si>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</si>
  <si>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</si>
  <si>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</si>
  <si>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</si>
  <si>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</si>
  <si>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</si>
  <si>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</si>
  <si>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</si>
  <si>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</si>
  <si>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</si>
  <si>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</si>
  <si>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</si>
  <si>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</si>
  <si>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</si>
  <si>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</si>
  <si>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</si>
  <si>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</si>
  <si>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</si>
  <si>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</si>
  <si>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</si>
  <si>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</si>
  <si>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</si>
  <si>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</si>
  <si>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</si>
  <si>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</si>
  <si>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</si>
  <si>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</si>
  <si>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</si>
  <si>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</si>
  <si>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</si>
  <si>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</si>
  <si>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</si>
  <si>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</si>
  <si>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</si>
  <si>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</si>
  <si>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</si>
  <si>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</si>
  <si>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</si>
  <si>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</si>
  <si>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</si>
  <si>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</si>
  <si>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</si>
  <si>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</si>
  <si>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</si>
  <si>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</si>
  <si>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</si>
  <si>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</si>
  <si>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</si>
  <si>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</si>
  <si>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</si>
  <si>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</si>
  <si>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</si>
  <si>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</si>
  <si>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</si>
  <si>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</si>
  <si>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</si>
  <si>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</si>
  <si>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</si>
  <si>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</si>
  <si>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</si>
  <si>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</si>
  <si>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</si>
  <si>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</si>
  <si>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</si>
  <si>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</si>
  <si>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</si>
  <si>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</si>
  <si>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</si>
  <si>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</si>
  <si>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</si>
  <si>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</si>
  <si>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</si>
  <si>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</si>
  <si>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</si>
  <si>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</si>
  <si>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</si>
  <si>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</si>
  <si>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</si>
  <si>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</si>
  <si>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</si>
  <si>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</si>
  <si>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</si>
  <si>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</si>
  <si>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</si>
  <si>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</si>
  <si>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</si>
  <si>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</si>
  <si>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</si>
  <si>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</si>
  <si>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</si>
  <si>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</si>
  <si>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</si>
  <si>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</si>
  <si>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</si>
  <si>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</si>
  <si>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</si>
  <si>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</si>
  <si>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</si>
  <si>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</si>
  <si>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</si>
  <si>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</si>
  <si>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</si>
  <si>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</si>
  <si>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</si>
  <si>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</si>
  <si>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</si>
  <si>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</si>
  <si>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</si>
  <si>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</si>
  <si>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</si>
  <si>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</si>
  <si>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</si>
  <si>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</si>
  <si>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</si>
  <si>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</si>
  <si>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</si>
  <si>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</si>
  <si>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</si>
  <si>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</si>
  <si>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</si>
  <si>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</si>
  <si>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</si>
  <si>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</si>
  <si>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</si>
  <si>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</si>
  <si>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</si>
  <si>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</si>
  <si>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</si>
  <si>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</si>
  <si>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</si>
  <si>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</si>
  <si>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</si>
  <si>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</si>
  <si>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</si>
  <si>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</si>
  <si>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</si>
  <si>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</si>
  <si>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</si>
  <si>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</si>
  <si>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</si>
  <si>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</si>
  <si>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</si>
  <si>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</si>
  <si>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</si>
  <si>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</si>
  <si>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</si>
  <si>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</si>
  <si>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</si>
  <si>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</si>
  <si>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</si>
  <si>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</si>
  <si>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</si>
  <si>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</si>
  <si>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</si>
  <si>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</si>
  <si>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</si>
  <si>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</si>
  <si>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</si>
  <si>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</si>
  <si>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</si>
  <si>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</si>
  <si>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</si>
  <si>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</si>
  <si>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</si>
  <si>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</si>
  <si>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</si>
  <si>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</si>
  <si>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</si>
  <si>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</si>
  <si>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</si>
  <si>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</si>
  <si>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</si>
  <si>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</si>
  <si>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</si>
  <si>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</si>
  <si>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</si>
  <si>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</si>
  <si>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</si>
  <si>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</si>
  <si>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</si>
  <si>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</si>
  <si>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</si>
  <si>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</si>
  <si>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</si>
  <si>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</si>
  <si>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</si>
  <si>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</si>
  <si>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</si>
  <si>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</si>
  <si>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</si>
  <si>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</si>
  <si>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</si>
  <si>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</si>
  <si>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</si>
  <si>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</si>
  <si>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</si>
  <si>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</si>
  <si>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</si>
  <si>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</si>
  <si>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</si>
  <si>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</si>
  <si>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</si>
  <si>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</si>
  <si>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</si>
  <si>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</si>
  <si>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</si>
  <si>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</si>
  <si>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</si>
  <si>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</si>
  <si>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</si>
  <si>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</si>
  <si>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</si>
  <si>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</si>
  <si>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</si>
  <si>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</si>
  <si>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</si>
  <si>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</si>
  <si>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</si>
  <si>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</si>
  <si>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</si>
  <si>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</si>
  <si>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</si>
  <si>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</si>
  <si>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</si>
  <si>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</si>
  <si>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</si>
  <si>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</si>
  <si>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</si>
  <si>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</si>
  <si>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</si>
  <si>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</si>
  <si>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</si>
  <si>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</si>
  <si>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</si>
  <si>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</si>
  <si>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</si>
  <si>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</si>
  <si>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</si>
  <si>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</si>
  <si>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</si>
  <si>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</si>
  <si>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</si>
  <si>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</si>
  <si>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</si>
  <si>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</si>
  <si>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</si>
  <si>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</si>
  <si>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</si>
  <si>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</si>
  <si>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</si>
  <si>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</si>
  <si>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</si>
  <si>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</si>
  <si>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</si>
  <si>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</si>
  <si>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</si>
  <si>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</si>
  <si>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</si>
  <si>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</si>
  <si>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</si>
  <si>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</si>
  <si>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</si>
  <si>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</si>
  <si>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</si>
  <si>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</si>
  <si>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</si>
  <si>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</si>
  <si>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</si>
  <si>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</si>
  <si>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</si>
  <si>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</si>
  <si>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</si>
  <si>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</si>
  <si>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</si>
  <si>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</si>
  <si>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</si>
  <si>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</si>
  <si>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</si>
  <si>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</si>
  <si>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</si>
  <si>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</si>
  <si>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</si>
  <si>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</si>
  <si>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</si>
  <si>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</si>
  <si>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</si>
  <si>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</si>
  <si>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</si>
  <si>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</si>
  <si>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</si>
  <si>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</si>
  <si>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</si>
  <si>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</si>
  <si>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</si>
  <si>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</si>
  <si>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</si>
  <si>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</si>
  <si>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</si>
  <si>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</si>
  <si>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</si>
  <si>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</si>
  <si>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</si>
  <si>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</si>
  <si>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</si>
  <si>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</si>
  <si>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</si>
  <si>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</si>
  <si>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</si>
  <si>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</si>
  <si>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</si>
  <si>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</si>
  <si>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</si>
  <si>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</si>
  <si>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</si>
  <si>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</si>
  <si>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</si>
  <si>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</si>
  <si>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</si>
  <si>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</si>
  <si>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</si>
  <si>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</si>
  <si>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</si>
  <si>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</si>
  <si>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</si>
  <si>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</si>
  <si>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</si>
  <si>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</si>
  <si>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</si>
  <si>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</si>
  <si>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</si>
  <si>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</si>
  <si>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</si>
  <si>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</si>
  <si>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</si>
  <si>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</si>
  <si>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</si>
  <si>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</si>
  <si>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</si>
  <si>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</si>
  <si>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</si>
  <si>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</si>
  <si>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</si>
  <si>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</si>
  <si>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</si>
  <si>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</si>
  <si>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</si>
  <si>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</si>
  <si>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</si>
  <si>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</si>
  <si>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</si>
  <si>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</si>
  <si>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</si>
  <si>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</si>
  <si>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</si>
  <si>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</si>
  <si>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</si>
  <si>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</si>
  <si>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</si>
  <si>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</si>
  <si>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</si>
  <si>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</si>
  <si>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</si>
  <si>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</si>
  <si>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</si>
  <si>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</si>
  <si>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</si>
  <si>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</si>
  <si>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</si>
  <si>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</si>
  <si>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</si>
  <si>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</si>
  <si>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</si>
  <si>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</si>
  <si>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</si>
  <si>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</si>
  <si>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</si>
  <si>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</si>
  <si>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</si>
  <si>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</si>
  <si>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</si>
  <si>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</si>
  <si>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</si>
  <si>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</si>
  <si>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</si>
  <si>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</si>
  <si>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</si>
  <si>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</si>
  <si>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</si>
  <si>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</si>
  <si>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</si>
  <si>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</si>
  <si>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</si>
  <si>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</si>
  <si>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</si>
  <si>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</si>
  <si>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</si>
  <si>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</si>
  <si>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</si>
  <si>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</si>
  <si>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</si>
  <si>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</si>
  <si>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</si>
  <si>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</si>
  <si>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</si>
  <si>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</si>
  <si>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</si>
  <si>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</si>
  <si>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</si>
  <si>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</si>
  <si>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</si>
  <si>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</si>
  <si>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</si>
  <si>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</si>
  <si>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</si>
  <si>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</si>
  <si>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</si>
  <si>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</si>
  <si>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</si>
  <si>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</si>
  <si>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</si>
  <si>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</si>
  <si>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</si>
  <si>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</si>
  <si>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</si>
  <si>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</si>
  <si>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</si>
  <si>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</si>
  <si>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</si>
  <si>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</si>
  <si>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</si>
  <si>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</si>
  <si>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</si>
  <si>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</si>
  <si>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</si>
  <si>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</si>
  <si>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</si>
  <si>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</si>
  <si>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</si>
  <si>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</si>
  <si>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</si>
  <si>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</si>
  <si>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</si>
  <si>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</si>
  <si>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</si>
  <si>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</si>
  <si>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</si>
  <si>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</si>
  <si>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</si>
  <si>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</si>
  <si>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</si>
  <si>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</si>
  <si>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</si>
  <si>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</si>
  <si>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</si>
  <si>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</si>
  <si>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</si>
  <si>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</si>
  <si>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</si>
  <si>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</si>
  <si>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</si>
  <si>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</si>
  <si>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</si>
  <si>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</si>
  <si>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</si>
  <si>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</si>
  <si>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</si>
  <si>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</si>
  <si>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</si>
  <si>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</si>
  <si>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</si>
  <si>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</si>
  <si>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</si>
  <si>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</si>
  <si>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</si>
  <si>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</si>
  <si>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</si>
  <si>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</si>
  <si>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</si>
  <si>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</si>
  <si>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</si>
  <si>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</si>
  <si>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</si>
  <si>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</si>
  <si>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</si>
  <si>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</si>
  <si>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</si>
  <si>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</si>
  <si>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</si>
  <si>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</si>
  <si>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</si>
  <si>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</si>
  <si>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</si>
  <si>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</si>
  <si>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</si>
  <si>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</si>
  <si>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</si>
  <si>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</si>
  <si>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</si>
  <si>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</si>
  <si>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</si>
  <si>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</si>
  <si>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</si>
  <si>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</si>
  <si>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</si>
  <si>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</si>
  <si>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</si>
  <si>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</si>
  <si>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</si>
  <si>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</si>
  <si>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</si>
  <si>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</si>
  <si>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</si>
  <si>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</si>
  <si>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</si>
  <si>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</si>
  <si>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</si>
  <si>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</si>
  <si>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</si>
  <si>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</si>
  <si>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</si>
  <si>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</si>
  <si>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</si>
  <si>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</si>
  <si>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</si>
  <si>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</si>
  <si>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</si>
  <si>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</si>
  <si>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</si>
  <si>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</si>
  <si>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</si>
  <si>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</si>
  <si>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</si>
  <si>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</si>
  <si>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</si>
  <si>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</si>
  <si>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</si>
  <si>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</si>
  <si>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</si>
  <si>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</si>
  <si>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</si>
  <si>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</si>
  <si>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</si>
  <si>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</si>
  <si>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</si>
  <si>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</si>
  <si>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</si>
  <si>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</si>
  <si>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</si>
  <si>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</si>
  <si>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</si>
  <si>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</si>
  <si>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</si>
  <si>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</si>
  <si>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</si>
  <si>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</si>
  <si>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</si>
  <si>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</si>
  <si>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</si>
  <si>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</si>
  <si>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</si>
  <si>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</si>
  <si>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</si>
  <si>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</si>
  <si>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</si>
  <si>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</si>
  <si>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</si>
  <si>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</si>
  <si>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</si>
  <si>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</si>
  <si>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</si>
  <si>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</si>
  <si>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</si>
  <si>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</si>
  <si>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</si>
  <si>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</si>
  <si>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</si>
  <si>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</si>
  <si>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</si>
  <si>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</si>
  <si>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</si>
  <si>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</si>
  <si>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</si>
  <si>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</si>
  <si>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</si>
  <si>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</si>
  <si>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</si>
  <si>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</si>
  <si>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</si>
  <si>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</si>
  <si>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</si>
  <si>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</si>
  <si>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</si>
  <si>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</si>
  <si>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</si>
  <si>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</si>
  <si>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</si>
  <si>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</si>
  <si>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</si>
  <si>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</si>
  <si>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</si>
  <si>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</si>
  <si>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</si>
  <si>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</si>
  <si>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</si>
  <si>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</si>
  <si>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</si>
  <si>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</si>
  <si>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</si>
  <si>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</si>
  <si>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</si>
  <si>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</si>
  <si>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</si>
  <si>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</si>
  <si>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</si>
  <si>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</si>
  <si>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</si>
  <si>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</si>
  <si>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</si>
  <si>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</si>
  <si>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</si>
  <si>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</si>
  <si>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</si>
  <si>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</si>
  <si>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</si>
  <si>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</si>
  <si>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</si>
  <si>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</si>
  <si>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</si>
  <si>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</si>
  <si>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</si>
  <si>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</si>
  <si>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</si>
  <si>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</si>
  <si>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</si>
  <si>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</si>
  <si>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</si>
  <si>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</si>
  <si>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</si>
  <si>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</si>
  <si>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</si>
  <si>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</si>
  <si>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</si>
  <si>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</si>
  <si>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</si>
  <si>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</si>
  <si>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</si>
  <si>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</si>
  <si>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</si>
  <si>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</si>
  <si>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</si>
  <si>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</si>
  <si>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</si>
  <si>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</si>
  <si>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</si>
  <si>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</si>
  <si>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</si>
  <si>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</si>
  <si>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</si>
  <si>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</si>
  <si>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</si>
  <si>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</si>
  <si>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</si>
  <si>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</si>
  <si>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</si>
  <si>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</si>
  <si>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</si>
  <si>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</si>
  <si>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</si>
  <si>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</si>
  <si>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</si>
  <si>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</si>
  <si>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</si>
  <si>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</si>
  <si>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</si>
  <si>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</si>
  <si>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</si>
  <si>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</si>
  <si>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</si>
  <si>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</si>
  <si>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</si>
  <si>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</si>
  <si>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</si>
  <si>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</si>
  <si>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</si>
  <si>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</si>
  <si>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</si>
  <si>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</si>
  <si>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</si>
  <si>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</si>
  <si>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</si>
  <si>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</si>
  <si>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</si>
  <si>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</si>
  <si>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</si>
  <si>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</si>
  <si>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</si>
  <si>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</si>
  <si>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</si>
  <si>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</si>
  <si>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</si>
  <si>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</si>
  <si>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</si>
  <si>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</si>
  <si>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</si>
  <si>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</si>
  <si>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</si>
  <si>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</si>
  <si>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</si>
  <si>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</si>
  <si>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</si>
  <si>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</si>
  <si>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</si>
  <si>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</si>
  <si>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</si>
  <si>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</si>
  <si>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</si>
  <si>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</si>
  <si>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</si>
  <si>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</si>
  <si>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</si>
  <si>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</si>
  <si>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</si>
  <si>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</si>
  <si>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</si>
  <si>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</si>
  <si>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</si>
  <si>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</si>
  <si>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</si>
  <si>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</si>
  <si>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</si>
  <si>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</si>
  <si>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</si>
  <si>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</si>
  <si>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</si>
  <si>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</si>
  <si>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</si>
  <si>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</si>
  <si>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</si>
  <si>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</si>
  <si>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</si>
  <si>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</si>
  <si>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</si>
  <si>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</si>
  <si>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</si>
  <si>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</si>
  <si>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</si>
  <si>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</si>
  <si>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</si>
  <si>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</si>
  <si>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</si>
  <si>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</si>
  <si>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</si>
  <si>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</si>
  <si>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</si>
  <si>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</si>
  <si>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</si>
  <si>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</si>
  <si>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</si>
  <si>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</si>
  <si>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</si>
  <si>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</si>
  <si>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</si>
  <si>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</si>
  <si>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</si>
  <si>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</si>
  <si>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</si>
  <si>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</si>
  <si>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</si>
  <si>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</si>
  <si>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</si>
  <si>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</si>
  <si>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</si>
  <si>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</si>
  <si>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</si>
  <si>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</si>
  <si>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</si>
  <si>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</si>
  <si>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</si>
  <si>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</si>
  <si>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</si>
  <si>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</si>
  <si>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</si>
  <si>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</si>
  <si>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</si>
  <si>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</si>
  <si>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</si>
  <si>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</si>
  <si>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</si>
  <si>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</si>
  <si>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</si>
  <si>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</si>
  <si>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</si>
  <si>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</si>
  <si>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</si>
  <si>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</si>
  <si>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</si>
  <si>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</si>
  <si>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</si>
  <si>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</si>
  <si>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</si>
  <si>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</si>
  <si>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</si>
  <si>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</si>
  <si>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</si>
  <si>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</si>
  <si>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</si>
  <si>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</si>
  <si>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</si>
  <si>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</si>
  <si>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</si>
  <si>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</si>
  <si>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</si>
  <si>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</si>
  <si>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</si>
  <si>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</si>
  <si>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</si>
  <si>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</si>
  <si>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</si>
  <si>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</si>
  <si>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</si>
  <si>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</si>
  <si>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</si>
  <si>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</si>
  <si>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</si>
  <si>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</si>
  <si>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</si>
  <si>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</si>
  <si>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</si>
  <si>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</si>
  <si>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</si>
  <si>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</si>
  <si>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</si>
  <si>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</si>
  <si>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</si>
  <si>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</si>
  <si>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</si>
  <si>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</si>
  <si>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</si>
  <si>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</si>
  <si>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</si>
  <si>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</si>
  <si>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</si>
  <si>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</si>
  <si>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</si>
  <si>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</si>
  <si>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</si>
  <si>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</si>
  <si>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</si>
  <si>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</si>
  <si>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</si>
  <si>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</si>
  <si>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</si>
  <si>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</si>
  <si>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</si>
  <si>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</si>
  <si>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</si>
  <si>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</si>
  <si>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</si>
  <si>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</si>
  <si>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</si>
  <si>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</si>
  <si>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</si>
  <si>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</si>
  <si>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</si>
  <si>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</si>
  <si>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</si>
  <si>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</si>
  <si>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</si>
  <si>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</si>
  <si>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</si>
  <si>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</si>
  <si>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</si>
  <si>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</si>
  <si>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</si>
  <si>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</si>
  <si>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</si>
  <si>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</si>
  <si>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</si>
  <si>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</si>
  <si>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</si>
  <si>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</si>
  <si>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</si>
  <si>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</si>
  <si>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</si>
  <si>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</si>
  <si>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</si>
  <si>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</si>
  <si>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</si>
  <si>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</si>
  <si>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</si>
  <si>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</si>
  <si>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</si>
  <si>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</si>
  <si>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</si>
  <si>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</si>
  <si>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</si>
  <si>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</si>
  <si>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</si>
  <si>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</si>
  <si>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</si>
  <si>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</si>
  <si>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</si>
  <si>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</si>
  <si>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</si>
  <si>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</si>
  <si>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</si>
  <si>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</si>
  <si>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</si>
  <si>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</si>
  <si>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</si>
  <si>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</si>
  <si>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</si>
  <si>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</si>
  <si>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</si>
  <si>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</si>
  <si>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</si>
  <si>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</si>
  <si>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</si>
  <si>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</si>
  <si>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</si>
  <si>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</si>
  <si>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</si>
  <si>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</si>
  <si>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</si>
  <si>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</si>
  <si>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</si>
  <si>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</si>
  <si>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</si>
  <si>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</si>
  <si>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</si>
  <si>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</si>
  <si>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</si>
  <si>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</si>
  <si>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</si>
  <si>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</si>
  <si>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</si>
  <si>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</si>
  <si>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</si>
  <si>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</si>
  <si>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</si>
  <si>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</si>
  <si>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</si>
  <si>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</si>
  <si>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</si>
  <si>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</si>
  <si>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</si>
  <si>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</si>
  <si>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</si>
  <si>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</si>
  <si>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</si>
  <si>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</si>
  <si>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</si>
  <si>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</si>
  <si>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</si>
  <si>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</si>
  <si>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</si>
  <si>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</si>
  <si>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</si>
  <si>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</si>
  <si>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</si>
  <si>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</si>
  <si>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</si>
  <si>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</si>
  <si>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</si>
  <si>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</si>
  <si>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</si>
  <si>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</si>
  <si>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</si>
  <si>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</si>
  <si>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</si>
  <si>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</si>
  <si>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</si>
  <si>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</si>
  <si>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</si>
  <si>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</si>
  <si>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</si>
  <si>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</si>
  <si>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</si>
  <si>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</si>
  <si>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</si>
  <si>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</si>
  <si>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</si>
  <si>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</si>
  <si>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</si>
  <si>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</si>
  <si>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</si>
  <si>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</si>
  <si>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</si>
  <si>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</si>
  <si>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</si>
  <si>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</si>
  <si>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</si>
  <si>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</si>
  <si>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</si>
  <si>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</si>
  <si>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</si>
  <si>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</si>
  <si>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</si>
  <si>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</si>
  <si>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</si>
  <si>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</si>
  <si>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</si>
  <si>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</si>
  <si>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</si>
  <si>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</si>
  <si>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</si>
  <si>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</si>
  <si>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</si>
  <si>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</si>
  <si>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</si>
  <si>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</si>
  <si>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</si>
  <si>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</si>
  <si>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</si>
  <si>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</si>
  <si>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</si>
  <si>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</si>
  <si>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</si>
  <si>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</si>
  <si>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</si>
  <si>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</si>
  <si>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</si>
  <si>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</si>
  <si>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</si>
  <si>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</si>
  <si>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</si>
  <si>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</si>
  <si>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</si>
  <si>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</si>
  <si>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</si>
  <si>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</si>
  <si>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</si>
  <si>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</si>
  <si>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</si>
  <si>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</si>
  <si>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</si>
  <si>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</si>
  <si>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</si>
  <si>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</si>
  <si>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</si>
  <si>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</si>
  <si>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</si>
  <si>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</si>
  <si>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</si>
  <si>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</si>
  <si>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</si>
  <si>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</si>
  <si>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</si>
  <si>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</si>
  <si>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</si>
  <si>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</si>
  <si>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</si>
  <si>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</si>
  <si>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</si>
  <si>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</si>
  <si>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</si>
  <si>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</si>
  <si>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</si>
  <si>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</si>
  <si>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</si>
  <si>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</si>
  <si>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</si>
  <si>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</si>
  <si>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</si>
  <si>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</si>
  <si>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</si>
  <si>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</si>
  <si>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</si>
  <si>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</si>
  <si>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</si>
  <si>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</si>
  <si>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</si>
  <si>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</si>
  <si>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</si>
  <si>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</si>
  <si>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</si>
  <si>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</si>
  <si>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</si>
  <si>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</si>
  <si>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</si>
  <si>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</si>
  <si>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</si>
  <si>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</si>
  <si>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</si>
  <si>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</si>
  <si>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</si>
  <si>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</si>
  <si>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</si>
  <si>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</si>
  <si>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</si>
  <si>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</si>
  <si>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</si>
  <si>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</si>
  <si>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</si>
  <si>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</si>
  <si>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</si>
  <si>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</si>
  <si>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</si>
  <si>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</si>
  <si>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</si>
  <si>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</si>
  <si>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</si>
  <si>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</si>
  <si>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</si>
  <si>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</si>
  <si>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</si>
  <si>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</si>
  <si>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</si>
  <si>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</si>
  <si>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</si>
  <si>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</si>
  <si>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</si>
  <si>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</si>
  <si>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</si>
  <si>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</si>
  <si>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</si>
  <si>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</si>
  <si>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</si>
  <si>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</si>
  <si>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</si>
  <si>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</si>
  <si>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</si>
  <si>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</si>
  <si>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</si>
  <si>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</si>
  <si>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</si>
  <si>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</si>
  <si>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</si>
  <si>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</si>
  <si>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</si>
  <si>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</si>
  <si>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</si>
  <si>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</si>
  <si>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</si>
  <si>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</si>
  <si>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</si>
  <si>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</si>
  <si>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</si>
  <si>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</si>
  <si>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</si>
  <si>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</si>
  <si>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</si>
  <si>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</si>
  <si>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</si>
  <si>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</si>
  <si>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</si>
  <si>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</si>
  <si>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</si>
  <si>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</si>
  <si>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</si>
  <si>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</si>
  <si>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</si>
  <si>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</si>
  <si>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</si>
  <si>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</si>
  <si>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</si>
  <si>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</si>
  <si>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</si>
  <si>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</si>
  <si>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</si>
  <si>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</si>
  <si>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</si>
  <si>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</si>
  <si>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</si>
  <si>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</si>
  <si>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</si>
  <si>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</si>
  <si>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</si>
  <si>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</si>
  <si>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</si>
  <si>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</si>
  <si>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</si>
  <si>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</si>
  <si>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</si>
  <si>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</si>
  <si>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</si>
  <si>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</si>
  <si>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</si>
  <si>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</si>
  <si>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</si>
  <si>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</si>
  <si>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</si>
  <si>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</si>
  <si>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</si>
  <si>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</si>
  <si>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</si>
  <si>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</si>
  <si>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</si>
  <si>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</si>
  <si>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</si>
  <si>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</si>
  <si>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</si>
  <si>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</si>
  <si>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</si>
  <si>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</si>
  <si>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</si>
  <si>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</si>
  <si>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</si>
  <si>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</si>
  <si>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</si>
  <si>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</si>
  <si>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</si>
  <si>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</si>
  <si>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</si>
  <si>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</si>
  <si>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</si>
  <si>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</si>
  <si>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</si>
  <si>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</si>
  <si>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</si>
  <si>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</si>
  <si>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</si>
  <si>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</si>
  <si>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</si>
  <si>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</si>
  <si>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</si>
  <si>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</si>
  <si>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</si>
  <si>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</si>
  <si>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</si>
  <si>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</si>
  <si>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</si>
  <si>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</si>
  <si>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</si>
  <si>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</si>
  <si>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</si>
  <si>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</si>
  <si>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</si>
  <si>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</si>
  <si>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</si>
  <si>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</si>
  <si>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</si>
  <si>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</si>
  <si>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</si>
  <si>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</si>
  <si>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</si>
  <si>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</si>
  <si>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</si>
  <si>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</si>
  <si>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</si>
  <si>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</si>
  <si>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</si>
  <si>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</si>
  <si>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</si>
  <si>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</si>
  <si>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</si>
  <si>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</si>
  <si>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</si>
  <si>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</si>
  <si>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</si>
  <si>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</si>
  <si>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</si>
  <si>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</si>
  <si>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</si>
  <si>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</si>
  <si>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</si>
  <si>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</si>
  <si>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</si>
  <si>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</si>
  <si>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</si>
  <si>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</si>
  <si>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</si>
  <si>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</si>
  <si>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</si>
  <si>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</si>
  <si>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</si>
  <si>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</si>
  <si>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</si>
  <si>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</si>
  <si>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</si>
  <si>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</si>
  <si>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</si>
  <si>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</si>
  <si>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</si>
  <si>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</si>
  <si>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</si>
  <si>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</si>
  <si>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</si>
  <si>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</si>
  <si>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</si>
  <si>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</si>
  <si>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</si>
  <si>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</si>
  <si>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</si>
  <si>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</si>
  <si>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</si>
  <si>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</si>
  <si>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</si>
  <si>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</si>
  <si>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</si>
  <si>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</si>
  <si>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</si>
  <si>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</si>
  <si>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</si>
  <si>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</si>
  <si>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</si>
  <si>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</si>
  <si>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</si>
  <si>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</si>
  <si>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</si>
  <si>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</si>
  <si>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</si>
  <si>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</si>
  <si>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</si>
  <si>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</si>
  <si>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</si>
  <si>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</si>
  <si>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</si>
  <si>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</si>
  <si>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</si>
  <si>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</si>
  <si>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</si>
  <si>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</si>
  <si>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</si>
  <si>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</si>
  <si>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</si>
  <si>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</si>
  <si>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</si>
  <si>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</si>
  <si>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</si>
  <si>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</si>
  <si>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</si>
  <si>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</si>
  <si>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</si>
  <si>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</si>
  <si>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</si>
  <si>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</si>
  <si>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</si>
  <si>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</si>
  <si>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</si>
  <si>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</si>
  <si>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</si>
  <si>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</si>
  <si>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</si>
  <si>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</si>
  <si>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</si>
  <si>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</si>
  <si>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</si>
  <si>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</si>
  <si>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</si>
  <si>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</si>
  <si>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</si>
  <si>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</si>
  <si>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</si>
  <si>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</si>
  <si>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</si>
  <si>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</si>
  <si>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</si>
  <si>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</si>
  <si>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</si>
  <si>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</si>
  <si>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</si>
  <si>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</si>
  <si>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</si>
  <si>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</si>
  <si>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</si>
  <si>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</si>
  <si>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</si>
  <si>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</si>
  <si>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</si>
  <si>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</si>
  <si>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</si>
  <si>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</si>
  <si>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</si>
  <si>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</si>
  <si>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</si>
  <si>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</si>
  <si>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</si>
  <si>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</si>
  <si>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</si>
  <si>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</si>
  <si>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</si>
  <si>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</si>
  <si>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</si>
  <si>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</si>
  <si>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</si>
  <si>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</si>
  <si>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</si>
  <si>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</si>
  <si>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</si>
  <si>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</si>
  <si>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</si>
  <si>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</si>
  <si>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</si>
  <si>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</si>
  <si>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</si>
  <si>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</si>
  <si>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</si>
  <si>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</si>
  <si>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</si>
  <si>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</si>
  <si>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</si>
  <si>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</si>
  <si>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</si>
  <si>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</si>
  <si>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</si>
  <si>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</si>
  <si>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</si>
  <si>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</si>
  <si>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</si>
  <si>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</si>
  <si>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</si>
  <si>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</si>
  <si>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</si>
  <si>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</si>
  <si>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</si>
  <si>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</si>
  <si>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</si>
  <si>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</si>
  <si>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</si>
  <si>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</si>
  <si>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</si>
  <si>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</si>
  <si>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</si>
  <si>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</si>
  <si>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</si>
  <si>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</si>
  <si>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</si>
  <si>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</si>
  <si>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</si>
  <si>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</si>
  <si>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</si>
  <si>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</si>
  <si>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</si>
  <si>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</si>
  <si>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</si>
  <si>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</si>
  <si>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</si>
  <si>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</si>
  <si>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</si>
  <si>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</si>
  <si>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</si>
  <si>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</si>
  <si>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</si>
  <si>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</si>
  <si>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</si>
  <si>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</si>
  <si>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</si>
  <si>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</si>
  <si>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</si>
  <si>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</si>
  <si>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</si>
  <si>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</si>
  <si>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</si>
  <si>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</si>
  <si>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</si>
  <si>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</si>
  <si>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</si>
  <si>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</si>
  <si>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</si>
  <si>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</si>
  <si>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</si>
  <si>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</si>
  <si>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</si>
  <si>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</si>
  <si>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</si>
  <si>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</si>
  <si>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</si>
  <si>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</si>
  <si>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</si>
  <si>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</si>
  <si>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</si>
  <si>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</si>
  <si>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</si>
  <si>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</si>
  <si>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</si>
  <si>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</si>
  <si>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</si>
  <si>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</si>
  <si>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</si>
  <si>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</si>
  <si>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</si>
  <si>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</si>
  <si>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</si>
  <si>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</si>
  <si>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</si>
  <si>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</si>
  <si>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</si>
  <si>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</si>
  <si>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</si>
  <si>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</si>
  <si>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</si>
  <si>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</si>
  <si>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</si>
  <si>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</si>
  <si>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</si>
  <si>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</si>
  <si>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</si>
  <si>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</si>
  <si>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</si>
  <si>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</si>
  <si>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</si>
  <si>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</si>
  <si>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</si>
  <si>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</si>
  <si>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</si>
  <si>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</si>
  <si>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</si>
  <si>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</si>
  <si>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</si>
  <si>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</si>
  <si>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</si>
  <si>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</si>
  <si>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</si>
  <si>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</si>
  <si>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</si>
  <si>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</si>
  <si>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</si>
  <si>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</si>
  <si>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</si>
  <si>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</si>
  <si>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</si>
  <si>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</si>
  <si>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</si>
  <si>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</si>
  <si>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</si>
  <si>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</si>
  <si>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</si>
  <si>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</si>
  <si>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</si>
  <si>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</si>
  <si>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</si>
  <si>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</si>
  <si>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</si>
  <si>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</si>
  <si>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</si>
  <si>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</si>
  <si>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</si>
  <si>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</si>
  <si>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</si>
  <si>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</si>
  <si>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</si>
  <si>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</si>
  <si>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</si>
  <si>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</si>
  <si>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</si>
  <si>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</si>
  <si>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</si>
  <si>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</si>
  <si>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</si>
  <si>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</si>
  <si>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</si>
  <si>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</si>
  <si>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</si>
  <si>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</si>
  <si>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</si>
  <si>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</si>
  <si>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</si>
  <si>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</si>
  <si>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</si>
  <si>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</si>
  <si>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</si>
  <si>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</si>
  <si>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</si>
  <si>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</si>
  <si>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</si>
  <si>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</si>
  <si>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</si>
  <si>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</si>
  <si>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</si>
  <si>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</si>
  <si>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</si>
  <si>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</si>
  <si>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</si>
  <si>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</si>
  <si>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</si>
  <si>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</si>
  <si>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</si>
  <si>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</si>
  <si>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</si>
  <si>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</si>
  <si>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</si>
  <si>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</si>
  <si>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</si>
  <si>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</si>
  <si>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</si>
  <si>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</si>
  <si>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</si>
  <si>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</si>
  <si>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</si>
  <si>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</si>
  <si>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</si>
  <si>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</si>
  <si>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</si>
  <si>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</si>
  <si>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</si>
  <si>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</si>
  <si>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</si>
  <si>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</si>
  <si>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</si>
  <si>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</si>
  <si>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</si>
  <si>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</si>
  <si>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</si>
  <si>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</si>
  <si>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</si>
  <si>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</si>
  <si>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</si>
  <si>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</si>
  <si>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</si>
  <si>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</si>
  <si>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</si>
  <si>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</si>
  <si>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</si>
  <si>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</si>
  <si>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</si>
  <si>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</si>
  <si>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</si>
  <si>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</si>
  <si>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</si>
  <si>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</si>
  <si>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</si>
  <si>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</si>
  <si>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</si>
  <si>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</si>
  <si>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</si>
  <si>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</si>
  <si>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</si>
  <si>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</si>
  <si>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</si>
  <si>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</si>
  <si>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</si>
  <si>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</si>
  <si>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</si>
  <si>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</si>
  <si>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</si>
  <si>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</si>
  <si>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</si>
  <si>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</si>
  <si>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</si>
  <si>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</si>
  <si>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</si>
  <si>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</si>
  <si>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</si>
  <si>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</si>
  <si>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</si>
  <si>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</si>
  <si>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</si>
  <si>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</si>
  <si>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</si>
  <si>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</si>
  <si>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</si>
  <si>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</si>
  <si>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</si>
  <si>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</si>
  <si>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</si>
  <si>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</si>
  <si>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</si>
  <si>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</si>
  <si>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</si>
  <si>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</si>
  <si>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</si>
  <si>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</si>
  <si>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</si>
  <si>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</si>
  <si>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</si>
  <si>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</si>
  <si>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</si>
  <si>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</si>
  <si>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</si>
  <si>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</si>
  <si>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</si>
  <si>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</si>
  <si>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</si>
  <si>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</si>
  <si>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</si>
  <si>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</si>
  <si>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</si>
  <si>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</si>
  <si>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</si>
  <si>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</si>
  <si>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</si>
  <si>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</si>
  <si>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</si>
  <si>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</si>
  <si>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</si>
  <si>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</si>
  <si>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</si>
  <si>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</si>
  <si>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</si>
  <si>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</si>
  <si>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</si>
  <si>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</si>
  <si>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</si>
  <si>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</si>
  <si>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</si>
  <si>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</si>
  <si>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</si>
  <si>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</si>
  <si>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</si>
  <si>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</si>
  <si>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</si>
  <si>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</si>
  <si>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</si>
  <si>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</si>
  <si>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</si>
  <si>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</si>
  <si>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</si>
  <si>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</si>
  <si>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</si>
  <si>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</si>
  <si>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</si>
  <si>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</si>
  <si>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</si>
  <si>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</si>
  <si>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</si>
  <si>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</si>
  <si>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</si>
  <si>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</si>
  <si>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</si>
  <si>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</si>
  <si>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</si>
  <si>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</si>
  <si>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</si>
  <si>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</si>
  <si>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</si>
  <si>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</si>
  <si>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</si>
  <si>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</si>
  <si>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</si>
  <si>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</si>
  <si>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</si>
  <si>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</si>
  <si>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</si>
  <si>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</si>
  <si>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</si>
  <si>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</si>
  <si>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</si>
  <si>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</si>
  <si>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</si>
  <si>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</si>
  <si>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</si>
  <si>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</si>
  <si>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</si>
  <si>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</si>
  <si>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</si>
  <si>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</si>
  <si>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</si>
  <si>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</si>
  <si>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</si>
  <si>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</si>
  <si>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</si>
  <si>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</si>
  <si>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</si>
  <si>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</si>
  <si>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</si>
  <si>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</si>
  <si>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</si>
  <si>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</si>
  <si>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</si>
  <si>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</si>
  <si>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</si>
  <si>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</si>
  <si>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</si>
  <si>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</si>
  <si>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</si>
  <si>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</si>
  <si>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</si>
  <si>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</si>
  <si>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</si>
  <si>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</si>
  <si>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</si>
  <si>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</si>
  <si>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</si>
  <si>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</si>
  <si>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</si>
  <si>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</si>
  <si>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</si>
  <si>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</si>
  <si>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</si>
  <si>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</si>
  <si>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</si>
  <si>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</si>
  <si>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</si>
  <si>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</si>
  <si>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</si>
  <si>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</si>
  <si>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</si>
  <si>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</si>
  <si>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</si>
  <si>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</si>
  <si>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</si>
  <si>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</si>
  <si>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</si>
  <si>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</si>
  <si>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</si>
  <si>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</si>
  <si>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</si>
  <si>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</si>
  <si>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</si>
  <si>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</si>
  <si>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</si>
  <si>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</si>
  <si>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</si>
  <si>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</si>
  <si>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</si>
  <si>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</si>
  <si>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</si>
  <si>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</si>
  <si>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</si>
  <si>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</si>
  <si>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</si>
  <si>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</si>
  <si>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</si>
  <si>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</si>
  <si>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</si>
  <si>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</si>
  <si>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</si>
  <si>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</si>
  <si>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</si>
  <si>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</si>
  <si>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</si>
  <si>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</si>
  <si>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</si>
  <si>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</si>
  <si>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</si>
  <si>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</si>
  <si>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</si>
  <si>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</si>
  <si>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</si>
  <si>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</si>
  <si>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</si>
  <si>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</si>
  <si>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</si>
  <si>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</si>
  <si>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</si>
  <si>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</si>
  <si>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</si>
  <si>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</si>
  <si>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</si>
  <si>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</si>
  <si>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</si>
  <si>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</si>
  <si>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</si>
  <si>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</si>
  <si>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</si>
  <si>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</si>
  <si>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</si>
  <si>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</si>
  <si>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</si>
  <si>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</si>
  <si>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</si>
  <si>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</si>
  <si>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</si>
  <si>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</si>
  <si>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</si>
  <si>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</si>
  <si>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</si>
  <si>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</si>
  <si>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</si>
  <si>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</si>
  <si>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</si>
  <si>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</si>
  <si>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</si>
  <si>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</si>
  <si>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</si>
  <si>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</si>
  <si>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</si>
  <si>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</si>
  <si>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</si>
  <si>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</si>
  <si>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</si>
  <si>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</si>
  <si>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</si>
  <si>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</si>
  <si>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</si>
  <si>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</si>
  <si>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</si>
  <si>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</si>
  <si>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</si>
  <si>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</si>
  <si>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</si>
  <si>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</si>
  <si>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</si>
  <si>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</si>
  <si>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</si>
  <si>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</si>
  <si>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</si>
  <si>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</si>
  <si>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</si>
  <si>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</si>
  <si>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</si>
  <si>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</si>
  <si>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</si>
  <si>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</si>
  <si>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</si>
  <si>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</si>
  <si>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</si>
  <si>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</si>
  <si>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</si>
  <si>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</si>
  <si>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</si>
  <si>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</si>
  <si>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</si>
  <si>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</si>
  <si>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</si>
  <si>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</si>
  <si>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</si>
  <si>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</si>
  <si>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</si>
  <si>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</si>
  <si>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</si>
  <si>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</si>
  <si>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</si>
  <si>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</si>
  <si>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</si>
  <si>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</si>
  <si>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</si>
  <si>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</si>
  <si>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</si>
  <si>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</si>
  <si>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</si>
  <si>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</si>
  <si>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</si>
  <si>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</si>
  <si>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</si>
  <si>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</si>
  <si>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</si>
  <si>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</si>
  <si>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</si>
  <si>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</si>
  <si>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</si>
  <si>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</si>
  <si>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</si>
  <si>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</si>
  <si>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</si>
  <si>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</si>
  <si>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</si>
  <si>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</si>
  <si>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</si>
  <si>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</si>
  <si>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</si>
  <si>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</si>
  <si>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</si>
  <si>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</si>
  <si>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</si>
  <si>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</si>
  <si>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</si>
  <si>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</si>
  <si>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</si>
  <si>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</si>
  <si>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</si>
  <si>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</si>
  <si>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</si>
  <si>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</si>
  <si>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</si>
  <si>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</si>
  <si>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</si>
  <si>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</si>
  <si>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</si>
  <si>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</si>
  <si>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</si>
  <si>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</si>
  <si>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</si>
  <si>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</si>
  <si>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</si>
  <si>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</si>
  <si>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</si>
  <si>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</si>
  <si>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</si>
  <si>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</si>
  <si>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</si>
  <si>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</si>
  <si>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</si>
  <si>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</si>
  <si>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</si>
  <si>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</si>
  <si>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</si>
  <si>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</si>
  <si>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</si>
  <si>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</si>
  <si>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</si>
  <si>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</si>
  <si>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</si>
  <si>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</si>
  <si>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</si>
  <si>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</si>
  <si>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</si>
  <si>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</si>
  <si>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</si>
  <si>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</si>
  <si>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</si>
  <si>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</si>
  <si>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</si>
  <si>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</si>
  <si>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</si>
  <si>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</si>
  <si>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</si>
  <si>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</si>
  <si>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</si>
  <si>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</si>
  <si>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</si>
  <si>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</si>
  <si>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</si>
  <si>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</si>
  <si>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</si>
  <si>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</si>
  <si>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</si>
  <si>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</si>
  <si>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</si>
  <si>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</si>
  <si>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</si>
  <si>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</si>
  <si>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</si>
  <si>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</si>
  <si>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</si>
  <si>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</si>
  <si>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</si>
  <si>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</si>
  <si>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</si>
  <si>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</si>
  <si>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</si>
  <si>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</si>
  <si>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</si>
  <si>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</si>
  <si>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</si>
  <si>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</si>
  <si>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</si>
  <si>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</si>
  <si>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</si>
  <si>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</si>
  <si>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</si>
  <si>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</si>
  <si>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</si>
  <si>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</si>
  <si>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</si>
  <si>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</si>
  <si>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</si>
  <si>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</si>
  <si>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</si>
  <si>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</si>
  <si>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</si>
  <si>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</si>
  <si>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</si>
  <si>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</si>
  <si>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</si>
  <si>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</si>
  <si>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</si>
  <si>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</si>
  <si>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</si>
  <si>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</si>
  <si>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</si>
  <si>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</si>
  <si>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</si>
  <si>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</si>
  <si>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</si>
  <si>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</si>
  <si>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</si>
  <si>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</si>
  <si>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</si>
  <si>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</si>
  <si>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</si>
  <si>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</si>
  <si>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</si>
  <si>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</si>
  <si>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</si>
  <si>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</si>
  <si>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</si>
  <si>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</si>
  <si>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</si>
  <si>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</si>
  <si>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</si>
  <si>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</si>
  <si>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</si>
  <si>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</si>
  <si>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</si>
  <si>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</si>
  <si>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</si>
  <si>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</si>
  <si>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</si>
  <si>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</si>
  <si>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</si>
  <si>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</si>
  <si>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</si>
  <si>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</si>
  <si>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</si>
  <si>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</si>
  <si>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</si>
  <si>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</si>
  <si>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</si>
  <si>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</si>
  <si>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</si>
  <si>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</si>
  <si>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</si>
  <si>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</si>
  <si>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</si>
  <si>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</si>
  <si>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</si>
  <si>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</si>
  <si>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</si>
  <si>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</si>
  <si>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</si>
  <si>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</si>
  <si>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</si>
  <si>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</si>
  <si>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</si>
  <si>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</si>
  <si>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</si>
  <si>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</si>
  <si>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</si>
  <si>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</si>
  <si>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</si>
  <si>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</si>
  <si>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</si>
  <si>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</si>
  <si>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</si>
  <si>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</si>
  <si>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</si>
  <si>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</si>
  <si>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</si>
  <si>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</si>
  <si>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</si>
  <si>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</si>
  <si>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</si>
  <si>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</si>
  <si>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</si>
  <si>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</si>
  <si>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</si>
  <si>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</si>
  <si>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</si>
  <si>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</si>
  <si>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</si>
  <si>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</si>
  <si>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</si>
  <si>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</si>
  <si>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</si>
  <si>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</si>
  <si>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</si>
  <si>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</si>
  <si>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</si>
  <si>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</si>
  <si>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</si>
  <si>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</si>
  <si>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</si>
  <si>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</si>
  <si>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</si>
  <si>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</si>
  <si>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</si>
  <si>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</si>
  <si>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</si>
  <si>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</si>
  <si>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</si>
  <si>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</si>
  <si>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</si>
  <si>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</si>
  <si>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</si>
  <si>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</si>
  <si>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</si>
  <si>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</si>
  <si>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</si>
  <si>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</si>
  <si>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</si>
  <si>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</si>
  <si>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</si>
  <si>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</si>
  <si>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</si>
  <si>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</si>
  <si>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</si>
  <si>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</si>
  <si>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</si>
  <si>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</si>
  <si>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</si>
  <si>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</si>
  <si>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</si>
  <si>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</si>
  <si>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</si>
  <si>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</si>
  <si>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</si>
  <si>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</si>
  <si>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</si>
  <si>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</si>
  <si>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</si>
  <si>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</si>
  <si>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</si>
  <si>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</si>
  <si>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</si>
  <si>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</si>
  <si>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</si>
  <si>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</si>
  <si>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</si>
  <si>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</si>
  <si>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</si>
  <si>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</si>
  <si>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</si>
  <si>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</si>
  <si>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</si>
  <si>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</si>
  <si>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</si>
  <si>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</si>
  <si>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</si>
  <si>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</si>
  <si>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</si>
  <si>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</si>
  <si>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</si>
  <si>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</si>
  <si>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</si>
  <si>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</si>
  <si>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</si>
  <si>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</si>
  <si>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</si>
  <si>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</si>
  <si>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</si>
  <si>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</si>
  <si>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</si>
  <si>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</si>
  <si>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</si>
  <si>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</si>
  <si>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</si>
  <si>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</si>
  <si>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</si>
  <si>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</si>
  <si>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</si>
  <si>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</si>
  <si>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</si>
  <si>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</si>
  <si>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</si>
  <si>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</si>
  <si>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</si>
  <si>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</si>
  <si>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</si>
  <si>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</si>
  <si>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</si>
  <si>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</si>
  <si>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</si>
  <si>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</si>
  <si>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</si>
  <si>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</si>
  <si>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</si>
  <si>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</si>
  <si>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</si>
  <si>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</si>
  <si>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</si>
  <si>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</si>
  <si>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</si>
  <si>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</si>
  <si>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</si>
  <si>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</si>
  <si>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</si>
  <si>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</si>
  <si>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</si>
  <si>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</si>
  <si>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</si>
  <si>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</si>
  <si>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</si>
  <si>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</si>
  <si>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</si>
  <si>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</si>
  <si>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</si>
  <si>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</si>
  <si>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</si>
  <si>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</si>
  <si>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</si>
  <si>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</si>
  <si>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</si>
  <si>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</si>
  <si>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</si>
  <si>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</si>
  <si>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</si>
  <si>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</si>
  <si>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</si>
  <si>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</si>
  <si>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</si>
  <si>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</si>
  <si>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</si>
  <si>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</si>
  <si>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</si>
  <si>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</si>
  <si>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</si>
  <si>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</si>
  <si>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</si>
  <si>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</si>
  <si>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</si>
  <si>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</si>
  <si>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</si>
  <si>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</si>
  <si>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</si>
  <si>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</si>
  <si>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</si>
  <si>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</si>
  <si>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</si>
  <si>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</si>
  <si>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</si>
  <si>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</si>
  <si>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</si>
  <si>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</si>
  <si>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</si>
  <si>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</si>
  <si>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</si>
  <si>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</si>
  <si>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</si>
  <si>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</si>
  <si>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</si>
  <si>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</si>
  <si>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</si>
  <si>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</si>
  <si>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</si>
  <si>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</si>
  <si>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</si>
  <si>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</si>
  <si>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</si>
  <si>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</si>
  <si>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</si>
  <si>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</si>
  <si>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</si>
  <si>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</si>
  <si>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</si>
  <si>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</si>
  <si>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</si>
  <si>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</si>
  <si>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</si>
  <si>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</si>
  <si>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</si>
  <si>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</si>
  <si>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</si>
  <si>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</si>
  <si>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</si>
  <si>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</si>
  <si>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</si>
  <si>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</si>
  <si>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</si>
  <si>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</si>
  <si>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</si>
  <si>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</si>
  <si>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</si>
  <si>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</si>
  <si>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</si>
  <si>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</si>
  <si>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</si>
  <si>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</si>
  <si>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</si>
  <si>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</si>
  <si>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</si>
  <si>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</si>
  <si>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</si>
  <si>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</si>
  <si>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</si>
  <si>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</si>
  <si>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</si>
  <si>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</si>
  <si>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</si>
  <si>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</si>
  <si>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</si>
  <si>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</si>
  <si>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</si>
  <si>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</si>
  <si>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</si>
  <si>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</si>
  <si>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</si>
  <si>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</si>
  <si>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</si>
  <si>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</si>
  <si>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</si>
  <si>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</si>
  <si>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</si>
  <si>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</si>
  <si>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</si>
  <si>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</si>
  <si>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</si>
  <si>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</si>
  <si>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</si>
  <si>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</si>
  <si>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</si>
  <si>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</si>
  <si>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</si>
  <si>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</si>
  <si>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</si>
  <si>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</si>
  <si>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</si>
  <si>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</si>
  <si>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</si>
  <si>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</si>
  <si>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</si>
  <si>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</si>
  <si>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</si>
  <si>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</si>
  <si>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</si>
  <si>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</si>
  <si>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</si>
  <si>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</si>
  <si>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</si>
  <si>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</si>
  <si>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</si>
  <si>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</si>
  <si>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</si>
  <si>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</si>
  <si>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</si>
  <si>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</si>
  <si>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</si>
  <si>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</si>
  <si>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</si>
  <si>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</si>
  <si>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</si>
  <si>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</si>
  <si>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</si>
  <si>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</si>
  <si>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</si>
  <si>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</si>
  <si>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</si>
  <si>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</si>
  <si>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</si>
  <si>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</si>
  <si>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</si>
  <si>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</si>
  <si>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</si>
  <si>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</si>
  <si>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</si>
  <si>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</si>
  <si>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</si>
  <si>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</si>
  <si>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</si>
  <si>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</si>
  <si>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</si>
  <si>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</si>
  <si>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</si>
  <si>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</si>
  <si>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</si>
  <si>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</si>
  <si>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</si>
  <si>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</si>
  <si>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</si>
  <si>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</si>
  <si>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</si>
  <si>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</si>
  <si>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</si>
  <si>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</si>
  <si>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</si>
  <si>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</si>
  <si>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</si>
  <si>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</si>
  <si>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</si>
  <si>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</si>
  <si>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</si>
  <si>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</si>
  <si>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</si>
  <si>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</si>
  <si>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</si>
  <si>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</si>
  <si>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</si>
  <si>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</si>
  <si>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</si>
  <si>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</si>
  <si>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</si>
  <si>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</si>
  <si>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</si>
  <si>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</si>
  <si>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</si>
  <si>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</si>
  <si>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</si>
  <si>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</si>
  <si>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</si>
  <si>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</si>
  <si>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</si>
  <si>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</si>
  <si>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</si>
  <si>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</si>
  <si>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</si>
  <si>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</si>
  <si>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</si>
  <si>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</si>
  <si>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</si>
  <si>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</si>
  <si>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</si>
  <si>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</si>
  <si>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</si>
  <si>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</si>
  <si>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</si>
  <si>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</si>
  <si>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</si>
  <si>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</si>
  <si>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</si>
  <si>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</si>
  <si>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</si>
  <si>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</si>
  <si>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</si>
  <si>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</si>
  <si>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</si>
  <si>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</si>
  <si>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</si>
  <si>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</si>
  <si>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</si>
  <si>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</si>
  <si>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</si>
  <si>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</si>
  <si>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</si>
  <si>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</si>
  <si>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</si>
  <si>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</si>
  <si>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</si>
  <si>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</si>
  <si>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</si>
  <si>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</si>
  <si>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</si>
  <si>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</si>
  <si>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</si>
  <si>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</si>
  <si>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</si>
  <si>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</si>
  <si>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</si>
  <si>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</si>
  <si>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</si>
  <si>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</si>
  <si>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</si>
  <si>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</si>
  <si>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</si>
  <si>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</si>
  <si>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</si>
  <si>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</si>
  <si>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</si>
  <si>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</si>
  <si>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</si>
  <si>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</si>
  <si>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</si>
  <si>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</si>
  <si>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</si>
  <si>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</si>
  <si>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</si>
  <si>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</si>
  <si>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</si>
  <si>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</si>
  <si>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</si>
  <si>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</si>
  <si>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</si>
  <si>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</si>
  <si>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</si>
  <si>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</si>
  <si>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</si>
  <si>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</si>
  <si>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</si>
  <si>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</si>
  <si>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</si>
  <si>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</si>
  <si>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</si>
  <si>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</si>
  <si>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</si>
  <si>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</si>
  <si>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</si>
  <si>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</si>
  <si>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</si>
  <si>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</si>
  <si>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</si>
  <si>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</si>
  <si>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</si>
  <si>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</si>
  <si>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</si>
  <si>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</si>
  <si>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</si>
  <si>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</si>
  <si>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</si>
  <si>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</si>
  <si>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</si>
  <si>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</si>
  <si>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</si>
  <si>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</si>
  <si>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</si>
  <si>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</si>
  <si>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</si>
  <si>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</si>
  <si>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</si>
  <si>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</si>
  <si>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</si>
  <si>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</si>
  <si>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</si>
  <si>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</si>
  <si>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</si>
  <si>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</si>
  <si>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</si>
  <si>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</si>
  <si>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</si>
  <si>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</si>
  <si>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</si>
  <si>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</si>
  <si>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</si>
  <si>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</si>
  <si>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</si>
  <si>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</si>
  <si>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</si>
  <si>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</si>
  <si>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</si>
  <si>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</si>
  <si>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</si>
  <si>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</si>
  <si>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</si>
  <si>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</si>
  <si>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</si>
  <si>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</si>
  <si>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</si>
  <si>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</si>
  <si>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</si>
  <si>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</si>
  <si>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</si>
  <si>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</si>
  <si>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</si>
  <si>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</si>
  <si>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</si>
  <si>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</si>
  <si>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</si>
  <si>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</si>
  <si>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</si>
  <si>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</si>
  <si>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</si>
  <si>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</si>
  <si>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</si>
  <si>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</si>
  <si>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</si>
  <si>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</si>
  <si>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</si>
  <si>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</si>
  <si>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</si>
  <si>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</si>
  <si>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</si>
  <si>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</si>
  <si>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</si>
  <si>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</si>
  <si>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</si>
  <si>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</si>
  <si>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</si>
  <si>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</si>
  <si>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</si>
  <si>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</si>
  <si>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</si>
  <si>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</si>
  <si>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</si>
  <si>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</si>
  <si>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</si>
  <si>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</si>
  <si>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</si>
  <si>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</si>
  <si>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</si>
  <si>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</si>
  <si>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</si>
  <si>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</si>
  <si>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</si>
  <si>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</si>
  <si>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</si>
  <si>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</si>
  <si>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</si>
  <si>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</si>
  <si>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</si>
  <si>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</si>
  <si>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</si>
  <si>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</si>
  <si>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</si>
  <si>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</si>
  <si>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</si>
  <si>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</si>
  <si>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</si>
  <si>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</si>
  <si>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</si>
  <si>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</si>
  <si>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</si>
  <si>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</si>
  <si>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</si>
  <si>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</si>
  <si>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</si>
  <si>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</si>
  <si>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</si>
  <si>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</si>
  <si>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</si>
  <si>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</si>
  <si>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</si>
  <si>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</si>
  <si>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</si>
  <si>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</si>
  <si>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</si>
  <si>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</si>
  <si>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</si>
  <si>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</si>
  <si>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</si>
  <si>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</si>
  <si>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</si>
  <si>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</si>
  <si>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</si>
  <si>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</si>
  <si>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</si>
  <si>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</si>
  <si>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</si>
  <si>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</si>
  <si>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</si>
  <si>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</si>
  <si>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</si>
  <si>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</si>
  <si>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</si>
  <si>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</si>
  <si>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</si>
  <si>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</si>
  <si>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</si>
  <si>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</si>
  <si>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</si>
  <si>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</si>
  <si>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</si>
  <si>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</si>
  <si>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</si>
  <si>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</si>
  <si>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</si>
  <si>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</si>
  <si>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</si>
  <si>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</si>
  <si>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</si>
  <si>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</si>
  <si>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</si>
  <si>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</si>
  <si>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</si>
  <si>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</si>
  <si>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</si>
  <si>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</si>
  <si>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</si>
  <si>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</si>
  <si>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</si>
  <si>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</si>
  <si>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</si>
  <si>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</si>
  <si>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</si>
  <si>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</si>
  <si>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</si>
  <si>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</si>
  <si>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</si>
  <si>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</si>
  <si>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</si>
  <si>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</si>
  <si>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</si>
  <si>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</si>
  <si>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</si>
  <si>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</si>
  <si>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</si>
  <si>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</si>
  <si>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</si>
  <si>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</si>
  <si>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</si>
  <si>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</si>
  <si>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</si>
  <si>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</si>
  <si>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</si>
  <si>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</si>
  <si>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</si>
  <si>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</si>
  <si>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</si>
  <si>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</si>
  <si>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</si>
  <si>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</si>
  <si>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</si>
  <si>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</si>
  <si>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</si>
  <si>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</si>
  <si>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</si>
  <si>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</si>
  <si>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</si>
  <si>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</si>
  <si>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</si>
  <si>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</si>
  <si>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</si>
  <si>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</si>
  <si>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</si>
  <si>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</si>
  <si>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</si>
  <si>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</si>
  <si>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</si>
  <si>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</si>
  <si>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</si>
  <si>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</si>
  <si>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</si>
  <si>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</si>
  <si>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</si>
  <si>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</si>
  <si>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</si>
  <si>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</si>
  <si>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</si>
  <si>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</si>
  <si>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</si>
  <si>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</si>
  <si>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</si>
  <si>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</si>
  <si>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</si>
  <si>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</si>
  <si>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</si>
  <si>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</si>
  <si>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</si>
  <si>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</si>
  <si>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</si>
  <si>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</si>
  <si>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</si>
  <si>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</si>
  <si>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</si>
  <si>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</si>
  <si>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</si>
  <si>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</si>
  <si>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</si>
  <si>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</si>
  <si>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</si>
  <si>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</si>
  <si>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</si>
  <si>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</si>
  <si>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</si>
  <si>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</si>
  <si>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</si>
  <si>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</si>
  <si>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</si>
  <si>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</si>
  <si>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</si>
  <si>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</si>
  <si>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</si>
  <si>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</si>
  <si>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</si>
  <si>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</si>
  <si>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</si>
  <si>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</si>
  <si>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</si>
  <si>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</si>
  <si>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</si>
  <si>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</si>
  <si>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</si>
  <si>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</si>
  <si>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</si>
  <si>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</si>
  <si>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</si>
  <si>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</si>
  <si>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</si>
  <si>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</si>
  <si>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</si>
  <si>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</si>
  <si>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</si>
  <si>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</si>
  <si>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</si>
  <si>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</si>
  <si>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</si>
  <si>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</si>
  <si>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</si>
  <si>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</si>
  <si>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</si>
  <si>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</si>
  <si>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</si>
  <si>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</si>
  <si>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</si>
  <si>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</si>
  <si>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</si>
  <si>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</si>
  <si>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</si>
  <si>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</si>
  <si>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</si>
  <si>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</si>
  <si>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</si>
  <si>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</si>
  <si>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</si>
  <si>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</si>
  <si>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</si>
  <si>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</si>
  <si>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</si>
  <si>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</si>
  <si>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</si>
  <si>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</si>
  <si>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</si>
  <si>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</si>
  <si>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</si>
  <si>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</si>
  <si>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</si>
  <si>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</si>
  <si>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</si>
  <si>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</si>
  <si>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</si>
  <si>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</si>
  <si>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</si>
  <si>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</si>
  <si>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</si>
  <si>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</si>
  <si>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</si>
  <si>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</si>
  <si>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</si>
  <si>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</si>
  <si>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</si>
  <si>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</si>
  <si>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</si>
  <si>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</si>
  <si>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</si>
  <si>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</si>
  <si>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</si>
  <si>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</si>
  <si>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</si>
  <si>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</si>
  <si>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</si>
  <si>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</si>
  <si>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</si>
  <si>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</si>
  <si>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</si>
  <si>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</si>
  <si>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</si>
  <si>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</si>
  <si>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</si>
  <si>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</si>
  <si>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</si>
  <si>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</si>
  <si>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</si>
  <si>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</si>
  <si>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</si>
  <si>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</si>
  <si>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</si>
  <si>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</si>
  <si>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</si>
  <si>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</si>
  <si>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</si>
  <si>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</si>
  <si>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</si>
  <si>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</si>
  <si>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</si>
  <si>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</si>
  <si>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</si>
  <si>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</si>
  <si>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</si>
  <si>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</si>
  <si>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</si>
  <si>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</si>
  <si>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</si>
  <si>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</si>
  <si>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</si>
  <si>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</si>
  <si>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</si>
  <si>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</si>
  <si>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</si>
  <si>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</si>
  <si>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</si>
  <si>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</si>
  <si>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</si>
  <si>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</si>
  <si>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</si>
  <si>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</si>
  <si>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</si>
  <si>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</si>
  <si>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</si>
  <si>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</si>
  <si>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</si>
  <si>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</si>
  <si>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</si>
  <si>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</si>
  <si>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</si>
  <si>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</si>
  <si>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</si>
  <si>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</si>
  <si>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</si>
  <si>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</si>
  <si>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</si>
  <si>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</si>
  <si>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</si>
  <si>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</si>
  <si>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</si>
  <si>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</si>
  <si>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</si>
  <si>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</si>
  <si>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</si>
  <si>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</si>
  <si>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</si>
  <si>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</si>
  <si>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</si>
  <si>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</si>
  <si>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</si>
  <si>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</si>
  <si>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</si>
  <si>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</si>
  <si>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</si>
  <si>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</si>
  <si>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</si>
  <si>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</si>
  <si>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</si>
  <si>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</si>
  <si>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</si>
  <si>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</si>
  <si>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</si>
  <si>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</si>
  <si>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</si>
  <si>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</si>
  <si>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</si>
  <si>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</si>
  <si>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</si>
  <si>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</si>
  <si>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</si>
  <si>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</si>
  <si>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</si>
  <si>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</si>
  <si>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</si>
  <si>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</si>
  <si>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</si>
  <si>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</si>
  <si>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</si>
  <si>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</si>
  <si>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</si>
  <si>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</si>
  <si>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</si>
  <si>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</si>
  <si>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</si>
  <si>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</si>
  <si>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</si>
  <si>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</si>
  <si>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</si>
  <si>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</si>
  <si>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</si>
  <si>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</si>
  <si>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</si>
  <si>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</si>
  <si>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</si>
  <si>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</si>
  <si>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</si>
  <si>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</si>
  <si>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</si>
  <si>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</si>
  <si>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</si>
  <si>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</si>
  <si>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</si>
  <si>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</si>
  <si>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</si>
  <si>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</si>
  <si>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</si>
  <si>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</si>
  <si>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</si>
  <si>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</si>
  <si>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</si>
  <si>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</si>
  <si>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</si>
  <si>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</si>
  <si>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</si>
  <si>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</si>
  <si>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</si>
  <si>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</si>
  <si>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</si>
  <si>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</si>
  <si>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</si>
  <si>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</si>
  <si>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</si>
  <si>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</si>
  <si>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</si>
  <si>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</si>
  <si>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</si>
  <si>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</si>
  <si>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</si>
  <si>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</si>
  <si>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</si>
  <si>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</si>
  <si>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</si>
  <si>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</si>
  <si>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</si>
  <si>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</si>
  <si>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</si>
  <si>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</si>
  <si>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</si>
  <si>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</si>
  <si>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</si>
  <si>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</si>
  <si>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</si>
  <si>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</si>
  <si>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</si>
  <si>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</si>
  <si>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</si>
  <si>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</si>
  <si>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</si>
  <si>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</si>
  <si>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</si>
  <si>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</si>
  <si>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</si>
  <si>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</si>
  <si>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</si>
  <si>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</si>
  <si>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</si>
  <si>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</si>
  <si>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</si>
  <si>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</si>
  <si>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</si>
  <si>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</si>
  <si>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</si>
  <si>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</si>
  <si>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</si>
  <si>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</si>
  <si>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</si>
  <si>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</si>
  <si>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</si>
  <si>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</si>
  <si>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</si>
  <si>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</si>
  <si>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</si>
  <si>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</si>
  <si>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</si>
  <si>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</si>
  <si>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</si>
  <si>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</si>
  <si>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</si>
  <si>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</si>
  <si>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</si>
  <si>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</si>
  <si>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</si>
  <si>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</si>
  <si>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</si>
  <si>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</si>
  <si>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</si>
  <si>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</si>
  <si>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</si>
  <si>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</si>
  <si>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</si>
  <si>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</si>
  <si>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</si>
  <si>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</si>
  <si>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</si>
  <si>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</si>
  <si>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</si>
  <si>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</si>
  <si>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</si>
  <si>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</si>
  <si>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</si>
  <si>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</si>
  <si>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</si>
  <si>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</si>
  <si>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</si>
  <si>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</si>
  <si>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</si>
  <si>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</si>
  <si>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</si>
  <si>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</si>
  <si>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</si>
  <si>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</si>
  <si>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</si>
  <si>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</si>
  <si>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</si>
  <si>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</si>
  <si>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</si>
  <si>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</si>
  <si>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</si>
  <si>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</si>
  <si>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</si>
  <si>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</si>
  <si>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</si>
  <si>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</si>
  <si>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</si>
  <si>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</si>
  <si>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</si>
  <si>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</si>
  <si>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</si>
  <si>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</si>
  <si>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</si>
  <si>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</si>
  <si>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</si>
  <si>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</si>
  <si>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</si>
  <si>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</si>
  <si>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</si>
  <si>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</si>
  <si>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</si>
  <si>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</si>
  <si>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</si>
  <si>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</si>
  <si>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</si>
  <si>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</si>
  <si>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</si>
  <si>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</si>
  <si>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</si>
  <si>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</si>
  <si>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</si>
  <si>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</si>
  <si>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</si>
  <si>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</si>
  <si>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</si>
  <si>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</si>
  <si>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</si>
  <si>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</si>
  <si>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</si>
  <si>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</si>
  <si>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</si>
  <si>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</si>
  <si>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</si>
  <si>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</si>
  <si>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</si>
  <si>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</si>
  <si>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</si>
  <si>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</si>
  <si>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</si>
  <si>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</si>
  <si>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</si>
  <si>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</si>
  <si>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</si>
  <si>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</si>
  <si>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</si>
  <si>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</si>
  <si>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</si>
  <si>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</si>
  <si>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</si>
  <si>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</si>
  <si>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</si>
  <si>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</si>
  <si>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</si>
  <si>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</si>
  <si>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</si>
  <si>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</si>
  <si>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</si>
  <si>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</si>
  <si>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</si>
  <si>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</si>
  <si>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</si>
  <si>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</si>
  <si>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</si>
  <si>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</si>
  <si>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</si>
  <si>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</si>
  <si>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</si>
  <si>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</si>
  <si>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</si>
  <si>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</si>
  <si>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</si>
  <si>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</si>
  <si>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</si>
  <si>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</si>
  <si>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</si>
  <si>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</si>
  <si>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</si>
  <si>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</si>
  <si>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</si>
  <si>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</si>
  <si>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</si>
  <si>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</si>
  <si>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</si>
  <si>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</si>
  <si>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</si>
  <si>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</si>
  <si>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</si>
  <si>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</si>
  <si>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</si>
  <si>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</si>
  <si>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</si>
  <si>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</si>
  <si>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</si>
  <si>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</si>
  <si>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</si>
  <si>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</si>
  <si>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</si>
  <si>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</si>
  <si>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</si>
  <si>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</si>
  <si>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</si>
  <si>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</si>
  <si>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</si>
  <si>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</si>
  <si>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</si>
  <si>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</si>
  <si>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</si>
  <si>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</si>
  <si>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</si>
  <si>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</si>
  <si>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</si>
  <si>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</si>
  <si>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</si>
  <si>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</si>
  <si>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</si>
  <si>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</si>
  <si>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</si>
  <si>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</si>
  <si>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</si>
  <si>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</si>
  <si>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</si>
  <si>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</si>
  <si>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</si>
  <si>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</si>
  <si>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</si>
  <si>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</si>
  <si>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</si>
  <si>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</si>
  <si>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</si>
  <si>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</si>
  <si>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</si>
  <si>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</si>
  <si>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</si>
  <si>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</si>
  <si>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</si>
  <si>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</si>
  <si>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</si>
  <si>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</si>
  <si>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</si>
  <si>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</si>
  <si>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</si>
  <si>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</si>
  <si>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</si>
  <si>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</si>
  <si>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</si>
  <si>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</si>
  <si>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</si>
  <si>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</si>
  <si>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</si>
  <si>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</si>
  <si>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</si>
  <si>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</si>
  <si>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</si>
  <si>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</si>
  <si>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</si>
  <si>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</si>
  <si>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</si>
  <si>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</si>
  <si>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</si>
  <si>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</si>
  <si>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</si>
  <si>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</si>
  <si>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</si>
  <si>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</si>
  <si>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</si>
  <si>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</si>
  <si>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</si>
  <si>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</si>
  <si>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</si>
  <si>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</si>
  <si>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</si>
  <si>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</si>
  <si>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</si>
  <si>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</si>
  <si>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</si>
  <si>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</si>
  <si>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</si>
  <si>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</si>
  <si>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</si>
  <si>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</si>
  <si>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</si>
  <si>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</si>
  <si>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</si>
  <si>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</si>
  <si>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</si>
  <si>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</si>
  <si>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</si>
  <si>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</si>
  <si>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</si>
  <si>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</si>
  <si>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</si>
  <si>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</si>
  <si>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</si>
  <si>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</si>
  <si>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</si>
  <si>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</si>
  <si>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</si>
  <si>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</si>
  <si>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</si>
  <si>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</si>
  <si>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</si>
  <si>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</si>
  <si>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</si>
  <si>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</si>
  <si>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</si>
  <si>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</si>
  <si>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</si>
  <si>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</si>
  <si>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</si>
  <si>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</si>
  <si>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</si>
  <si>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</si>
  <si>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</si>
  <si>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</si>
  <si>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</si>
  <si>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</si>
  <si>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</si>
  <si>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</si>
  <si>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</si>
  <si>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</si>
  <si>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</si>
  <si>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</si>
  <si>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</si>
  <si>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</si>
  <si>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</si>
  <si>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</si>
  <si>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</si>
  <si>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</si>
  <si>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</si>
  <si>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</si>
  <si>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</si>
  <si>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</si>
  <si>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</si>
  <si>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</si>
  <si>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</si>
  <si>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</si>
  <si>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</si>
  <si>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</si>
  <si>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</si>
  <si>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</si>
  <si>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</si>
  <si>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</si>
  <si>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</si>
  <si>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</si>
  <si>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</si>
  <si>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</si>
  <si>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</si>
  <si>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</si>
  <si>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</si>
  <si>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</si>
  <si>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</si>
  <si>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</si>
  <si>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</si>
  <si>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</si>
  <si>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</si>
  <si>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</si>
  <si>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</si>
  <si>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</si>
  <si>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</si>
  <si>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</si>
  <si>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</si>
  <si>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</si>
  <si>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</si>
  <si>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</si>
  <si>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</si>
  <si>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</si>
  <si>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</si>
  <si>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</si>
  <si>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</si>
  <si>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</si>
  <si>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</si>
  <si>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</si>
  <si>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</si>
  <si>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</si>
  <si>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</si>
  <si>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</si>
  <si>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</si>
  <si>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</si>
  <si>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</si>
  <si>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</si>
  <si>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</si>
  <si>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</si>
  <si>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</si>
  <si>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</si>
  <si>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</si>
  <si>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</si>
  <si>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</si>
  <si>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</si>
  <si>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</si>
  <si>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</si>
  <si>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</si>
  <si>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</si>
  <si>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</si>
  <si>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</si>
  <si>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</si>
  <si>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</si>
  <si>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</si>
  <si>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</si>
  <si>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</si>
  <si>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</si>
  <si>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</si>
  <si>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</si>
  <si>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</si>
  <si>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</si>
  <si>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</si>
  <si>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</si>
  <si>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</si>
  <si>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</si>
  <si>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</si>
  <si>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</si>
  <si>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</si>
  <si>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</si>
  <si>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</si>
  <si>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</si>
  <si>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</si>
  <si>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</si>
  <si>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</si>
  <si>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</si>
  <si>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</si>
  <si>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</si>
  <si>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</si>
  <si>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</si>
  <si>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</si>
  <si>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</si>
  <si>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</si>
  <si>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</si>
  <si>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</si>
  <si>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</si>
  <si>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</si>
  <si>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</si>
  <si>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</si>
  <si>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</si>
  <si>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</si>
  <si>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</si>
  <si>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</si>
  <si>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</si>
  <si>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</si>
  <si>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</si>
  <si>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</si>
  <si>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</si>
  <si>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</si>
  <si>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</si>
  <si>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</si>
  <si>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</si>
  <si>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</si>
  <si>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</si>
  <si>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</si>
  <si>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</si>
  <si>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</si>
  <si>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</si>
  <si>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</si>
  <si>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</si>
  <si>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</si>
  <si>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</si>
  <si>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</si>
  <si>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</si>
  <si>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</si>
  <si>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</si>
  <si>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</si>
  <si>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</si>
  <si>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</si>
  <si>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</si>
  <si>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</si>
  <si>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</si>
  <si>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</si>
  <si>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</si>
  <si>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</si>
  <si>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</si>
  <si>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</si>
  <si>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</si>
  <si>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</si>
  <si>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</si>
  <si>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</si>
  <si>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</si>
  <si>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</si>
  <si>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</si>
  <si>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</si>
  <si>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</si>
  <si>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</si>
  <si>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</si>
  <si>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</si>
  <si>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</si>
  <si>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</si>
  <si>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</si>
  <si>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</si>
  <si>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</si>
  <si>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</si>
  <si>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</si>
  <si>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</si>
  <si>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</si>
  <si>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</si>
  <si>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</si>
  <si>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</si>
  <si>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</si>
  <si>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</si>
  <si>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</si>
  <si>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</si>
  <si>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</si>
  <si>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</si>
  <si>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</si>
  <si>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</si>
  <si>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</si>
  <si>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</si>
  <si>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</si>
  <si>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</si>
  <si>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</si>
  <si>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</si>
  <si>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</si>
  <si>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</si>
  <si>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</si>
  <si>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</si>
  <si>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</si>
  <si>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</si>
  <si>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</si>
  <si>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</si>
  <si>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</si>
  <si>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</si>
  <si>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</si>
  <si>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</si>
  <si>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</si>
  <si>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</si>
  <si>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</si>
  <si>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</si>
  <si>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</si>
  <si>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</si>
  <si>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</si>
  <si>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</si>
  <si>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</si>
  <si>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</si>
  <si>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</si>
  <si>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</si>
  <si>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</si>
  <si>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</si>
  <si>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</si>
  <si>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</si>
  <si>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</si>
  <si>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</si>
  <si>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</si>
  <si>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</si>
  <si>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</si>
  <si>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</si>
  <si>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</si>
  <si>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</si>
  <si>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</si>
  <si>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</si>
  <si>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</si>
  <si>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</si>
  <si>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</si>
  <si>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</si>
  <si>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</si>
  <si>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</si>
  <si>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</si>
  <si>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</si>
  <si>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</si>
  <si>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</si>
  <si>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</si>
  <si>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</si>
  <si>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</si>
  <si>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</si>
  <si>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</si>
  <si>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</si>
  <si>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</si>
  <si>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</si>
  <si>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</si>
  <si>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</si>
  <si>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</si>
  <si>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</si>
  <si>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</si>
  <si>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</si>
  <si>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</si>
  <si>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</si>
  <si>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</si>
  <si>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</si>
  <si>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</si>
  <si>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</si>
  <si>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</si>
  <si>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</si>
  <si>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</si>
  <si>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</si>
  <si>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</si>
  <si>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</si>
  <si>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</si>
  <si>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</si>
  <si>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</si>
  <si>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</si>
  <si>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</si>
  <si>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</si>
  <si>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</si>
  <si>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</si>
  <si>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</si>
  <si>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</si>
  <si>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</si>
  <si>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</si>
  <si>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</si>
  <si>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</si>
  <si>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</si>
  <si>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</si>
  <si>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</si>
  <si>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</si>
  <si>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</si>
  <si>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</si>
  <si>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</si>
  <si>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</si>
  <si>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</si>
  <si>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</si>
  <si>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</si>
  <si>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</si>
  <si>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</si>
  <si>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</si>
  <si>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</si>
  <si>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</si>
  <si>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</si>
  <si>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</si>
  <si>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</si>
  <si>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</si>
  <si>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</si>
  <si>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</si>
  <si>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</si>
  <si>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</si>
  <si>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</si>
  <si>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</si>
  <si>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</si>
  <si>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</si>
  <si>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</si>
  <si>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</si>
  <si>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</si>
  <si>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</si>
  <si>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</si>
  <si>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</si>
  <si>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</si>
  <si>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</si>
  <si>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</si>
  <si>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</si>
  <si>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</si>
  <si>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</si>
  <si>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</si>
  <si>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</si>
  <si>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</si>
  <si>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</si>
  <si>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</si>
  <si>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</si>
  <si>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</si>
  <si>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</si>
  <si>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</si>
  <si>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</si>
  <si>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</si>
  <si>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</si>
  <si>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</si>
  <si>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</si>
  <si>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</si>
  <si>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</si>
  <si>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</si>
  <si>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</si>
  <si>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</si>
  <si>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</si>
  <si>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</si>
  <si>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</si>
  <si>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</si>
  <si>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</si>
  <si>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</si>
  <si>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</si>
  <si>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</si>
  <si>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</si>
  <si>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</si>
  <si>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</si>
  <si>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</si>
  <si>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</si>
  <si>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</si>
  <si>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</si>
  <si>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</si>
  <si>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</si>
  <si>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</si>
  <si>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</si>
  <si>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</si>
  <si>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</si>
  <si>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</si>
  <si>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</si>
  <si>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</si>
  <si>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</si>
  <si>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</si>
  <si>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</si>
  <si>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</si>
  <si>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</si>
  <si>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</si>
  <si>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</si>
  <si>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</si>
  <si>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</si>
  <si>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</si>
  <si>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</si>
  <si>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</si>
  <si>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</si>
  <si>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</si>
  <si>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</si>
  <si>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</si>
  <si>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</si>
  <si>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</si>
  <si>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</si>
  <si>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</si>
  <si>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</si>
  <si>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</si>
  <si>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</si>
  <si>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</si>
  <si>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</si>
  <si>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</si>
  <si>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</si>
  <si>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</si>
  <si>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</si>
  <si>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</si>
  <si>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</si>
  <si>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</si>
  <si>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</si>
  <si>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</si>
  <si>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</si>
  <si>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</si>
  <si>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</si>
  <si>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</si>
  <si>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</si>
  <si>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</si>
  <si>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</si>
  <si>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</si>
  <si>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</si>
  <si>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</si>
  <si>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</si>
  <si>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</si>
  <si>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</si>
  <si>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</si>
  <si>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</si>
  <si>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</si>
  <si>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</si>
  <si>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</si>
  <si>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</si>
  <si>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</si>
  <si>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</si>
  <si>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</si>
  <si>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</si>
  <si>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</si>
  <si>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</si>
  <si>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</si>
  <si>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</si>
  <si>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</si>
  <si>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</si>
  <si>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</si>
  <si>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</si>
  <si>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</si>
  <si>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</si>
  <si>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</si>
  <si>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</si>
  <si>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</si>
  <si>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</si>
  <si>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</si>
  <si>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</si>
  <si>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</si>
  <si>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</si>
  <si>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</si>
  <si>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</si>
  <si>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</si>
  <si>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</si>
  <si>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</si>
  <si>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</si>
  <si>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</si>
  <si>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</si>
  <si>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</si>
  <si>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</si>
  <si>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</si>
  <si>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</si>
  <si>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</si>
  <si>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</si>
  <si>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</si>
  <si>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</si>
  <si>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</si>
  <si>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</si>
  <si>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</si>
  <si>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</si>
  <si>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</si>
  <si>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</si>
  <si>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</si>
  <si>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</si>
  <si>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</si>
  <si>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</si>
  <si>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</si>
  <si>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</si>
  <si>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</si>
  <si>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</si>
  <si>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</si>
  <si>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</si>
  <si>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</si>
  <si>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</si>
  <si>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</si>
  <si>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</si>
  <si>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</si>
  <si>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</si>
  <si>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</si>
  <si>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</si>
  <si>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</si>
  <si>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</si>
  <si>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</si>
  <si>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</si>
  <si>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</si>
  <si>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</si>
  <si>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</si>
  <si>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</si>
  <si>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</si>
  <si>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</si>
  <si>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</si>
  <si>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</si>
  <si>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</si>
  <si>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</si>
  <si>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</si>
  <si>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</si>
  <si>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</si>
  <si>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</si>
  <si>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</si>
  <si>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</si>
  <si>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</si>
  <si>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</si>
  <si>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</si>
  <si>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</si>
  <si>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</si>
  <si>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</si>
  <si>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</si>
  <si>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</si>
  <si>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</si>
  <si>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</si>
  <si>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</si>
  <si>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</si>
  <si>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</si>
  <si>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</si>
  <si>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</si>
  <si>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</si>
  <si>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</si>
  <si>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</si>
  <si>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</si>
  <si>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</si>
  <si>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</si>
  <si>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</si>
  <si>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</si>
  <si>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</si>
  <si>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</si>
  <si>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</si>
  <si>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</si>
  <si>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</si>
  <si>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</si>
  <si>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</si>
  <si>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</si>
  <si>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</si>
  <si>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</si>
  <si>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</si>
  <si>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</si>
  <si>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</si>
  <si>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</si>
  <si>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</si>
  <si>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</si>
  <si>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</si>
  <si>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</si>
  <si>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</si>
  <si>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</si>
  <si>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</si>
  <si>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</si>
  <si>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</si>
  <si>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</si>
  <si>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</si>
  <si>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</si>
  <si>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</si>
  <si>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</si>
  <si>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</si>
  <si>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</si>
  <si>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</si>
  <si>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</si>
  <si>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</si>
  <si>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</si>
  <si>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</si>
  <si>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</si>
  <si>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</si>
  <si>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</si>
  <si>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</si>
  <si>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</si>
  <si>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</si>
  <si>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</si>
  <si>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</si>
  <si>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</si>
  <si>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</si>
  <si>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</si>
  <si>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</si>
  <si>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</si>
  <si>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</si>
  <si>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</si>
  <si>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</si>
  <si>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</si>
  <si>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</si>
  <si>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</si>
  <si>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</si>
  <si>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</si>
  <si>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</si>
  <si>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</si>
  <si>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</si>
  <si>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</si>
  <si>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</si>
  <si>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</si>
  <si>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</si>
  <si>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</si>
  <si>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</si>
  <si>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</si>
  <si>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</si>
  <si>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</si>
  <si>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</si>
  <si>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</si>
  <si>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</si>
  <si>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</si>
  <si>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</si>
  <si>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</si>
  <si>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</si>
  <si>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</si>
  <si>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</si>
  <si>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</si>
  <si>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</si>
  <si>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</si>
  <si>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</si>
  <si>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</si>
  <si>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</si>
  <si>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</si>
  <si>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</si>
  <si>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</si>
  <si>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</si>
  <si>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</si>
  <si>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</si>
  <si>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</si>
  <si>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</si>
  <si>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</si>
  <si>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</si>
  <si>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</si>
  <si>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</si>
  <si>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</si>
  <si>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</si>
  <si>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</si>
  <si>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</si>
  <si>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</si>
  <si>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</si>
  <si>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</si>
  <si>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</si>
  <si>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</si>
  <si>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</si>
  <si>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</si>
  <si>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</si>
  <si>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</si>
  <si>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</si>
  <si>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</si>
  <si>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</si>
  <si>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</si>
  <si>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</si>
  <si>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</si>
  <si>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</si>
  <si>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</si>
  <si>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</si>
  <si>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</si>
  <si>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</si>
  <si>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</si>
  <si>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</si>
  <si>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</si>
  <si>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</si>
  <si>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</si>
  <si>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</si>
  <si>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</si>
  <si>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</si>
  <si>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</si>
  <si>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</si>
  <si>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</si>
  <si>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</si>
  <si>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</si>
  <si>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</si>
  <si>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</si>
  <si>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</si>
  <si>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</si>
  <si>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</si>
  <si>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</si>
  <si>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</si>
  <si>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</si>
  <si>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</si>
  <si>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</si>
  <si>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</si>
  <si>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</si>
  <si>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</si>
  <si>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</si>
  <si>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</si>
  <si>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</si>
  <si>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</si>
  <si>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</si>
  <si>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</si>
  <si>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</si>
  <si>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</si>
  <si>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</si>
  <si>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</si>
  <si>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</si>
  <si>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</si>
  <si>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</si>
  <si>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</si>
  <si>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</si>
  <si>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</si>
  <si>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</si>
  <si>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</si>
  <si>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</si>
  <si>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</si>
  <si>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</si>
  <si>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</si>
  <si>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</si>
  <si>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</si>
  <si>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</si>
  <si>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</si>
  <si>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</si>
  <si>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</si>
  <si>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</si>
  <si>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</si>
  <si>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</si>
  <si>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</si>
  <si>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</si>
  <si>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</si>
  <si>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</si>
  <si>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</si>
  <si>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</si>
  <si>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</si>
  <si>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</si>
  <si>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</si>
  <si>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</si>
  <si>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</si>
  <si>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</si>
  <si>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</si>
  <si>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</si>
  <si>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</si>
  <si>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</si>
  <si>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</si>
  <si>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</si>
  <si>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</si>
  <si>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</si>
  <si>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</si>
  <si>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</si>
  <si>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</si>
  <si>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</si>
  <si>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</si>
  <si>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</si>
  <si>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</si>
  <si>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</si>
  <si>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</si>
  <si>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</si>
  <si>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</si>
  <si>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</si>
  <si>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</si>
  <si>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</si>
  <si>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</si>
  <si>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</si>
  <si>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</si>
  <si>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</si>
  <si>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</si>
  <si>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</si>
  <si>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</si>
  <si>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</si>
  <si>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</si>
  <si>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</si>
  <si>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</si>
  <si>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</si>
  <si>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</si>
  <si>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</si>
  <si>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</si>
  <si>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</si>
  <si>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</si>
  <si>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</si>
  <si>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</si>
  <si>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</si>
  <si>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</si>
  <si>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</si>
  <si>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</si>
  <si>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</si>
  <si>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</si>
  <si>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</si>
  <si>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</si>
  <si>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</si>
  <si>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</si>
  <si>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</si>
  <si>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</si>
  <si>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</si>
  <si>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</si>
  <si>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</si>
  <si>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</si>
  <si>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</si>
  <si>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</si>
  <si>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</si>
  <si>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</si>
  <si>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</si>
  <si>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</si>
  <si>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</si>
  <si>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</si>
  <si>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</si>
  <si>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</si>
  <si>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</si>
  <si>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</si>
  <si>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</si>
  <si>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</si>
  <si>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</si>
  <si>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</si>
  <si>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</si>
  <si>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</si>
  <si>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</si>
  <si>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</si>
  <si>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</si>
  <si>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</si>
  <si>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</si>
  <si>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</si>
  <si>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</si>
  <si>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</si>
  <si>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</si>
  <si>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</si>
  <si>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</si>
  <si>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</si>
  <si>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</si>
  <si>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</si>
  <si>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</si>
  <si>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</si>
  <si>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</si>
  <si>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</si>
  <si>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</si>
  <si>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</si>
  <si>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</si>
  <si>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</si>
  <si>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</si>
  <si>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</si>
  <si>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</si>
  <si>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</si>
  <si>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</si>
  <si>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</si>
  <si>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</si>
  <si>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</si>
  <si>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</si>
  <si>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</si>
  <si>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</si>
  <si>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</si>
  <si>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</si>
  <si>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</si>
  <si>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</si>
  <si>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</si>
  <si>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</si>
  <si>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</si>
  <si>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</si>
  <si>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</si>
  <si>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</si>
  <si>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</si>
  <si>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</si>
  <si>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</si>
  <si>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</si>
  <si>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</si>
  <si>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</si>
  <si>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</si>
  <si>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</si>
  <si>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</si>
  <si>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</si>
  <si>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</si>
  <si>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</si>
  <si>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</si>
  <si>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</si>
  <si>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</si>
  <si>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</si>
  <si>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</si>
  <si>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</si>
  <si>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</si>
  <si>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</si>
  <si>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</si>
  <si>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</si>
  <si>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</si>
  <si>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</si>
  <si>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</si>
  <si>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</si>
  <si>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</si>
  <si>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</si>
  <si>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</si>
  <si>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</si>
  <si>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</si>
  <si>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</si>
  <si>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</si>
  <si>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</si>
  <si>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</si>
  <si>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</si>
  <si>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</si>
  <si>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</si>
  <si>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</si>
  <si>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</si>
  <si>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</si>
  <si>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</si>
  <si>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</si>
  <si>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</si>
  <si>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</si>
  <si>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</si>
  <si>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</si>
  <si>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</si>
  <si>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</si>
  <si>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</si>
  <si>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</si>
  <si>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</si>
  <si>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</si>
  <si>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</si>
  <si>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</si>
  <si>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</si>
  <si>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</si>
  <si>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</si>
  <si>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</si>
  <si>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</si>
  <si>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</si>
  <si>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</si>
  <si>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</si>
  <si>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</si>
  <si>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</si>
  <si>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</si>
  <si>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</si>
  <si>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</si>
  <si>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</si>
  <si>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</si>
  <si>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</si>
  <si>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</si>
  <si>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</si>
  <si>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</si>
  <si>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</si>
  <si>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</si>
  <si>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</si>
  <si>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</si>
  <si>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</si>
  <si>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</si>
  <si>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</si>
  <si>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</si>
  <si>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</si>
  <si>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</si>
  <si>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</si>
  <si>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</si>
  <si>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</si>
  <si>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</si>
  <si>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</si>
  <si>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</si>
  <si>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</si>
  <si>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</si>
  <si>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</si>
  <si>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</si>
  <si>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</si>
  <si>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</si>
  <si>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</si>
  <si>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</si>
  <si>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</si>
  <si>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</si>
  <si>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</si>
  <si>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</si>
  <si>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</si>
  <si>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</si>
  <si>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</si>
  <si>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</si>
  <si>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</si>
  <si>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</si>
  <si>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</si>
  <si>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</si>
  <si>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</si>
  <si>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</si>
  <si>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</si>
  <si>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</si>
  <si>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</si>
  <si>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</si>
  <si>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</si>
  <si>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</si>
  <si>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</si>
  <si>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</si>
  <si>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</si>
  <si>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</si>
  <si>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</si>
  <si>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</si>
  <si>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</si>
  <si>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</si>
  <si>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</si>
  <si>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</si>
  <si>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</si>
  <si>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</si>
  <si>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</si>
  <si>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</si>
  <si>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</si>
  <si>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</si>
  <si>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</si>
  <si>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</si>
  <si>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</si>
  <si>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</si>
  <si>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</si>
  <si>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</si>
  <si>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</si>
  <si>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</si>
  <si>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</si>
  <si>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</si>
  <si>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</si>
  <si>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</si>
  <si>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</si>
  <si>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</si>
  <si>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</si>
  <si>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</si>
  <si>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</si>
  <si>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</si>
  <si>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</si>
  <si>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</si>
  <si>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</si>
  <si>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</si>
  <si>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</si>
  <si>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</si>
  <si>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</si>
  <si>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</si>
  <si>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</si>
  <si>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</si>
  <si>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</si>
  <si>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</si>
  <si>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</si>
  <si>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</si>
  <si>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</si>
  <si>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</si>
  <si>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</si>
  <si>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</si>
  <si>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</si>
  <si>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</si>
  <si>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</si>
  <si>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</si>
  <si>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</si>
  <si>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</si>
  <si>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</si>
  <si>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</si>
  <si>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</si>
  <si>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</si>
  <si>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</si>
  <si>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</si>
  <si>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</si>
  <si>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</si>
  <si>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</si>
  <si>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</si>
  <si>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</si>
  <si>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</si>
  <si>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</si>
  <si>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</si>
  <si>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</si>
  <si>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</si>
  <si>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</si>
  <si>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</si>
  <si>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</si>
  <si>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</si>
  <si>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</si>
  <si>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</si>
  <si>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</si>
  <si>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</si>
  <si>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</si>
  <si>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</si>
  <si>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</si>
  <si>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</si>
  <si>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</si>
  <si>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</si>
  <si>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</si>
  <si>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</si>
  <si>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</si>
  <si>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</si>
  <si>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</si>
  <si>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</si>
  <si>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</si>
  <si>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</si>
  <si>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</si>
  <si>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</si>
  <si>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</si>
  <si>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</si>
  <si>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</si>
  <si>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</si>
  <si>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</si>
  <si>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</si>
  <si>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</si>
  <si>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</si>
  <si>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</si>
  <si>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</si>
  <si>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</si>
  <si>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</si>
  <si>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</si>
  <si>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</si>
  <si>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</si>
  <si>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</si>
  <si>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</si>
  <si>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</si>
  <si>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</si>
  <si>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</si>
  <si>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</si>
  <si>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</si>
  <si>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</si>
  <si>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</si>
  <si>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</si>
  <si>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</si>
  <si>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</si>
  <si>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</si>
  <si>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</si>
  <si>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</si>
  <si>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</si>
  <si>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</si>
  <si>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</si>
  <si>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</si>
  <si>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</si>
  <si>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</si>
  <si>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</si>
  <si>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</si>
  <si>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</si>
  <si>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</si>
  <si>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</si>
  <si>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</si>
  <si>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</si>
  <si>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</si>
  <si>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</si>
  <si>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</si>
  <si>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</si>
  <si>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</si>
  <si>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</si>
  <si>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</si>
  <si>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</si>
  <si>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</si>
  <si>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</si>
  <si>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</si>
  <si>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</si>
  <si>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</si>
  <si>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</si>
  <si>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</si>
  <si>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</si>
  <si>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</si>
  <si>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</si>
  <si>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</si>
  <si>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</si>
  <si>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</si>
  <si>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</si>
  <si>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</si>
  <si>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</si>
  <si>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</si>
  <si>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</si>
  <si>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</si>
  <si>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</si>
  <si>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</si>
  <si>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</si>
  <si>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</si>
  <si>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</si>
  <si>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</si>
  <si>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</si>
  <si>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</si>
  <si>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</si>
  <si>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</si>
  <si>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</si>
  <si>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</si>
  <si>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</si>
  <si>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</si>
  <si>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</si>
  <si>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</si>
  <si>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</si>
  <si>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</si>
  <si>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</si>
  <si>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</si>
  <si>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</si>
  <si>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</si>
  <si>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</si>
  <si>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</si>
  <si>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</si>
  <si>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</si>
  <si>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</si>
  <si>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</si>
  <si>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</si>
  <si>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</si>
  <si>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</si>
  <si>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</si>
  <si>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</si>
  <si>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</si>
  <si>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</si>
  <si>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</si>
  <si>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</si>
  <si>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</si>
  <si>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</si>
  <si>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</si>
  <si>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</si>
  <si>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</si>
  <si>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</si>
  <si>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</si>
  <si>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</si>
  <si>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</si>
  <si>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</si>
  <si>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</si>
  <si>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</si>
  <si>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</si>
  <si>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</si>
  <si>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</si>
  <si>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</si>
  <si>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</si>
  <si>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</si>
  <si>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</si>
  <si>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</si>
  <si>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</si>
  <si>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</si>
  <si>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</si>
  <si>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</si>
  <si>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</si>
  <si>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</si>
  <si>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</si>
  <si>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</si>
  <si>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</si>
  <si>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</si>
  <si>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</si>
  <si>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</si>
  <si>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</si>
  <si>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</si>
  <si>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</si>
  <si>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</si>
  <si>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</si>
  <si>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</si>
  <si>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</si>
  <si>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</si>
  <si>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</si>
  <si>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</si>
  <si>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</si>
  <si>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</si>
  <si>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</si>
  <si>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</si>
  <si>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</si>
  <si>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</si>
  <si>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</si>
  <si>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</si>
  <si>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</si>
  <si>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</si>
  <si>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</si>
  <si>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</si>
  <si>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</si>
  <si>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</si>
  <si>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</si>
  <si>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</si>
  <si>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</si>
  <si>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</si>
  <si>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</si>
  <si>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</si>
  <si>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</si>
  <si>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</si>
  <si>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</si>
  <si>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</si>
  <si>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</si>
  <si>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</si>
  <si>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</si>
  <si>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</si>
  <si>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</si>
  <si>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</si>
  <si>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</si>
  <si>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</si>
  <si>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</si>
  <si>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</si>
  <si>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</si>
  <si>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</si>
  <si>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</si>
  <si>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</si>
  <si>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</si>
  <si>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</si>
  <si>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</si>
  <si>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</si>
  <si>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</si>
  <si>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</si>
  <si>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</si>
  <si>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</si>
  <si>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</si>
  <si>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</si>
  <si>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</si>
  <si>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</si>
  <si>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</si>
  <si>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</si>
  <si>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</si>
  <si>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</si>
  <si>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</si>
  <si>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</si>
  <si>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</si>
  <si>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</si>
  <si>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</si>
  <si>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</si>
  <si>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</si>
  <si>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</si>
  <si>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</si>
  <si>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</si>
  <si>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</si>
  <si>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</si>
  <si>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</si>
  <si>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</si>
  <si>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</si>
  <si>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</si>
  <si>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</si>
  <si>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</si>
  <si>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</si>
  <si>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</si>
  <si>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</si>
  <si>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</si>
  <si>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</si>
  <si>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</si>
  <si>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</si>
  <si>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</si>
  <si>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</si>
  <si>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</si>
  <si>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</si>
  <si>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</si>
  <si>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</si>
  <si>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</si>
  <si>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</si>
  <si>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</si>
  <si>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</si>
  <si>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</si>
  <si>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</si>
  <si>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</si>
  <si>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</si>
  <si>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</si>
  <si>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</si>
  <si>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</si>
  <si>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</si>
  <si>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</si>
  <si>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</si>
  <si>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</si>
  <si>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</si>
  <si>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</si>
  <si>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</si>
  <si>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</si>
  <si>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</si>
  <si>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</si>
  <si>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</si>
  <si>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</si>
  <si>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</si>
  <si>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</si>
  <si>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</si>
  <si>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</si>
  <si>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</si>
  <si>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</si>
  <si>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</si>
  <si>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</si>
  <si>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</si>
  <si>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</si>
  <si>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</si>
  <si>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</si>
  <si>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</si>
  <si>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</si>
  <si>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</si>
  <si>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</si>
  <si>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</si>
  <si>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</si>
  <si>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</si>
  <si>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</si>
  <si>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</si>
  <si>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</si>
  <si>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</si>
  <si>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</si>
  <si>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</si>
  <si>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</si>
  <si>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</si>
  <si>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</si>
  <si>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</si>
  <si>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</si>
  <si>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</si>
  <si>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</si>
  <si>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</si>
  <si>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</si>
  <si>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</si>
  <si>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</si>
  <si>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</si>
  <si>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</si>
  <si>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</si>
  <si>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</si>
  <si>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</si>
  <si>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</si>
  <si>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</si>
  <si>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</si>
  <si>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</si>
  <si>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</si>
  <si>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</si>
  <si>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</si>
  <si>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</si>
  <si>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</si>
  <si>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</si>
  <si>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</si>
  <si>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</si>
  <si>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</si>
  <si>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</si>
  <si>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</si>
  <si>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</si>
  <si>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</si>
  <si>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</si>
  <si>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</si>
  <si>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</si>
  <si>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</si>
  <si>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</si>
  <si>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</si>
  <si>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</si>
  <si>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</si>
  <si>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</si>
  <si>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</si>
  <si>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</si>
  <si>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</si>
  <si>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</si>
  <si>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</si>
  <si>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</si>
  <si>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</si>
  <si>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</si>
  <si>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</si>
  <si>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</si>
  <si>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</si>
  <si>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</si>
  <si>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</si>
  <si>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</si>
  <si>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</si>
  <si>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</si>
  <si>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</si>
  <si>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</si>
  <si>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</si>
  <si>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</si>
  <si>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</si>
  <si>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</si>
  <si>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</si>
  <si>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</si>
  <si>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</si>
  <si>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</si>
  <si>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</si>
  <si>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</si>
  <si>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</si>
  <si>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</si>
  <si>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</si>
  <si>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</si>
  <si>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</si>
  <si>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</si>
  <si>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</si>
  <si>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</si>
  <si>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</si>
  <si>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</si>
  <si>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</si>
  <si>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</si>
  <si>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</si>
  <si>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</si>
  <si>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</si>
  <si>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</si>
  <si>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</si>
  <si>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</si>
  <si>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</si>
  <si>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</si>
  <si>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</si>
  <si>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</si>
  <si>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</si>
  <si>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</si>
  <si>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</si>
  <si>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</si>
  <si>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</si>
  <si>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</si>
  <si>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</si>
  <si>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</si>
  <si>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</si>
  <si>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</si>
  <si>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</si>
  <si>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</si>
  <si>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</si>
  <si>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</si>
  <si>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</si>
  <si>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</si>
  <si>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</si>
  <si>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</si>
  <si>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</si>
  <si>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</si>
  <si>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</si>
  <si>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</si>
  <si>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</si>
  <si>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</si>
  <si>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</si>
  <si>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</si>
  <si>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</si>
  <si>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</si>
  <si>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</si>
  <si>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</si>
  <si>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</si>
  <si>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</si>
  <si>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</si>
  <si>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</si>
  <si>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</si>
  <si>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</si>
  <si>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</si>
  <si>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</si>
  <si>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</si>
  <si>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</si>
  <si>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</si>
  <si>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</si>
  <si>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</si>
  <si>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</si>
  <si>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</si>
  <si>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</si>
  <si>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</si>
  <si>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</si>
  <si>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</si>
  <si>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</si>
  <si>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</si>
  <si>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</si>
  <si>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</si>
  <si>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</si>
  <si>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</si>
  <si>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</si>
  <si>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</si>
  <si>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</si>
  <si>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</si>
  <si>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</si>
  <si>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</si>
  <si>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</si>
  <si>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</si>
  <si>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</si>
  <si>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</si>
  <si>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</si>
  <si>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</si>
  <si>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</si>
  <si>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</si>
  <si>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</si>
  <si>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</si>
  <si>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</si>
  <si>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</si>
  <si>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</si>
  <si>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</si>
  <si>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</si>
  <si>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</si>
  <si>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</si>
  <si>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</si>
  <si>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</si>
  <si>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</si>
  <si>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</si>
  <si>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</si>
  <si>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</si>
  <si>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</si>
  <si>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</si>
  <si>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</si>
  <si>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</si>
  <si>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</si>
  <si>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</si>
  <si>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</si>
  <si>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</si>
  <si>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</si>
  <si>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</si>
  <si>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</si>
  <si>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</si>
  <si>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</si>
  <si>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</si>
  <si>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</si>
  <si>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</si>
  <si>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</si>
  <si>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</si>
  <si>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</si>
  <si>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</si>
  <si>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</si>
  <si>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</si>
  <si>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</si>
  <si>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</si>
  <si>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</si>
  <si>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</si>
  <si>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</si>
  <si>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</si>
  <si>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</si>
  <si>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</si>
  <si>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</si>
  <si>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</si>
  <si>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</si>
  <si>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</si>
  <si>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</si>
  <si>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</si>
  <si>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</si>
  <si>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</si>
  <si>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</si>
  <si>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</si>
  <si>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</si>
  <si>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</si>
  <si>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</si>
  <si>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</si>
  <si>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</si>
  <si>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</si>
  <si>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</si>
  <si>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</si>
  <si>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</si>
  <si>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</si>
  <si>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</si>
  <si>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</si>
  <si>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</si>
  <si>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</si>
  <si>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</si>
  <si>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</si>
  <si>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</si>
  <si>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</si>
  <si>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</si>
  <si>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</si>
  <si>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</si>
  <si>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</si>
  <si>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</si>
  <si>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</si>
  <si>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</si>
  <si>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</si>
  <si>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</si>
  <si>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</si>
  <si>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</si>
  <si>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</si>
  <si>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</si>
  <si>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</si>
  <si>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</si>
  <si>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</si>
  <si>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</si>
  <si>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</si>
  <si>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</si>
  <si>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</si>
  <si>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</si>
  <si>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</si>
  <si>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</si>
  <si>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</si>
  <si>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</si>
  <si>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</si>
  <si>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</si>
  <si>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</si>
  <si>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</si>
  <si>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</si>
  <si>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</si>
  <si>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</si>
  <si>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</si>
  <si>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</si>
  <si>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</si>
  <si>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</si>
  <si>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</si>
  <si>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</si>
  <si>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</si>
  <si>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</si>
  <si>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</si>
  <si>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</si>
  <si>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</si>
  <si>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</si>
  <si>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</si>
  <si>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</si>
  <si>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</si>
  <si>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</si>
  <si>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</si>
  <si>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</si>
  <si>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</si>
  <si>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</si>
  <si>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</si>
  <si>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</si>
  <si>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</si>
  <si>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</si>
  <si>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</si>
  <si>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</si>
  <si>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</si>
  <si>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</si>
  <si>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</si>
  <si>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</si>
  <si>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</si>
  <si>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</si>
  <si>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</si>
  <si>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</si>
  <si>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</si>
  <si>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</si>
  <si>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</si>
  <si>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</si>
  <si>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</si>
  <si>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</si>
  <si>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</si>
  <si>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</si>
  <si>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</si>
  <si>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</si>
  <si>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</si>
  <si>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</si>
  <si>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</si>
  <si>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</si>
  <si>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</si>
  <si>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</si>
  <si>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</si>
  <si>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</si>
  <si>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</si>
  <si>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</si>
  <si>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</si>
  <si>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</si>
  <si>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</si>
  <si>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</si>
  <si>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</si>
  <si>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</si>
  <si>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</si>
  <si>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</si>
  <si>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</si>
  <si>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</si>
  <si>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</si>
  <si>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</si>
  <si>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</si>
  <si>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</si>
  <si>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</si>
  <si>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</si>
  <si>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</si>
  <si>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</si>
  <si>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</si>
  <si>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</si>
  <si>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</si>
  <si>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</si>
  <si>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</si>
  <si>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</si>
  <si>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</si>
  <si>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</si>
  <si>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</si>
  <si>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</si>
  <si>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</si>
  <si>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</si>
  <si>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</si>
  <si>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</si>
  <si>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</si>
  <si>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</si>
  <si>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</si>
  <si>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</si>
  <si>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</si>
  <si>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</si>
  <si>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</si>
  <si>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</si>
  <si>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</si>
  <si>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</si>
  <si>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</si>
  <si>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</si>
  <si>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</si>
  <si>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</si>
  <si>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</si>
  <si>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</si>
  <si>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</si>
  <si>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</si>
  <si>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</si>
  <si>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</si>
  <si>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</si>
  <si>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</si>
  <si>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</si>
  <si>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</si>
  <si>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</si>
  <si>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</si>
  <si>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</si>
  <si>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</si>
  <si>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</si>
  <si>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</si>
  <si>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</si>
  <si>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</si>
  <si>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</si>
  <si>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</si>
  <si>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</si>
  <si>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</si>
  <si>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</si>
  <si>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</si>
  <si>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</si>
  <si>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</si>
  <si>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</si>
  <si>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</si>
  <si>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</si>
  <si>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</si>
  <si>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</si>
  <si>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</si>
  <si>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</si>
  <si>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</si>
  <si>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</si>
  <si>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</si>
  <si>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</si>
  <si>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</si>
  <si>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</si>
  <si>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</si>
  <si>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</si>
  <si>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</si>
  <si>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</si>
  <si>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</si>
  <si>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</si>
  <si>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</si>
  <si>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</si>
  <si>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</si>
  <si>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</si>
  <si>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</si>
  <si>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</si>
  <si>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</si>
  <si>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</si>
  <si>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</si>
  <si>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</si>
  <si>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</si>
  <si>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</si>
  <si>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</si>
  <si>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</si>
  <si>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</si>
  <si>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</si>
  <si>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</si>
  <si>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</si>
  <si>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</si>
  <si>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</si>
  <si>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</si>
  <si>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</si>
  <si>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</si>
  <si>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</si>
  <si>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</si>
  <si>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</si>
  <si>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</si>
  <si>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</si>
  <si>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</si>
  <si>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</si>
  <si>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</si>
  <si>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</si>
  <si>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</si>
  <si>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</si>
  <si>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</si>
  <si>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</si>
  <si>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</si>
  <si>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</si>
  <si>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</si>
  <si>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</si>
  <si>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</si>
  <si>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</si>
  <si>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</si>
  <si>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</si>
  <si>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</si>
  <si>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</si>
  <si>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</si>
  <si>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</si>
  <si>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</si>
  <si>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</si>
  <si>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</si>
  <si>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</si>
  <si>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</si>
  <si>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</si>
  <si>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</si>
  <si>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</si>
  <si>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</si>
  <si>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</si>
  <si>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</si>
  <si>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</si>
  <si>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</si>
  <si>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</si>
  <si>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</si>
  <si>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</si>
  <si>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</si>
  <si>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</si>
  <si>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</si>
  <si>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</si>
  <si>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</si>
  <si>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</si>
  <si>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</si>
  <si>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</si>
  <si>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</si>
  <si>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</si>
  <si>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</si>
  <si>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</si>
  <si>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</si>
  <si>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</si>
  <si>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</si>
  <si>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</si>
  <si>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</si>
  <si>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</si>
  <si>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</si>
  <si>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</si>
  <si>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</si>
  <si>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</si>
  <si>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</si>
  <si>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</si>
  <si>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</si>
  <si>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</si>
  <si>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</si>
  <si>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</si>
  <si>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</si>
  <si>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</si>
  <si>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</si>
  <si>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</si>
  <si>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</si>
  <si>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</si>
  <si>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</si>
  <si>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</si>
  <si>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</si>
  <si>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</si>
  <si>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</si>
  <si>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</si>
  <si>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</si>
  <si>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</si>
  <si>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</si>
  <si>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</si>
  <si>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</si>
  <si>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</si>
  <si>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</si>
  <si>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</si>
  <si>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</si>
  <si>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</si>
  <si>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</si>
  <si>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</si>
  <si>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</si>
  <si>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</si>
  <si>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</si>
  <si>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</si>
  <si>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</si>
  <si>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</si>
  <si>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</si>
  <si>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</si>
  <si>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</si>
  <si>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</si>
  <si>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</si>
  <si>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</si>
  <si>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</si>
  <si>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</si>
  <si>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</si>
  <si>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</si>
  <si>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</si>
  <si>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</si>
  <si>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</si>
  <si>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</si>
  <si>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</si>
  <si>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</si>
  <si>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</si>
  <si>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</si>
  <si>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</si>
  <si>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</si>
  <si>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</si>
  <si>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</si>
  <si>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</si>
  <si>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</si>
  <si>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</si>
  <si>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</si>
  <si>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</si>
  <si>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</si>
  <si>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</si>
  <si>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</si>
  <si>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</si>
  <si>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</si>
  <si>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</si>
  <si>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</si>
  <si>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</si>
  <si>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</si>
  <si>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</si>
  <si>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</si>
  <si>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</si>
  <si>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</si>
  <si>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</si>
  <si>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</si>
  <si>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</si>
  <si>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</si>
  <si>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</si>
  <si>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</si>
  <si>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</si>
  <si>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</si>
  <si>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</si>
  <si>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</si>
  <si>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</si>
  <si>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</si>
  <si>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</si>
  <si>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</si>
  <si>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</si>
  <si>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</si>
  <si>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</si>
  <si>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</si>
  <si>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</si>
  <si>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</si>
  <si>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</si>
  <si>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</si>
  <si>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</si>
  <si>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</si>
  <si>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</si>
  <si>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</si>
  <si>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</si>
  <si>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</si>
  <si>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</si>
  <si>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</si>
  <si>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</si>
  <si>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</si>
  <si>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</si>
  <si>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</si>
  <si>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</si>
  <si>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</si>
  <si>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</si>
  <si>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</si>
  <si>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</si>
  <si>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</si>
  <si>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</si>
  <si>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</si>
  <si>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</si>
  <si>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</si>
  <si>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</si>
  <si>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</si>
  <si>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</si>
  <si>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</si>
  <si>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</si>
  <si>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</si>
  <si>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</si>
  <si>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</si>
  <si>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</si>
  <si>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</si>
  <si>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</si>
  <si>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</si>
  <si>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</si>
  <si>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</si>
  <si>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</si>
  <si>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</si>
  <si>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</si>
  <si>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</si>
  <si>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</si>
  <si>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</si>
  <si>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</si>
  <si>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</si>
  <si>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</si>
  <si>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</si>
  <si>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</si>
  <si>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</si>
  <si>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</si>
  <si>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</si>
  <si>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</si>
  <si>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</si>
  <si>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</si>
  <si>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</si>
  <si>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</si>
  <si>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</si>
  <si>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</si>
  <si>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</si>
  <si>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</si>
  <si>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</si>
  <si>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</si>
  <si>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</si>
  <si>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</si>
  <si>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</si>
  <si>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</si>
  <si>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</si>
  <si>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</si>
  <si>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</si>
  <si>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</si>
  <si>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</si>
  <si>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</si>
  <si>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</si>
  <si>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</si>
  <si>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</si>
  <si>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</si>
  <si>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</si>
  <si>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</si>
  <si>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</si>
  <si>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</si>
  <si>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</si>
  <si>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</si>
  <si>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</si>
  <si>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</si>
  <si>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</si>
  <si>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</si>
  <si>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</si>
  <si>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</si>
  <si>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</si>
  <si>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</si>
  <si>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</si>
  <si>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</si>
  <si>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</si>
  <si>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</si>
  <si>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</si>
  <si>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</si>
  <si>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</si>
  <si>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</si>
  <si>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</si>
  <si>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</si>
  <si>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</si>
  <si>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</si>
  <si>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</si>
  <si>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</si>
  <si>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</si>
  <si>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</si>
  <si>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</si>
  <si>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</si>
  <si>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</si>
  <si>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</si>
  <si>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</si>
  <si>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</si>
  <si>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</si>
  <si>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</si>
  <si>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</si>
  <si>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</si>
  <si>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</si>
  <si>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</si>
  <si>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</si>
  <si>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</si>
  <si>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</si>
  <si>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</si>
  <si>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</si>
  <si>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</si>
  <si>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</si>
  <si>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</si>
  <si>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</si>
  <si>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</si>
  <si>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</si>
  <si>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</si>
  <si>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</si>
  <si>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</si>
  <si>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</si>
  <si>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</si>
  <si>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</si>
  <si>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</si>
  <si>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</si>
  <si>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</si>
  <si>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</si>
  <si>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</si>
  <si>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</si>
  <si>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</si>
  <si>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</si>
  <si>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</si>
  <si>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</si>
  <si>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</si>
  <si>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</si>
  <si>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</si>
  <si>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</si>
  <si>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</si>
  <si>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</si>
  <si>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</si>
  <si>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</si>
  <si>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</si>
  <si>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</si>
  <si>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</si>
  <si>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</si>
  <si>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</si>
  <si>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</si>
  <si>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</si>
  <si>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</si>
  <si>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</si>
  <si>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</si>
  <si>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</si>
  <si>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</si>
  <si>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</si>
  <si>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</si>
  <si>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</si>
  <si>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</si>
  <si>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</si>
  <si>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</si>
  <si>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</si>
  <si>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</si>
  <si>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</si>
  <si>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</si>
  <si>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</si>
  <si>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</si>
  <si>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</si>
  <si>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</si>
  <si>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</si>
  <si>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</si>
  <si>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</si>
  <si>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</si>
  <si>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</si>
  <si>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</si>
  <si>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</si>
  <si>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</si>
  <si>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</si>
  <si>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</si>
  <si>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</si>
  <si>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</si>
  <si>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</si>
  <si>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</si>
  <si>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</si>
  <si>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</si>
  <si>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</si>
  <si>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</si>
  <si>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</si>
  <si>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</si>
  <si>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</si>
  <si>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</si>
  <si>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</si>
  <si>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</si>
  <si>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</si>
  <si>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</si>
  <si>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</si>
  <si>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</si>
  <si>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</si>
  <si>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</si>
  <si>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</si>
  <si>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</si>
  <si>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</si>
  <si>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</si>
  <si>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</si>
  <si>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</si>
  <si>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</si>
  <si>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</si>
  <si>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</si>
  <si>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</si>
  <si>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</si>
  <si>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</si>
  <si>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</si>
  <si>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</si>
  <si>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</si>
  <si>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</si>
  <si>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</si>
  <si>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</si>
  <si>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</si>
  <si>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</si>
  <si>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</si>
  <si>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</si>
  <si>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</si>
  <si>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</si>
  <si>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</si>
  <si>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</si>
  <si>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</si>
  <si>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</si>
  <si>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</si>
  <si>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</si>
  <si>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</si>
  <si>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</si>
  <si>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</si>
  <si>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</si>
  <si>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</si>
  <si>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</si>
  <si>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</si>
  <si>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</si>
  <si>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</si>
  <si>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</si>
  <si>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</si>
  <si>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</si>
  <si>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</si>
  <si>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</si>
  <si>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</si>
  <si>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</si>
  <si>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</si>
  <si>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</si>
  <si>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</si>
  <si>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</si>
  <si>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</si>
  <si>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</si>
  <si>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</si>
  <si>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</si>
  <si>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</si>
  <si>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</si>
  <si>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</si>
  <si>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</si>
  <si>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</si>
  <si>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</si>
  <si>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</si>
  <si>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</si>
  <si>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</si>
  <si>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</si>
  <si>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</si>
  <si>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</si>
  <si>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</si>
  <si>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</si>
  <si>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</si>
  <si>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</si>
  <si>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</si>
  <si>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</si>
  <si>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</si>
  <si>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</si>
  <si>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</si>
  <si>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</si>
  <si>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</si>
  <si>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</si>
  <si>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</si>
  <si>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</si>
  <si>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</si>
  <si>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</si>
  <si>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</si>
  <si>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</si>
  <si>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</si>
  <si>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</si>
  <si>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</si>
  <si>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</si>
  <si>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</si>
  <si>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</si>
  <si>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</si>
  <si>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</si>
  <si>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</si>
  <si>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</si>
  <si>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</si>
  <si>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</si>
  <si>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</si>
  <si>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</si>
  <si>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</si>
  <si>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</si>
  <si>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</si>
  <si>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</si>
  <si>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</si>
  <si>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</si>
  <si>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</si>
  <si>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</si>
  <si>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</si>
  <si>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</si>
  <si>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</si>
  <si>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</si>
  <si>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</si>
  <si>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</si>
  <si>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</si>
  <si>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</si>
  <si>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</si>
  <si>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</si>
  <si>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</si>
  <si>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</si>
  <si>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</si>
  <si>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</si>
  <si>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</si>
  <si>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</si>
  <si>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</si>
  <si>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</si>
  <si>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</si>
  <si>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</si>
  <si>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</si>
  <si>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</si>
  <si>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</si>
  <si>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</si>
  <si>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</si>
  <si>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</si>
  <si>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</si>
  <si>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</si>
  <si>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</si>
  <si>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</si>
  <si>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</si>
  <si>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</si>
  <si>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</si>
  <si>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</si>
  <si>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</si>
  <si>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</si>
  <si>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</si>
  <si>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</si>
  <si>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</si>
  <si>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</si>
  <si>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</si>
  <si>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</si>
  <si>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</si>
  <si>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</si>
  <si>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</si>
  <si>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</si>
  <si>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</si>
  <si>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</si>
  <si>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</si>
  <si>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</si>
  <si>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</si>
  <si>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</si>
  <si>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</si>
  <si>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</si>
  <si>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</si>
  <si>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</si>
  <si>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</si>
  <si>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</si>
  <si>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</si>
  <si>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</si>
  <si>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</si>
  <si>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</si>
  <si>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</si>
  <si>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</si>
  <si>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</si>
  <si>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</si>
  <si>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</si>
  <si>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</si>
  <si>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</si>
  <si>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</si>
  <si>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</si>
  <si>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</si>
  <si>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</si>
  <si>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</si>
  <si>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</si>
  <si>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</si>
  <si>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</si>
  <si>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</si>
  <si>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</si>
  <si>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</si>
  <si>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</si>
  <si>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</si>
  <si>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</si>
  <si>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</si>
  <si>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</si>
  <si>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</si>
  <si>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</si>
  <si>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</si>
  <si>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</si>
  <si>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</si>
  <si>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</si>
  <si>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</si>
  <si>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</si>
  <si>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</si>
  <si>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</si>
  <si>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</si>
  <si>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</si>
  <si>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</si>
  <si>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</si>
  <si>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</si>
  <si>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</si>
  <si>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</si>
  <si>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</si>
  <si>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</si>
  <si>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</si>
  <si>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</si>
  <si>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</si>
  <si>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</si>
  <si>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</si>
  <si>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</si>
  <si>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</si>
  <si>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</si>
  <si>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</si>
  <si>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</si>
  <si>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</si>
  <si>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</si>
  <si>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</si>
  <si>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</si>
  <si>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</si>
  <si>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</si>
  <si>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</si>
  <si>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</si>
  <si>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</si>
  <si>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</si>
  <si>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</si>
  <si>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</si>
  <si>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</si>
  <si>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</si>
  <si>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</si>
  <si>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</si>
  <si>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</si>
  <si>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</si>
  <si>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</si>
  <si>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</si>
  <si>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</si>
  <si>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</si>
  <si>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</si>
  <si>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</si>
  <si>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</si>
  <si>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</si>
  <si>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</si>
  <si>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</si>
  <si>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</si>
  <si>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</si>
  <si>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</si>
  <si>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</si>
  <si>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</si>
  <si>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</si>
  <si>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</si>
  <si>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</si>
  <si>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</si>
  <si>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</si>
  <si>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</si>
  <si>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</si>
  <si>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</si>
  <si>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</si>
  <si>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</si>
  <si>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</si>
  <si>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</si>
  <si>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</si>
  <si>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</si>
  <si>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</si>
  <si>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</si>
  <si>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</si>
  <si>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</si>
  <si>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</si>
  <si>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</si>
  <si>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</si>
  <si>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</si>
  <si>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</si>
  <si>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</si>
  <si>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</si>
  <si>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</si>
  <si>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</si>
  <si>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</si>
  <si>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</si>
  <si>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</si>
  <si>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</si>
  <si>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</si>
  <si>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</si>
  <si>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</si>
  <si>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</si>
  <si>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</si>
  <si>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</si>
  <si>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</si>
  <si>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</si>
  <si>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</si>
  <si>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</si>
  <si>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</si>
  <si>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</si>
  <si>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</si>
  <si>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</si>
  <si>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</si>
  <si>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</si>
  <si>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</si>
  <si>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</si>
  <si>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</si>
  <si>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</si>
  <si>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</si>
  <si>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</si>
  <si>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</si>
  <si>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</si>
  <si>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</si>
  <si>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</si>
  <si>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</si>
  <si>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</si>
  <si>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</si>
  <si>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</si>
  <si>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</si>
  <si>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</si>
  <si>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</si>
  <si>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</si>
  <si>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</si>
  <si>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</si>
  <si>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</si>
  <si>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</si>
  <si>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</si>
  <si>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</si>
  <si>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</si>
  <si>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</si>
  <si>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</si>
  <si>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</si>
  <si>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</si>
  <si>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</si>
  <si>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</si>
  <si>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</si>
  <si>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</si>
  <si>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</si>
  <si>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</si>
  <si>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</si>
  <si>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</si>
  <si>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</si>
  <si>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</si>
  <si>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</si>
  <si>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</si>
  <si>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</si>
  <si>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</si>
  <si>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</si>
  <si>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</si>
  <si>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</si>
  <si>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</si>
  <si>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</si>
  <si>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</si>
  <si>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</si>
  <si>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</si>
  <si>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</si>
  <si>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</si>
  <si>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</si>
  <si>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</si>
  <si>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</si>
  <si>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</si>
  <si>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</si>
  <si>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</si>
  <si>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</si>
  <si>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</si>
  <si>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</si>
  <si>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</si>
  <si>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</si>
  <si>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</si>
  <si>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</si>
  <si>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</si>
  <si>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</si>
  <si>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</si>
  <si>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</si>
  <si>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</si>
  <si>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</si>
  <si>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</si>
  <si>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</si>
  <si>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</si>
  <si>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</si>
  <si>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</si>
  <si>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</si>
  <si>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</si>
  <si>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</si>
  <si>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</si>
  <si>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</si>
  <si>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</si>
  <si>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</si>
  <si>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</si>
  <si>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</si>
  <si>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</si>
  <si>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</si>
  <si>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</si>
  <si>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</si>
  <si>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</si>
  <si>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</si>
  <si>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</si>
  <si>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</si>
  <si>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</si>
  <si>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</si>
  <si>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</si>
  <si>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</si>
  <si>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</si>
  <si>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</si>
  <si>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</si>
  <si>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</si>
  <si>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</si>
  <si>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</si>
  <si>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</si>
  <si>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</si>
  <si>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</si>
  <si>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</si>
  <si>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</si>
  <si>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</si>
  <si>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</si>
  <si>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</si>
  <si>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</si>
  <si>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</si>
  <si>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</si>
  <si>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</si>
  <si>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</si>
  <si>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</si>
  <si>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</si>
  <si>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</si>
  <si>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</si>
  <si>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</si>
  <si>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</si>
  <si>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</si>
  <si>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</si>
  <si>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</si>
  <si>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</si>
  <si>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</si>
  <si>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</si>
  <si>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</si>
  <si>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</si>
  <si>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</si>
  <si>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</si>
  <si>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</si>
  <si>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</si>
  <si>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</si>
  <si>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</si>
  <si>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</si>
  <si>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</si>
  <si>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</si>
  <si>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</si>
  <si>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</si>
  <si>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</si>
  <si>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</si>
  <si>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</si>
  <si>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</si>
  <si>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</si>
  <si>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</si>
  <si>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</si>
  <si>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</si>
  <si>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</si>
  <si>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</si>
  <si>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</si>
  <si>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</si>
  <si>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</si>
  <si>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</si>
  <si>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</si>
  <si>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</si>
  <si>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</si>
  <si>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</si>
  <si>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</si>
  <si>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</si>
  <si>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</si>
  <si>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</si>
  <si>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</si>
  <si>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</si>
  <si>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</si>
  <si>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</si>
  <si>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</si>
  <si>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</si>
  <si>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</si>
  <si>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</si>
  <si>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</si>
  <si>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</si>
  <si>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</si>
  <si>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</si>
  <si>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</si>
  <si>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</si>
  <si>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</si>
  <si>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</si>
  <si>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</si>
  <si>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</si>
  <si>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</si>
  <si>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</si>
  <si>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</si>
  <si>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</si>
  <si>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</si>
  <si>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</si>
  <si>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</si>
  <si>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</si>
  <si>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</si>
  <si>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</si>
  <si>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</si>
  <si>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</si>
  <si>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</si>
  <si>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</si>
  <si>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</si>
  <si>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</si>
  <si>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</si>
  <si>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</si>
  <si>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</si>
  <si>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</si>
  <si>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</si>
  <si>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</si>
  <si>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</si>
  <si>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</si>
  <si>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</si>
  <si>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</si>
  <si>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</si>
  <si>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</si>
  <si>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</si>
  <si>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</si>
  <si>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</si>
  <si>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</si>
  <si>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</si>
  <si>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</si>
  <si>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</si>
  <si>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</si>
  <si>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</si>
  <si>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</si>
  <si>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</si>
  <si>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</si>
  <si>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</si>
  <si>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</si>
  <si>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</si>
  <si>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</si>
  <si>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</si>
  <si>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</si>
  <si>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</si>
  <si>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</si>
  <si>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</si>
  <si>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</si>
  <si>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</si>
  <si>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</si>
  <si>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</si>
  <si>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</si>
  <si>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</si>
  <si>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</si>
  <si>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</si>
  <si>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</si>
  <si>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</si>
  <si>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</si>
  <si>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</si>
  <si>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</si>
  <si>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</si>
  <si>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</si>
  <si>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</si>
  <si>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</si>
  <si>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</si>
  <si>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</si>
  <si>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</si>
  <si>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</si>
  <si>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</si>
  <si>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</si>
  <si>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</si>
  <si>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</si>
  <si>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</si>
  <si>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</si>
  <si>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</si>
  <si>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</si>
  <si>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</si>
  <si>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</si>
  <si>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</si>
  <si>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</si>
  <si>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</si>
  <si>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</si>
  <si>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</si>
  <si>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</si>
  <si>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</si>
  <si>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</si>
  <si>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</si>
  <si>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</si>
  <si>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</si>
  <si>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</si>
  <si>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</si>
  <si>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</si>
  <si>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</si>
  <si>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</si>
  <si>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</si>
  <si>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</si>
  <si>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</si>
  <si>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</si>
  <si>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</si>
  <si>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</si>
  <si>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</si>
  <si>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</si>
  <si>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</si>
  <si>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</si>
  <si>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</si>
  <si>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</si>
  <si>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</si>
  <si>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</si>
  <si>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</si>
  <si>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</si>
  <si>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</si>
  <si>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</si>
  <si>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</si>
  <si>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</si>
  <si>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</si>
  <si>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</si>
  <si>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</si>
  <si>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</si>
  <si>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</si>
  <si>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</si>
  <si>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</si>
  <si>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</si>
  <si>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</si>
  <si>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</si>
  <si>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</si>
  <si>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</si>
  <si>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</si>
  <si>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</si>
  <si>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</si>
  <si>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</si>
  <si>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</si>
  <si>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</si>
  <si>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</si>
  <si>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</si>
  <si>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</si>
  <si>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</si>
  <si>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</si>
  <si>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</si>
  <si>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</si>
  <si>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</si>
  <si>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</si>
  <si>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</si>
  <si>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</si>
  <si>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</si>
  <si>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</si>
  <si>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</si>
  <si>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</si>
  <si>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</si>
  <si>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</si>
  <si>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</si>
  <si>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</si>
  <si>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</si>
  <si>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</si>
  <si>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</si>
  <si>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</si>
  <si>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</si>
  <si>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</si>
  <si>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</si>
  <si>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</si>
  <si>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</si>
  <si>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</si>
  <si>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</si>
  <si>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</si>
  <si>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</si>
  <si>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</si>
  <si>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</si>
  <si>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</si>
  <si>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</si>
  <si>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</si>
  <si>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</si>
  <si>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</si>
  <si>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</si>
  <si>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</si>
  <si>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</si>
  <si>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</si>
  <si>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</si>
  <si>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</si>
  <si>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</si>
  <si>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</si>
  <si>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</si>
  <si>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</si>
  <si>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</si>
  <si>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</si>
  <si>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</si>
  <si>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</si>
  <si>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</si>
  <si>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</si>
  <si>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</si>
  <si>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</si>
  <si>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</si>
  <si>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</si>
  <si>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</si>
  <si>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</si>
  <si>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</si>
  <si>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</si>
  <si>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</si>
  <si>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</si>
  <si>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</si>
  <si>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</si>
  <si>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</si>
  <si>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</si>
  <si>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</si>
  <si>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</si>
  <si>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</si>
  <si>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</si>
  <si>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</si>
  <si>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</si>
  <si>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</si>
  <si>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</si>
  <si>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</si>
  <si>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</si>
  <si>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</si>
  <si>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</si>
  <si>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</si>
  <si>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</si>
  <si>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</si>
  <si>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</si>
  <si>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</si>
  <si>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</si>
  <si>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</si>
  <si>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</si>
  <si>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</si>
  <si>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</si>
  <si>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</si>
  <si>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</si>
  <si>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</si>
  <si>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</si>
  <si>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</si>
  <si>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</si>
  <si>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</si>
  <si>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</si>
  <si>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</si>
  <si>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</si>
  <si>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</si>
  <si>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</si>
  <si>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</si>
  <si>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</si>
  <si>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</si>
  <si>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</si>
  <si>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</si>
  <si>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</si>
  <si>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</si>
  <si>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</si>
  <si>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</si>
  <si>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</si>
  <si>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</si>
  <si>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</si>
  <si>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</si>
  <si>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</si>
  <si>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</si>
  <si>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</si>
  <si>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</si>
  <si>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</si>
  <si>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</si>
  <si>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</si>
  <si>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</si>
  <si>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</si>
  <si>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</si>
  <si>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</si>
  <si>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</si>
  <si>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</si>
  <si>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</si>
  <si>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</si>
  <si>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</si>
  <si>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</si>
  <si>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</si>
  <si>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</si>
  <si>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</si>
  <si>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</si>
  <si>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</si>
  <si>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</si>
  <si>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</si>
  <si>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</si>
  <si>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</si>
  <si>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</si>
  <si>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</si>
  <si>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</si>
  <si>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</si>
  <si>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</si>
  <si>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</si>
  <si>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</si>
  <si>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</si>
  <si>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</si>
  <si>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</si>
  <si>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</si>
  <si>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</si>
  <si>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</si>
  <si>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</si>
  <si>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</si>
  <si>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</si>
  <si>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</si>
  <si>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</si>
  <si>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</si>
  <si>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</si>
  <si>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</si>
  <si>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</si>
  <si>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</si>
  <si>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</si>
  <si>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</si>
  <si>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</si>
  <si>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</si>
  <si>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</si>
  <si>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</si>
  <si>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</si>
  <si>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</si>
  <si>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</si>
  <si>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</si>
  <si>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</si>
  <si>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</si>
  <si>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</si>
  <si>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</si>
  <si>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</si>
  <si>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</si>
  <si>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</si>
  <si>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</si>
  <si>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</si>
  <si>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</si>
  <si>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</si>
  <si>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</si>
  <si>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</si>
  <si>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</si>
  <si>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</si>
  <si>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</si>
  <si>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</si>
  <si>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</si>
  <si>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</si>
  <si>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</si>
  <si>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</si>
  <si>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</si>
  <si>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</si>
  <si>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</si>
  <si>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</si>
  <si>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</si>
  <si>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</si>
  <si>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</si>
  <si>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</si>
  <si>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</si>
  <si>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</si>
  <si>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</si>
  <si>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</si>
  <si>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</si>
  <si>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</si>
  <si>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</si>
  <si>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</si>
  <si>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</si>
  <si>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</si>
  <si>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</si>
  <si>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</si>
  <si>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</si>
  <si>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</si>
  <si>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</si>
  <si>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</si>
  <si>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</si>
  <si>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</si>
  <si>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</si>
  <si>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</si>
  <si>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</si>
  <si>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</si>
  <si>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</si>
  <si>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</si>
  <si>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</si>
  <si>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</si>
  <si>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</si>
  <si>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</si>
  <si>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</si>
  <si>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</si>
  <si>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</si>
  <si>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</si>
  <si>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</si>
  <si>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</si>
  <si>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</si>
  <si>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</si>
  <si>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</si>
  <si>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</si>
  <si>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</si>
  <si>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</si>
  <si>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</si>
  <si>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</si>
  <si>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</si>
  <si>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</si>
  <si>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</si>
  <si>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</si>
  <si>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</si>
  <si>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</si>
  <si>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</si>
  <si>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</si>
  <si>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</si>
  <si>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</si>
  <si>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</si>
  <si>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</si>
  <si>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</si>
  <si>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</si>
  <si>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</si>
  <si>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</si>
  <si>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</si>
  <si>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</si>
  <si>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</si>
  <si>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</si>
  <si>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</si>
  <si>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</si>
  <si>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</si>
  <si>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</si>
  <si>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</si>
  <si>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</si>
  <si>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</si>
  <si>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</si>
  <si>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</si>
  <si>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</si>
  <si>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</si>
  <si>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</si>
  <si>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</si>
  <si>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</si>
  <si>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</si>
  <si>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</si>
  <si>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</si>
  <si>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</si>
  <si>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</si>
  <si>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</si>
  <si>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</si>
  <si>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</si>
  <si>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</si>
  <si>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</si>
  <si>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</si>
  <si>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</si>
  <si>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</si>
  <si>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</si>
  <si>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</si>
  <si>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</si>
  <si>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</si>
  <si>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</si>
  <si>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</si>
  <si>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</si>
  <si>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</si>
  <si>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</si>
  <si>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</si>
  <si>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</si>
  <si>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</si>
  <si>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</si>
  <si>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</si>
  <si>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</si>
  <si>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</si>
  <si>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</si>
  <si>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</si>
  <si>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</si>
  <si>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</si>
  <si>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</si>
  <si>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</si>
  <si>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</si>
  <si>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</si>
  <si>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</si>
  <si>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</si>
  <si>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</si>
  <si>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</si>
  <si>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</si>
  <si>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</si>
  <si>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</si>
  <si>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</si>
  <si>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</si>
  <si>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</si>
  <si>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</si>
  <si>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</si>
  <si>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</si>
  <si>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</si>
  <si>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</si>
  <si>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</si>
  <si>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</si>
  <si>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</si>
  <si>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</si>
  <si>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</si>
  <si>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</si>
  <si>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</si>
  <si>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</si>
  <si>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</si>
  <si>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</si>
  <si>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</si>
  <si>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</si>
  <si>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</si>
  <si>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</si>
  <si>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</si>
  <si>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</si>
  <si>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</si>
  <si>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</si>
  <si>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</si>
  <si>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</si>
  <si>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</si>
  <si>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</si>
  <si>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</si>
  <si>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</si>
  <si>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</si>
  <si>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</si>
  <si>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</si>
  <si>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</si>
  <si>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</si>
  <si>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</si>
  <si>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</si>
  <si>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</si>
  <si>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</si>
  <si>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</si>
  <si>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</si>
  <si>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</si>
  <si>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</si>
  <si>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</si>
  <si>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</si>
  <si>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</si>
  <si>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</si>
  <si>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</si>
  <si>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</si>
  <si>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</si>
  <si>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</si>
  <si>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</si>
  <si>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</si>
  <si>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</si>
  <si>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</si>
  <si>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</si>
  <si>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</si>
  <si>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</si>
  <si>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</si>
  <si>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</si>
  <si>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</si>
  <si>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</si>
  <si>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</si>
  <si>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</si>
  <si>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</si>
  <si>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</si>
  <si>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</si>
  <si>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</si>
  <si>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</si>
  <si>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</si>
  <si>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</si>
  <si>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</si>
  <si>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</si>
  <si>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</si>
  <si>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</si>
  <si>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</si>
  <si>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</si>
  <si>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</si>
  <si>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</si>
  <si>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</si>
  <si>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</si>
  <si>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</si>
  <si>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</si>
  <si>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</si>
  <si>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</si>
  <si>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</si>
  <si>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</si>
  <si>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</si>
  <si>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</si>
  <si>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</si>
  <si>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</si>
  <si>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</si>
  <si>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</si>
  <si>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</si>
  <si>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</si>
  <si>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</si>
  <si>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</si>
  <si>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</si>
  <si>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</si>
  <si>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</si>
  <si>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</si>
  <si>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</si>
  <si>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</si>
  <si>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</si>
  <si>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</si>
  <si>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</si>
  <si>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</si>
  <si>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</si>
  <si>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</si>
  <si>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</si>
  <si>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</si>
  <si>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</si>
  <si>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</si>
  <si>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</si>
  <si>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</si>
  <si>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</si>
  <si>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</si>
  <si>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</si>
  <si>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</si>
  <si>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</si>
  <si>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</si>
  <si>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</si>
  <si>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</si>
  <si>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</si>
  <si>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</si>
  <si>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</si>
  <si>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</si>
  <si>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</si>
  <si>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</si>
  <si>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</si>
  <si>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</si>
  <si>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</si>
  <si>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</si>
  <si>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</si>
  <si>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</si>
  <si>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</si>
  <si>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</si>
  <si>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</si>
  <si>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</si>
  <si>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</si>
  <si>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</si>
  <si>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</si>
  <si>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</si>
  <si>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</si>
  <si>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</si>
  <si>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</si>
  <si>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</si>
  <si>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</si>
  <si>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</si>
  <si>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</si>
  <si>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</si>
  <si>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</si>
  <si>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</si>
  <si>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</si>
  <si>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</si>
  <si>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</si>
  <si>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</si>
  <si>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</si>
  <si>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</si>
  <si>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</si>
  <si>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</si>
  <si>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</si>
  <si>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</si>
  <si>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</si>
  <si>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</si>
  <si>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</si>
  <si>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</si>
  <si>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</si>
  <si>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</si>
  <si>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</si>
  <si>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</si>
  <si>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</si>
  <si>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</si>
  <si>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</si>
  <si>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</si>
  <si>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</si>
  <si>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</si>
  <si>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</si>
  <si>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</si>
  <si>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</si>
  <si>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</si>
  <si>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</si>
  <si>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</si>
  <si>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</si>
  <si>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</si>
  <si>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</si>
  <si>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</si>
  <si>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</si>
  <si>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</si>
  <si>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</si>
  <si>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</si>
  <si>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</si>
  <si>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</si>
  <si>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</si>
  <si>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</si>
  <si>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</si>
  <si>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</si>
  <si>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</si>
  <si>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</si>
  <si>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</si>
  <si>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</si>
  <si>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</si>
  <si>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</si>
  <si>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</si>
  <si>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</si>
  <si>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</si>
  <si>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</si>
  <si>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</si>
  <si>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</si>
  <si>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</si>
  <si>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</si>
  <si>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</si>
  <si>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</si>
  <si>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</si>
  <si>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</si>
  <si>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</si>
  <si>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</si>
  <si>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</si>
  <si>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</si>
  <si>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</si>
  <si>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</si>
  <si>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</si>
  <si>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</si>
  <si>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</si>
  <si>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</si>
  <si>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</si>
  <si>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</si>
  <si>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</si>
  <si>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</si>
  <si>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</si>
  <si>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</si>
  <si>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</si>
  <si>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</si>
  <si>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</si>
  <si>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</si>
  <si>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</si>
  <si>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</si>
  <si>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</si>
  <si>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</si>
  <si>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</si>
  <si>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</si>
  <si>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</si>
  <si>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</si>
  <si>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</si>
  <si>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</si>
  <si>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</si>
  <si>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</si>
  <si>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</si>
  <si>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</si>
  <si>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</si>
  <si>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</si>
  <si>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</si>
  <si>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</si>
  <si>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</si>
  <si>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</si>
  <si>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</si>
  <si>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</si>
  <si>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</si>
  <si>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</si>
  <si>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</si>
  <si>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</si>
  <si>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</si>
  <si>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</si>
  <si>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</si>
  <si>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</si>
  <si>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</si>
  <si>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</si>
  <si>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</si>
  <si>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</si>
  <si>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</si>
  <si>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</si>
  <si>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</si>
  <si>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</si>
  <si>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</si>
  <si>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</si>
  <si>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</si>
  <si>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</si>
  <si>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</si>
  <si>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</si>
  <si>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</si>
  <si>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</si>
  <si>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</si>
  <si>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</si>
  <si>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</si>
  <si>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</si>
  <si>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</si>
  <si>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</si>
  <si>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</si>
  <si>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</si>
  <si>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</si>
  <si>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</si>
  <si>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</si>
  <si>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</si>
  <si>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</si>
  <si>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</si>
  <si>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</si>
  <si>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</si>
  <si>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</si>
  <si>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</si>
  <si>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</si>
  <si>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</si>
  <si>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</si>
  <si>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</si>
  <si>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</si>
  <si>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</si>
  <si>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</si>
  <si>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</si>
  <si>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</si>
  <si>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</si>
  <si>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</si>
  <si>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</si>
  <si>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</si>
  <si>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</si>
  <si>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</si>
  <si>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</si>
  <si>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</si>
  <si>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</si>
  <si>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</si>
  <si>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</si>
  <si>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</si>
  <si>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</si>
  <si>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</si>
  <si>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</si>
  <si>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</si>
  <si>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</si>
  <si>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</si>
  <si>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</si>
  <si>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</si>
  <si>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</si>
  <si>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</si>
  <si>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</si>
  <si>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</si>
  <si>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</si>
  <si>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</si>
  <si>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</si>
  <si>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</si>
  <si>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</si>
  <si>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</si>
  <si>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</si>
  <si>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</si>
  <si>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</si>
  <si>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</si>
  <si>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</si>
  <si>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</si>
  <si>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</si>
  <si>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</si>
  <si>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</si>
  <si>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</si>
  <si>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</si>
  <si>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</si>
  <si>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</si>
  <si>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</si>
  <si>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</si>
  <si>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</si>
  <si>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</si>
  <si>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</si>
  <si>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</si>
  <si>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</si>
  <si>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</si>
  <si>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</si>
  <si>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</si>
  <si>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</si>
  <si>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</si>
  <si>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</si>
  <si>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</si>
  <si>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</si>
  <si>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</si>
  <si>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</si>
  <si>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</si>
  <si>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</si>
  <si>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</si>
  <si>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</si>
  <si>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</si>
  <si>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</si>
  <si>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</si>
  <si>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</si>
  <si>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</si>
  <si>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</si>
  <si>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</si>
  <si>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</si>
  <si>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</si>
  <si>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</si>
  <si>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</si>
  <si>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</si>
  <si>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</si>
  <si>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</si>
  <si>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</si>
  <si>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</si>
  <si>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</si>
  <si>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</si>
  <si>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</si>
  <si>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</si>
  <si>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</si>
  <si>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</si>
  <si>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</si>
  <si>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</si>
  <si>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</si>
  <si>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</si>
  <si>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</si>
  <si>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</si>
  <si>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</si>
  <si>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</si>
  <si>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</si>
  <si>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</si>
  <si>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</si>
  <si>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</si>
  <si>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</si>
  <si>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</si>
  <si>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</si>
  <si>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</si>
  <si>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</si>
  <si>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</si>
  <si>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</si>
  <si>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</si>
  <si>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</si>
  <si>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</si>
  <si>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</si>
  <si>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</si>
  <si>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</si>
  <si>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</si>
  <si>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</si>
  <si>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</si>
  <si>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</si>
  <si>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</si>
  <si>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</si>
  <si>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</si>
  <si>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</si>
  <si>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</si>
  <si>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</si>
  <si>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</si>
  <si>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</si>
  <si>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</si>
  <si>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</si>
  <si>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</si>
  <si>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</si>
  <si>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</si>
  <si>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</si>
  <si>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</si>
  <si>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</si>
  <si>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</si>
  <si>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</si>
  <si>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</si>
  <si>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</si>
  <si>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</si>
  <si>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</si>
  <si>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</si>
  <si>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</si>
  <si>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</si>
  <si>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</si>
  <si>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</si>
  <si>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</si>
  <si>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</si>
  <si>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</si>
  <si>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</si>
  <si>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</si>
  <si>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</si>
  <si>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</si>
  <si>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</si>
  <si>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</si>
  <si>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</si>
  <si>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</si>
  <si>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</si>
  <si>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</si>
  <si>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</si>
  <si>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</si>
  <si>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</si>
  <si>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</si>
  <si>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</si>
  <si>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</si>
  <si>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</si>
  <si>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</si>
  <si>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</si>
  <si>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</si>
  <si>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</si>
  <si>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</si>
  <si>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</si>
  <si>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</si>
  <si>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</si>
  <si>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</si>
  <si>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</si>
  <si>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</si>
  <si>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</si>
  <si>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</si>
  <si>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</si>
  <si>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</si>
  <si>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</si>
  <si>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</si>
  <si>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</si>
  <si>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</si>
  <si>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</si>
  <si>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</si>
  <si>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</si>
  <si>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</si>
  <si>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</si>
  <si>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</si>
  <si>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</si>
  <si>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</si>
  <si>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</si>
  <si>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</si>
  <si>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</si>
  <si>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</si>
  <si>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</si>
  <si>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</si>
  <si>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</si>
  <si>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</si>
  <si>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</si>
  <si>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</si>
  <si>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</si>
  <si>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</si>
  <si>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</si>
  <si>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</si>
  <si>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</si>
  <si>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</si>
  <si>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</si>
  <si>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</si>
  <si>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</si>
  <si>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</si>
  <si>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</si>
  <si>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</si>
  <si>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</si>
  <si>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</si>
  <si>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</si>
  <si>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</si>
  <si>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</si>
  <si>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</si>
  <si>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</si>
  <si>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</si>
  <si>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</si>
  <si>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</si>
  <si>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</si>
  <si>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</si>
  <si>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</si>
  <si>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</si>
  <si>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</si>
  <si>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</si>
  <si>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</si>
  <si>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</si>
  <si>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</si>
  <si>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</si>
  <si>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</si>
  <si>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</si>
  <si>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</si>
  <si>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</si>
  <si>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</si>
  <si>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</si>
  <si>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</si>
  <si>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</si>
  <si>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</si>
  <si>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</si>
  <si>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</si>
  <si>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</si>
  <si>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</si>
  <si>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</si>
  <si>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</si>
  <si>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</si>
  <si>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</si>
  <si>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</si>
  <si>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</si>
  <si>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</si>
  <si>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</si>
  <si>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</si>
  <si>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</si>
  <si>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</si>
  <si>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</si>
  <si>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</si>
  <si>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</si>
  <si>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</si>
  <si>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</si>
  <si>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</si>
  <si>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</si>
  <si>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</si>
  <si>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</si>
  <si>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</si>
  <si>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</si>
  <si>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</si>
  <si>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</si>
  <si>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</si>
  <si>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</si>
  <si>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</si>
  <si>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</si>
  <si>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</si>
  <si>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</si>
  <si>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</si>
  <si>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</si>
  <si>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</si>
  <si>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</si>
  <si>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</si>
  <si>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</si>
  <si>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</si>
  <si>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</si>
  <si>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</si>
  <si>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</si>
  <si>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</si>
  <si>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</si>
  <si>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</si>
  <si>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</si>
  <si>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</si>
  <si>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</si>
  <si>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</si>
  <si>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</si>
  <si>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</si>
  <si>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</si>
  <si>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</si>
  <si>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</si>
  <si>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</si>
  <si>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</si>
  <si>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</si>
  <si>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</si>
  <si>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</si>
  <si>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</si>
  <si>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</si>
  <si>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</si>
  <si>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</si>
  <si>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</si>
  <si>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</si>
  <si>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</si>
  <si>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</si>
  <si>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</si>
  <si>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</si>
  <si>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</si>
  <si>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</si>
  <si>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</si>
  <si>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</si>
  <si>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</si>
  <si>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</si>
  <si>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</si>
  <si>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</si>
  <si>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</si>
  <si>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</si>
  <si>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</si>
  <si>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</si>
  <si>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</si>
  <si>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</si>
  <si>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</si>
  <si>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</si>
  <si>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</si>
  <si>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</si>
  <si>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</si>
  <si>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</si>
  <si>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</si>
  <si>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</si>
  <si>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</si>
  <si>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</si>
  <si>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</si>
  <si>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</si>
  <si>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</si>
  <si>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</si>
  <si>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</si>
  <si>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</si>
  <si>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</si>
  <si>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</si>
  <si>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</si>
  <si>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</si>
  <si>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</si>
  <si>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</si>
  <si>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</si>
  <si>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</si>
  <si>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</si>
  <si>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</si>
  <si>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</si>
  <si>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</si>
  <si>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</si>
  <si>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</si>
  <si>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</si>
  <si>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</si>
  <si>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</si>
  <si>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</si>
  <si>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</si>
  <si>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</si>
  <si>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</si>
  <si>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</si>
  <si>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</si>
  <si>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</si>
  <si>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</si>
  <si>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</si>
  <si>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</si>
  <si>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</si>
  <si>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</si>
  <si>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</si>
  <si>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</si>
  <si>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</si>
  <si>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</si>
  <si>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</si>
  <si>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</si>
  <si>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</si>
  <si>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</si>
  <si>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</si>
  <si>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</si>
  <si>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</si>
  <si>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</si>
  <si>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</si>
  <si>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</si>
  <si>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</si>
  <si>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</si>
  <si>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</si>
  <si>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</si>
  <si>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</si>
  <si>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</si>
  <si>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</si>
  <si>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</si>
  <si>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</si>
  <si>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</si>
  <si>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</si>
  <si>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</si>
  <si>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</si>
  <si>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</si>
  <si>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</si>
  <si>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</si>
  <si>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</si>
  <si>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</si>
  <si>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</si>
  <si>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</si>
  <si>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</si>
  <si>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</si>
  <si>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</si>
  <si>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</si>
  <si>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</si>
  <si>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</si>
  <si>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</si>
  <si>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</si>
  <si>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</si>
  <si>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</si>
  <si>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</si>
  <si>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</si>
  <si>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</si>
  <si>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</si>
  <si>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</si>
  <si>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</si>
  <si>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</si>
  <si>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</si>
  <si>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</si>
  <si>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</si>
  <si>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</si>
  <si>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</si>
  <si>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</si>
  <si>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</si>
  <si>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</si>
  <si>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</si>
  <si>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</si>
  <si>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</si>
  <si>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</si>
  <si>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</si>
  <si>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</si>
  <si>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</si>
  <si>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</si>
  <si>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</si>
  <si>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</si>
  <si>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</si>
  <si>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</si>
  <si>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</si>
  <si>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</si>
  <si>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</si>
  <si>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Informe Interactivo 1</t>
  </si>
  <si>
    <t>Informe Interactivo 2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</si>
  <si>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</si>
  <si>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</si>
  <si>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</si>
  <si>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</si>
  <si>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</si>
  <si>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</si>
  <si>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</si>
  <si>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</si>
  <si>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</si>
  <si>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</si>
  <si>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</si>
  <si>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</si>
  <si>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</si>
  <si>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</si>
  <si>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</si>
  <si>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</si>
  <si>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</si>
  <si>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</si>
  <si>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</si>
  <si>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</si>
  <si>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Reporte 360 1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</si>
  <si>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</si>
  <si>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</si>
  <si>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</si>
  <si>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</si>
  <si>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</si>
  <si>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</si>
  <si>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</si>
  <si>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</si>
  <si>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</si>
  <si>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</si>
  <si>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</si>
  <si>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</si>
  <si>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</si>
  <si>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</si>
  <si>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</si>
  <si>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</si>
  <si>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</si>
  <si>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</si>
  <si>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</si>
  <si>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</si>
  <si>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</si>
  <si>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</si>
  <si>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</si>
  <si>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</si>
  <si>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</si>
  <si>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</si>
  <si>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</si>
  <si>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</si>
  <si>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</si>
  <si>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</si>
  <si>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</si>
  <si>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</si>
  <si>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</si>
  <si>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</si>
  <si>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</si>
  <si>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</si>
  <si>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</si>
  <si>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</si>
  <si>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</si>
  <si>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</si>
  <si>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</si>
  <si>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</si>
  <si>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</si>
  <si>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</si>
  <si>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</si>
  <si>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</si>
  <si>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</si>
  <si>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</si>
  <si>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</si>
  <si>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</si>
  <si>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</si>
  <si>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</si>
  <si>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</si>
  <si>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</si>
  <si>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</si>
  <si>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</si>
  <si>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</si>
  <si>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</si>
  <si>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</si>
  <si>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</si>
  <si>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</si>
  <si>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</si>
  <si>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</si>
  <si>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</si>
  <si>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</si>
  <si>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</si>
  <si>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</si>
  <si>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</si>
  <si>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</si>
  <si>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</si>
  <si>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</si>
  <si>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</si>
  <si>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</si>
  <si>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</si>
  <si>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</si>
  <si>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</si>
  <si>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</si>
  <si>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</si>
  <si>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</si>
  <si>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</si>
  <si>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</si>
  <si>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</si>
  <si>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</si>
  <si>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</si>
  <si>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</si>
  <si>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</si>
  <si>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</si>
  <si>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</si>
  <si>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</si>
  <si>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</si>
  <si>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</si>
  <si>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</si>
  <si>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</si>
  <si>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</si>
  <si>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</si>
  <si>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</si>
  <si>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</si>
  <si>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</si>
  <si>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</si>
  <si>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</si>
  <si>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</si>
  <si>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</si>
  <si>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</si>
  <si>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</si>
  <si>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</si>
  <si>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</si>
  <si>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</si>
  <si>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</si>
  <si>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</si>
  <si>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</si>
  <si>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</si>
  <si>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</si>
  <si>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</si>
  <si>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</si>
  <si>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</si>
  <si>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</si>
  <si>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</si>
  <si>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</si>
  <si>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</si>
  <si>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</si>
  <si>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</si>
  <si>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</si>
  <si>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</si>
  <si>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</si>
  <si>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</si>
  <si>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</si>
  <si>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</si>
  <si>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</si>
  <si>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</si>
  <si>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</si>
  <si>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</si>
  <si>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</si>
  <si>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</si>
  <si>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</si>
  <si>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</si>
  <si>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</si>
  <si>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</si>
  <si>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</si>
  <si>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</si>
  <si>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</si>
  <si>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</si>
  <si>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</si>
  <si>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</si>
  <si>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</si>
  <si>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</si>
  <si>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</si>
  <si>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</si>
  <si>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</si>
  <si>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</si>
  <si>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</si>
  <si>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</si>
  <si>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</si>
  <si>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</si>
  <si>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</si>
  <si>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</si>
  <si>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</si>
  <si>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</si>
  <si>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</si>
  <si>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</si>
  <si>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</si>
  <si>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</si>
  <si>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</si>
  <si>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</si>
  <si>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</si>
  <si>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</si>
  <si>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</si>
  <si>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</si>
  <si>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</si>
  <si>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</si>
  <si>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</si>
  <si>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</si>
  <si>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</si>
  <si>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</si>
  <si>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</si>
  <si>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</si>
  <si>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</si>
  <si>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</si>
  <si>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</si>
  <si>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</si>
  <si>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</si>
  <si>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</si>
  <si>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</si>
  <si>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</si>
  <si>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</si>
  <si>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</si>
  <si>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</si>
  <si>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</si>
  <si>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</si>
  <si>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</si>
  <si>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</si>
  <si>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</si>
  <si>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</si>
  <si>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</si>
  <si>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</si>
  <si>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</si>
  <si>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</si>
  <si>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</si>
  <si>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</si>
  <si>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</si>
  <si>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</si>
  <si>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</si>
  <si>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</si>
  <si>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</si>
  <si>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</si>
  <si>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</si>
  <si>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</si>
  <si>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</si>
  <si>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</si>
  <si>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</si>
  <si>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</si>
  <si>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</si>
  <si>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</si>
  <si>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</si>
  <si>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</si>
  <si>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</si>
  <si>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</si>
  <si>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</si>
  <si>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</si>
  <si>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</si>
  <si>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</si>
  <si>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</si>
  <si>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</si>
  <si>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</si>
  <si>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</si>
  <si>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</si>
  <si>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</si>
  <si>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</si>
  <si>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</si>
  <si>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</si>
  <si>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</si>
  <si>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</si>
  <si>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</si>
  <si>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</si>
  <si>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</si>
  <si>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</si>
  <si>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</si>
  <si>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</si>
  <si>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</si>
  <si>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</si>
  <si>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</si>
  <si>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</si>
  <si>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</si>
  <si>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</si>
  <si>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</si>
  <si>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</si>
  <si>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</si>
  <si>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</si>
  <si>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</si>
  <si>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</si>
  <si>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</si>
  <si>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</si>
  <si>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</si>
  <si>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</si>
  <si>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</si>
  <si>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</si>
  <si>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</si>
  <si>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</si>
  <si>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</si>
  <si>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</si>
  <si>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</si>
  <si>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</si>
  <si>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</si>
  <si>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</si>
  <si>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</si>
  <si>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</si>
  <si>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</si>
  <si>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</si>
  <si>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</si>
  <si>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</si>
  <si>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</si>
  <si>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</si>
  <si>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</si>
  <si>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</si>
  <si>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</si>
  <si>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</si>
  <si>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</si>
  <si>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</si>
  <si>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</si>
  <si>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</si>
  <si>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</si>
  <si>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</si>
  <si>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</si>
  <si>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</si>
  <si>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</si>
  <si>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</si>
  <si>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</si>
  <si>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</si>
  <si>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</si>
  <si>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</si>
  <si>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</si>
  <si>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</si>
  <si>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</si>
  <si>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</si>
  <si>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</si>
  <si>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</si>
  <si>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</si>
  <si>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</si>
  <si>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</si>
  <si>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</si>
  <si>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</si>
  <si>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</si>
  <si>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</si>
  <si>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</si>
  <si>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</si>
  <si>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</si>
  <si>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</si>
  <si>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</si>
  <si>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</si>
  <si>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</si>
  <si>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</si>
  <si>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</si>
  <si>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</si>
  <si>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</si>
  <si>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</si>
  <si>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</si>
  <si>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</si>
  <si>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</si>
  <si>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</si>
  <si>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</si>
  <si>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</si>
  <si>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</si>
  <si>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</si>
  <si>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</si>
  <si>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</si>
  <si>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</si>
  <si>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</si>
  <si>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</si>
  <si>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</si>
  <si>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</si>
  <si>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</si>
  <si>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</si>
  <si>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</si>
  <si>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</si>
  <si>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</si>
  <si>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</si>
  <si>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</si>
  <si>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</si>
  <si>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</si>
  <si>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</si>
  <si>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</si>
  <si>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</si>
  <si>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</si>
  <si>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</si>
  <si>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</si>
  <si>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</si>
  <si>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</si>
  <si>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</si>
  <si>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</si>
  <si>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</si>
  <si>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</si>
  <si>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</si>
  <si>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</si>
  <si>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</si>
  <si>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</si>
  <si>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</si>
  <si>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</si>
  <si>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</si>
  <si>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</si>
  <si>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</si>
  <si>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</si>
  <si>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</si>
  <si>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</si>
  <si>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</si>
  <si>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</si>
  <si>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</si>
  <si>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</si>
  <si>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</si>
  <si>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</si>
  <si>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</si>
  <si>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</si>
  <si>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</si>
  <si>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</si>
  <si>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</si>
  <si>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</si>
  <si>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</si>
  <si>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</si>
  <si>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</si>
  <si>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</si>
  <si>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</si>
  <si>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</si>
  <si>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</si>
  <si>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</si>
  <si>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</si>
  <si>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</si>
  <si>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</si>
  <si>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</si>
  <si>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</si>
  <si>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</si>
  <si>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</si>
  <si>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</si>
  <si>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</si>
  <si>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</si>
  <si>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</si>
  <si>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</si>
  <si>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</si>
  <si>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</si>
  <si>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</si>
  <si>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</si>
  <si>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</si>
  <si>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</si>
  <si>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</si>
  <si>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</si>
  <si>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</si>
  <si>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</si>
  <si>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</si>
  <si>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</si>
  <si>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</si>
  <si>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</si>
  <si>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</si>
  <si>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</si>
  <si>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</si>
  <si>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</si>
  <si>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</si>
  <si>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</si>
  <si>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</si>
  <si>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</si>
  <si>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</si>
  <si>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</si>
  <si>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</si>
  <si>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</si>
  <si>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</si>
  <si>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</si>
  <si>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</si>
  <si>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</si>
  <si>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</si>
  <si>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</si>
  <si>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</si>
  <si>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</si>
  <si>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</si>
  <si>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</si>
  <si>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</si>
  <si>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</si>
  <si>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</si>
  <si>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</si>
  <si>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</si>
  <si>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</si>
  <si>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</si>
  <si>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</si>
  <si>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</si>
  <si>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</si>
  <si>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</si>
  <si>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</si>
  <si>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</si>
  <si>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</si>
  <si>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</si>
  <si>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</si>
  <si>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</si>
  <si>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</si>
  <si>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</si>
  <si>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</si>
  <si>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</si>
  <si>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</si>
  <si>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</si>
  <si>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</si>
  <si>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</si>
  <si>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</si>
  <si>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</si>
  <si>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</si>
  <si>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</si>
  <si>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</si>
  <si>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</si>
  <si>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</si>
  <si>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</si>
  <si>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</si>
  <si>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</si>
  <si>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</si>
  <si>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</si>
  <si>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</si>
  <si>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</si>
  <si>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</si>
  <si>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</si>
  <si>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</si>
  <si>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</si>
  <si>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</si>
  <si>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</si>
  <si>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</si>
  <si>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</si>
  <si>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</si>
  <si>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</si>
  <si>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</si>
  <si>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</si>
  <si>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</si>
  <si>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</si>
  <si>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</si>
  <si>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</si>
  <si>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</si>
  <si>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</si>
  <si>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</si>
  <si>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</si>
  <si>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</si>
  <si>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</si>
  <si>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</si>
  <si>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</si>
  <si>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</si>
  <si>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</si>
  <si>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</si>
  <si>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</si>
  <si>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</si>
  <si>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</si>
  <si>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</si>
  <si>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</si>
  <si>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</si>
  <si>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</si>
  <si>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</si>
  <si>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</si>
  <si>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</si>
  <si>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</si>
  <si>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</si>
  <si>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</si>
  <si>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</si>
  <si>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</si>
  <si>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</si>
  <si>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</si>
  <si>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</si>
  <si>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</si>
  <si>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</si>
  <si>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</si>
  <si>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</si>
  <si>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</si>
  <si>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</si>
  <si>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</si>
  <si>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</si>
  <si>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</si>
  <si>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</si>
  <si>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</si>
  <si>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</si>
  <si>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</si>
  <si>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</si>
  <si>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</si>
  <si>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</si>
  <si>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</si>
  <si>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</si>
  <si>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</si>
  <si>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</si>
  <si>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</si>
  <si>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</si>
  <si>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</si>
  <si>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</si>
  <si>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</si>
  <si>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</si>
  <si>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</si>
  <si>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</si>
  <si>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</si>
  <si>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</si>
  <si>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</si>
  <si>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</si>
  <si>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</si>
  <si>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</si>
  <si>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</si>
  <si>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</si>
  <si>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</si>
  <si>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</si>
  <si>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</si>
  <si>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</si>
  <si>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</si>
  <si>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</si>
  <si>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</si>
  <si>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</si>
  <si>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</si>
  <si>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</si>
  <si>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</si>
  <si>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</si>
  <si>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</si>
  <si>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</si>
  <si>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</si>
  <si>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</si>
  <si>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</si>
  <si>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</si>
  <si>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</si>
  <si>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</si>
  <si>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</si>
  <si>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</si>
  <si>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</si>
  <si>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</si>
  <si>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</si>
  <si>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</si>
  <si>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</si>
  <si>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</si>
  <si>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</si>
  <si>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</si>
  <si>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</si>
  <si>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</si>
  <si>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</si>
  <si>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</si>
  <si>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</si>
  <si>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</si>
  <si>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</si>
  <si>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</si>
  <si>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</si>
  <si>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</si>
  <si>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</si>
  <si>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</si>
  <si>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</si>
  <si>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</si>
  <si>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</si>
  <si>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</si>
  <si>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</si>
  <si>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</si>
  <si>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</si>
  <si>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</si>
  <si>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</si>
  <si>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</si>
  <si>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</si>
  <si>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</si>
  <si>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</si>
  <si>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</si>
  <si>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</si>
  <si>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</si>
  <si>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</si>
  <si>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</si>
  <si>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</si>
  <si>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</si>
  <si>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</si>
  <si>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</si>
  <si>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</si>
  <si>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</si>
  <si>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</si>
  <si>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</si>
  <si>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</si>
  <si>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</si>
  <si>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</si>
  <si>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</si>
  <si>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</si>
  <si>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</si>
  <si>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</si>
  <si>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</si>
  <si>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</si>
  <si>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</si>
  <si>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</si>
  <si>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</si>
  <si>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</si>
  <si>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</si>
  <si>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</si>
  <si>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</si>
  <si>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</si>
  <si>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</si>
  <si>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</si>
  <si>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</si>
  <si>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</si>
  <si>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</si>
  <si>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</si>
  <si>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</si>
  <si>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</si>
  <si>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</si>
  <si>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</si>
  <si>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</si>
  <si>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</si>
  <si>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</si>
  <si>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</si>
  <si>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</si>
  <si>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</si>
  <si>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</si>
  <si>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</si>
  <si>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</si>
  <si>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</si>
  <si>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</si>
  <si>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</si>
  <si>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</si>
  <si>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</si>
  <si>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</si>
  <si>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</si>
  <si>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</si>
  <si>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</si>
  <si>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</si>
  <si>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</si>
  <si>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</si>
  <si>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</si>
  <si>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</si>
  <si>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</si>
  <si>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</si>
  <si>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</si>
  <si>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</si>
  <si>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</si>
  <si>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</si>
  <si>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</si>
  <si>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</si>
  <si>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</si>
  <si>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</si>
  <si>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</si>
  <si>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</si>
  <si>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</si>
  <si>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</si>
  <si>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</si>
  <si>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</si>
  <si>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</si>
  <si>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</si>
  <si>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</si>
  <si>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</si>
  <si>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</si>
  <si>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</si>
  <si>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</si>
  <si>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</si>
  <si>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</si>
  <si>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</si>
  <si>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</si>
  <si>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</si>
  <si>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</si>
  <si>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</si>
  <si>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</si>
  <si>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</si>
  <si>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</si>
  <si>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</si>
  <si>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</si>
  <si>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</si>
  <si>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</si>
  <si>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</si>
  <si>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</si>
  <si>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</si>
  <si>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</si>
  <si>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</si>
  <si>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</si>
  <si>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</si>
  <si>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</si>
  <si>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</si>
  <si>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</si>
  <si>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</si>
  <si>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</si>
  <si>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</si>
  <si>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</si>
  <si>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</si>
  <si>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</si>
  <si>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</si>
  <si>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</si>
  <si>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</si>
  <si>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</si>
  <si>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</si>
  <si>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</si>
  <si>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</si>
  <si>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</si>
  <si>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</si>
  <si>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</si>
  <si>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</si>
  <si>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</si>
  <si>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</si>
  <si>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</si>
  <si>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</si>
  <si>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</si>
  <si>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</si>
  <si>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</si>
  <si>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</si>
  <si>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</si>
  <si>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</si>
  <si>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</si>
  <si>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</si>
  <si>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</si>
  <si>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</si>
  <si>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</si>
  <si>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</si>
  <si>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</si>
  <si>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</si>
  <si>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</si>
  <si>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</si>
  <si>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</si>
  <si>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</si>
  <si>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</si>
  <si>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</si>
  <si>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</si>
  <si>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</si>
  <si>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</si>
  <si>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</si>
  <si>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</si>
  <si>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</si>
  <si>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</si>
  <si>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</si>
  <si>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</si>
  <si>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</si>
  <si>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</si>
  <si>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</si>
  <si>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</si>
  <si>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</si>
  <si>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</si>
  <si>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</si>
  <si>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</si>
  <si>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</si>
  <si>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</si>
  <si>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</si>
  <si>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</si>
  <si>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</si>
  <si>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</si>
  <si>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</si>
  <si>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</si>
  <si>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</si>
  <si>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</si>
  <si>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</si>
  <si>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</si>
  <si>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</si>
  <si>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</si>
  <si>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</si>
  <si>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</si>
  <si>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</si>
  <si>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</si>
  <si>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</si>
  <si>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</si>
  <si>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</si>
  <si>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</si>
  <si>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</si>
  <si>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</si>
  <si>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</si>
  <si>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</si>
  <si>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</si>
  <si>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</si>
  <si>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</si>
  <si>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</si>
  <si>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</si>
  <si>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</si>
  <si>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</si>
  <si>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</si>
  <si>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</si>
  <si>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</si>
  <si>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</si>
  <si>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</si>
  <si>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</si>
  <si>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</si>
  <si>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</si>
  <si>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</si>
  <si>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</si>
  <si>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</si>
  <si>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</si>
  <si>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</si>
  <si>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</si>
  <si>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</si>
  <si>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</si>
  <si>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</si>
  <si>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</si>
  <si>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</si>
  <si>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</si>
  <si>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</si>
  <si>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</si>
  <si>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</si>
  <si>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</si>
  <si>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</si>
  <si>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</si>
  <si>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</si>
  <si>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</si>
  <si>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</si>
  <si>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</si>
  <si>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</si>
  <si>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</si>
  <si>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</si>
  <si>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</si>
  <si>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</si>
  <si>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</si>
  <si>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</si>
  <si>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</si>
  <si>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</si>
  <si>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</si>
  <si>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</si>
  <si>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</si>
  <si>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</si>
  <si>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</si>
  <si>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</si>
  <si>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</si>
  <si>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</si>
  <si>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</si>
  <si>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</si>
  <si>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</si>
  <si>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</si>
  <si>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</si>
  <si>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</si>
  <si>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</si>
  <si>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</si>
  <si>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</si>
  <si>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</si>
  <si>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</si>
  <si>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</si>
  <si>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</si>
  <si>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</si>
  <si>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</si>
  <si>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</si>
  <si>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</si>
  <si>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</si>
  <si>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</si>
  <si>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</si>
  <si>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</si>
  <si>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</si>
  <si>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</si>
  <si>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</si>
  <si>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</si>
  <si>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</si>
  <si>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</si>
  <si>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</si>
  <si>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</si>
  <si>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</si>
  <si>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</si>
  <si>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</si>
  <si>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</si>
  <si>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</si>
  <si>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</si>
  <si>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</si>
  <si>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</si>
  <si>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</si>
  <si>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</si>
  <si>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</si>
  <si>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</si>
  <si>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</si>
  <si>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</si>
  <si>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</si>
  <si>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</si>
  <si>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</si>
  <si>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</si>
  <si>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</si>
  <si>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</si>
  <si>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</si>
  <si>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</si>
  <si>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</si>
  <si>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</si>
  <si>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</si>
  <si>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</si>
  <si>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</si>
  <si>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</si>
  <si>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</si>
  <si>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</si>
  <si>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</si>
  <si>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</si>
  <si>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</si>
  <si>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</si>
  <si>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</si>
  <si>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</si>
  <si>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</si>
  <si>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</si>
  <si>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</si>
  <si>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</si>
  <si>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</si>
  <si>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</si>
  <si>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</si>
  <si>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</si>
  <si>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</si>
  <si>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</si>
  <si>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</si>
  <si>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</si>
  <si>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</si>
  <si>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</si>
  <si>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</si>
  <si>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</si>
  <si>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</si>
  <si>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</si>
  <si>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</si>
  <si>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</si>
  <si>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</si>
  <si>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</si>
  <si>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</si>
  <si>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</si>
  <si>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</si>
  <si>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</si>
  <si>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</si>
  <si>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</si>
  <si>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</si>
  <si>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</si>
  <si>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</si>
  <si>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</si>
  <si>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</si>
  <si>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</si>
  <si>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</si>
  <si>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</si>
  <si>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</si>
  <si>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</si>
  <si>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</si>
  <si>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</si>
  <si>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</si>
  <si>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</si>
  <si>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</si>
  <si>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</si>
  <si>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</si>
  <si>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</si>
  <si>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</si>
  <si>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</si>
  <si>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</si>
  <si>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</si>
  <si>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</si>
  <si>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</si>
  <si>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</si>
  <si>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</si>
  <si>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</si>
  <si>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</si>
  <si>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</si>
  <si>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</si>
  <si>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</si>
  <si>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</si>
  <si>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</si>
  <si>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</si>
  <si>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</si>
  <si>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</si>
  <si>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</si>
  <si>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</si>
  <si>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</si>
  <si>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</si>
  <si>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</si>
  <si>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</si>
  <si>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</si>
  <si>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</si>
  <si>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</si>
  <si>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</si>
  <si>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</si>
  <si>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</si>
  <si>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</si>
  <si>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</si>
  <si>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</si>
  <si>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</si>
  <si>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</si>
  <si>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</si>
  <si>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</si>
  <si>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</si>
  <si>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</si>
  <si>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</si>
  <si>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</si>
  <si>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</si>
  <si>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</si>
  <si>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</si>
  <si>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</si>
  <si>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</si>
  <si>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</si>
  <si>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</si>
  <si>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</si>
  <si>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</si>
  <si>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</si>
  <si>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</si>
  <si>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</si>
  <si>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</si>
  <si>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</si>
  <si>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</si>
  <si>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</si>
  <si>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</si>
  <si>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</si>
  <si>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</si>
  <si>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</si>
  <si>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</si>
  <si>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</si>
  <si>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</si>
  <si>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</si>
  <si>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</si>
  <si>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</si>
  <si>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</si>
  <si>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</si>
  <si>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</si>
  <si>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</si>
  <si>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</si>
  <si>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</si>
  <si>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</si>
  <si>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</si>
  <si>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</si>
  <si>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</si>
  <si>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</si>
  <si>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</si>
  <si>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</si>
  <si>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</si>
  <si>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</si>
  <si>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</si>
  <si>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</si>
  <si>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</si>
  <si>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</si>
  <si>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</si>
  <si>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</si>
  <si>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</si>
  <si>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</si>
  <si>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</si>
  <si>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</si>
  <si>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</si>
  <si>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</si>
  <si>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</si>
  <si>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</si>
  <si>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</si>
  <si>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</si>
  <si>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</si>
  <si>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</si>
  <si>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</si>
  <si>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</si>
  <si>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</si>
  <si>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</si>
  <si>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</si>
  <si>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</si>
  <si>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</si>
  <si>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</si>
  <si>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</si>
  <si>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</si>
  <si>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</si>
  <si>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</si>
  <si>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</si>
  <si>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</si>
  <si>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</si>
  <si>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</si>
  <si>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</si>
  <si>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</si>
  <si>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</si>
  <si>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</si>
  <si>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</si>
  <si>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</si>
  <si>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</si>
  <si>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</si>
  <si>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</si>
  <si>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</si>
  <si>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</si>
  <si>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</si>
  <si>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</si>
  <si>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</si>
  <si>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</si>
  <si>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</si>
  <si>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</si>
  <si>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</si>
  <si>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</si>
  <si>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</si>
  <si>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</si>
  <si>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</si>
  <si>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</si>
  <si>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</si>
  <si>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</si>
  <si>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</si>
  <si>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</si>
  <si>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</si>
  <si>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</si>
  <si>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</si>
  <si>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</si>
  <si>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</si>
  <si>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</si>
  <si>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</si>
  <si>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</si>
  <si>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</si>
  <si>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</si>
  <si>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</si>
  <si>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</si>
  <si>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</si>
  <si>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</si>
  <si>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</si>
  <si>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</si>
  <si>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</si>
  <si>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</si>
  <si>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</si>
  <si>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</si>
  <si>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</si>
  <si>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</si>
  <si>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</si>
  <si>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</si>
  <si>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</si>
  <si>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</si>
  <si>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</si>
  <si>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</si>
  <si>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</si>
  <si>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</si>
  <si>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</si>
  <si>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</si>
  <si>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</si>
  <si>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</si>
  <si>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</si>
  <si>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</si>
  <si>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</si>
  <si>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</si>
  <si>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</si>
  <si>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</si>
  <si>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</si>
  <si>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</si>
  <si>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</si>
  <si>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</si>
  <si>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</si>
  <si>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</si>
  <si>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</si>
  <si>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</si>
  <si>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</si>
  <si>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</si>
  <si>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</si>
  <si>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</si>
  <si>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</si>
  <si>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</si>
  <si>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</si>
  <si>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</si>
  <si>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</si>
  <si>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</si>
  <si>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</si>
  <si>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</si>
  <si>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</si>
  <si>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</si>
  <si>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</si>
  <si>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</si>
  <si>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</si>
  <si>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</si>
  <si>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</si>
  <si>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</si>
  <si>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</si>
  <si>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</si>
  <si>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</si>
  <si>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</si>
  <si>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</si>
  <si>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</si>
  <si>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</si>
  <si>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</si>
  <si>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</si>
  <si>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</si>
  <si>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</si>
  <si>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</si>
  <si>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</si>
  <si>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</si>
  <si>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</si>
  <si>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</si>
  <si>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</si>
  <si>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</si>
  <si>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</si>
  <si>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</si>
  <si>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</si>
  <si>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</si>
  <si>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</si>
  <si>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</si>
  <si>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</si>
  <si>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</si>
  <si>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</si>
  <si>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</si>
  <si>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</si>
  <si>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</si>
  <si>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</si>
  <si>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</si>
  <si>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</si>
  <si>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</si>
  <si>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</si>
  <si>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</si>
  <si>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</si>
  <si>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</si>
  <si>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</si>
  <si>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</si>
  <si>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</si>
  <si>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</si>
  <si>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</si>
  <si>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</si>
  <si>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</si>
  <si>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</si>
  <si>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</si>
  <si>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</si>
  <si>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</si>
  <si>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</si>
  <si>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</si>
  <si>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</si>
  <si>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</si>
  <si>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</si>
  <si>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</si>
  <si>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</si>
  <si>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</si>
  <si>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</si>
  <si>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</si>
  <si>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</si>
  <si>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</si>
  <si>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</si>
  <si>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</si>
  <si>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</si>
  <si>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</si>
  <si>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</si>
  <si>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</si>
  <si>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</si>
  <si>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</si>
  <si>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</si>
  <si>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</si>
  <si>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</si>
  <si>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</si>
  <si>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</si>
  <si>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</si>
  <si>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</si>
  <si>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</si>
  <si>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</si>
  <si>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</si>
  <si>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</si>
  <si>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</si>
  <si>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</si>
  <si>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</si>
  <si>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</si>
  <si>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</si>
  <si>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</si>
  <si>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</si>
  <si>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</si>
  <si>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</si>
  <si>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</si>
  <si>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</si>
  <si>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</si>
  <si>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</si>
  <si>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</si>
  <si>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</si>
  <si>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</si>
  <si>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</si>
  <si>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</si>
  <si>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</si>
  <si>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</si>
  <si>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</si>
  <si>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</si>
  <si>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</si>
  <si>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</si>
  <si>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</si>
  <si>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</si>
  <si>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</si>
  <si>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</si>
  <si>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</si>
  <si>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</si>
  <si>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</si>
  <si>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</si>
  <si>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</si>
  <si>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</si>
  <si>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</si>
  <si>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</si>
  <si>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</si>
  <si>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</si>
  <si>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</si>
  <si>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</si>
  <si>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</si>
  <si>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</si>
  <si>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</si>
  <si>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</si>
  <si>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</si>
  <si>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</si>
  <si>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</si>
  <si>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</si>
  <si>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</si>
  <si>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</si>
  <si>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</si>
  <si>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</si>
  <si>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</si>
  <si>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</si>
  <si>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</si>
  <si>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</si>
  <si>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</si>
  <si>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</si>
  <si>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</si>
  <si>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</si>
  <si>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</si>
  <si>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</si>
  <si>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</si>
  <si>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</si>
  <si>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</si>
  <si>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</si>
  <si>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</si>
  <si>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</si>
  <si>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</si>
  <si>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</si>
  <si>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</si>
  <si>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</si>
  <si>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</si>
  <si>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</si>
  <si>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</si>
  <si>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</si>
  <si>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</si>
  <si>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</si>
  <si>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</si>
  <si>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</si>
  <si>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</si>
  <si>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</si>
  <si>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</si>
  <si>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</si>
  <si>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</si>
  <si>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</si>
  <si>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</si>
  <si>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</si>
  <si>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</si>
  <si>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</si>
  <si>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</si>
  <si>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</si>
  <si>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</si>
  <si>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</si>
  <si>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</si>
  <si>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</si>
  <si>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</si>
  <si>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</si>
  <si>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</si>
  <si>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</si>
  <si>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</si>
  <si>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</si>
  <si>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</si>
  <si>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</si>
  <si>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</si>
  <si>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</si>
  <si>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</si>
  <si>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</si>
  <si>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</si>
  <si>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</si>
  <si>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</si>
  <si>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</si>
  <si>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</si>
  <si>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</si>
  <si>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</si>
  <si>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</si>
  <si>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</si>
  <si>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</si>
  <si>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</si>
  <si>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</si>
  <si>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</si>
  <si>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</si>
  <si>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</si>
  <si>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</si>
  <si>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</si>
  <si>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</si>
  <si>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</si>
  <si>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</si>
  <si>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</si>
  <si>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</si>
  <si>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</si>
  <si>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</si>
  <si>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</si>
  <si>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</si>
  <si>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</si>
  <si>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</si>
  <si>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</si>
  <si>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</si>
  <si>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</si>
  <si>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</si>
  <si>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</si>
  <si>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</si>
  <si>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</si>
  <si>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</si>
  <si>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</si>
  <si>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</si>
  <si>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</si>
  <si>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</si>
  <si>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</si>
  <si>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</si>
  <si>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</si>
  <si>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</si>
  <si>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</si>
  <si>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</si>
  <si>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</si>
  <si>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</si>
  <si>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</si>
  <si>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</si>
  <si>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</si>
  <si>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</si>
  <si>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</si>
  <si>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</si>
  <si>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</si>
  <si>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</si>
  <si>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</si>
  <si>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</si>
  <si>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</si>
  <si>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</si>
  <si>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</si>
  <si>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</si>
  <si>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</si>
  <si>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</si>
  <si>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</si>
  <si>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</si>
  <si>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</si>
  <si>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</si>
  <si>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</si>
  <si>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</si>
  <si>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</si>
  <si>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</si>
  <si>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</si>
  <si>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</si>
  <si>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</si>
  <si>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</si>
  <si>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</si>
  <si>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</si>
  <si>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</si>
  <si>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</si>
  <si>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</si>
  <si>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</si>
  <si>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</si>
  <si>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</si>
  <si>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</si>
  <si>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</si>
  <si>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</si>
  <si>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</si>
  <si>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</si>
  <si>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</si>
  <si>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</si>
  <si>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</si>
  <si>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</si>
  <si>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</si>
  <si>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</si>
  <si>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</si>
  <si>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</si>
  <si>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</si>
  <si>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</si>
  <si>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</si>
  <si>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</si>
  <si>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</si>
  <si>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</si>
  <si>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</si>
  <si>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</si>
  <si>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</si>
  <si>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</si>
  <si>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</si>
  <si>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</si>
  <si>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</si>
  <si>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</si>
  <si>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</si>
  <si>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</si>
  <si>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</si>
  <si>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</si>
  <si>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</si>
  <si>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</si>
  <si>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</si>
  <si>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</si>
  <si>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</si>
  <si>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</si>
  <si>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</si>
  <si>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</si>
  <si>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</si>
  <si>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</si>
  <si>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</si>
  <si>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</si>
  <si>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</si>
  <si>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</si>
  <si>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</si>
  <si>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</si>
  <si>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</si>
  <si>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</si>
  <si>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</si>
  <si>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</si>
  <si>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</si>
  <si>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</si>
  <si>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</si>
  <si>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</si>
  <si>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</si>
  <si>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</si>
  <si>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</si>
  <si>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</si>
  <si>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</si>
  <si>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</si>
  <si>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</si>
  <si>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</si>
  <si>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</si>
  <si>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</si>
  <si>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</si>
  <si>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</si>
  <si>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</si>
  <si>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</si>
  <si>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</si>
  <si>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</si>
  <si>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</si>
  <si>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</si>
  <si>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</si>
  <si>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</si>
  <si>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</si>
  <si>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</si>
  <si>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</si>
  <si>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</si>
  <si>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</si>
  <si>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</si>
  <si>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</si>
  <si>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</si>
  <si>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</si>
  <si>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</si>
  <si>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</si>
  <si>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</si>
  <si>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</si>
  <si>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</si>
  <si>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</si>
  <si>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</si>
  <si>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</si>
  <si>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</si>
  <si>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</si>
  <si>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</si>
  <si>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</si>
  <si>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</si>
  <si>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</si>
  <si>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</si>
  <si>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</si>
  <si>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</si>
  <si>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</si>
  <si>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</si>
  <si>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</si>
  <si>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</si>
  <si>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</si>
  <si>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</si>
  <si>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</si>
  <si>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</si>
  <si>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</si>
  <si>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</si>
  <si>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</si>
  <si>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</si>
  <si>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</si>
  <si>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</si>
  <si>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</si>
  <si>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</si>
  <si>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</si>
  <si>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</si>
  <si>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</si>
  <si>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</si>
  <si>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</si>
  <si>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</si>
  <si>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</si>
  <si>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</si>
  <si>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</si>
  <si>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</si>
  <si>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</si>
  <si>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</si>
  <si>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</si>
  <si>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</si>
  <si>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</si>
  <si>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</si>
  <si>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</si>
  <si>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</si>
  <si>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</si>
  <si>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</si>
  <si>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</si>
  <si>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</si>
  <si>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</si>
  <si>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</si>
  <si>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</si>
  <si>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</si>
  <si>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</si>
  <si>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</si>
  <si>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</si>
  <si>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</si>
  <si>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</si>
  <si>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</si>
  <si>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</si>
  <si>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</si>
  <si>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</si>
  <si>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</si>
  <si>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</si>
  <si>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</si>
  <si>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</si>
  <si>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</si>
  <si>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</si>
  <si>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</si>
  <si>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</si>
  <si>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</si>
  <si>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</si>
  <si>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</si>
  <si>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</si>
  <si>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</si>
  <si>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</si>
  <si>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</si>
  <si>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</si>
  <si>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</si>
  <si>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</si>
  <si>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</si>
  <si>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</si>
  <si>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</si>
  <si>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</si>
  <si>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</si>
  <si>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</si>
  <si>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</si>
  <si>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</si>
  <si>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</si>
  <si>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</si>
  <si>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</si>
  <si>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</si>
  <si>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</si>
  <si>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</si>
  <si>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</si>
  <si>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</si>
  <si>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</si>
  <si>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</si>
  <si>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</si>
  <si>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</si>
  <si>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</si>
  <si>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</si>
  <si>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</si>
  <si>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</si>
  <si>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</si>
  <si>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</si>
  <si>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</si>
  <si>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</si>
  <si>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</si>
  <si>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</si>
  <si>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</si>
  <si>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</si>
  <si>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</si>
  <si>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</si>
  <si>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</si>
  <si>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</si>
  <si>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</si>
  <si>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</si>
  <si>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</si>
  <si>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</si>
  <si>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</si>
  <si>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</si>
  <si>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</si>
  <si>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</si>
  <si>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</si>
  <si>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</si>
  <si>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</si>
  <si>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</si>
  <si>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</si>
  <si>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</si>
  <si>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</si>
  <si>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</si>
  <si>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</si>
  <si>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</si>
  <si>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</si>
  <si>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</si>
  <si>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</si>
  <si>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</si>
  <si>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</si>
  <si>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</si>
  <si>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</si>
  <si>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</si>
  <si>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</si>
  <si>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</si>
  <si>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</si>
  <si>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</si>
  <si>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</si>
  <si>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</si>
  <si>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</si>
  <si>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</si>
  <si>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</si>
  <si>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</si>
  <si>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</si>
  <si>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</si>
  <si>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</si>
  <si>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</si>
  <si>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</si>
  <si>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</si>
  <si>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</si>
  <si>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</si>
  <si>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</si>
  <si>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</si>
  <si>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</si>
  <si>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</si>
  <si>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</si>
  <si>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</si>
  <si>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</si>
  <si>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</si>
  <si>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</si>
  <si>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</si>
  <si>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</si>
  <si>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</si>
  <si>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</si>
  <si>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</si>
  <si>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</si>
  <si>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</si>
  <si>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</si>
  <si>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</si>
  <si>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</si>
  <si>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</si>
  <si>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</si>
  <si>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</si>
  <si>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</si>
  <si>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</si>
  <si>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</si>
  <si>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</si>
  <si>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</si>
  <si>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</si>
  <si>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</si>
  <si>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</si>
  <si>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</si>
  <si>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</si>
  <si>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</si>
  <si>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</si>
  <si>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</si>
  <si>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</si>
  <si>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</si>
  <si>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</si>
  <si>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</si>
  <si>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</si>
  <si>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</si>
  <si>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</si>
  <si>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</si>
  <si>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</si>
  <si>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</si>
  <si>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</si>
  <si>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</si>
  <si>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</si>
  <si>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</si>
  <si>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</si>
  <si>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</si>
  <si>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</si>
  <si>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</si>
  <si>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</si>
  <si>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</si>
  <si>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</si>
  <si>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</si>
  <si>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</si>
  <si>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</si>
  <si>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</si>
  <si>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</si>
  <si>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</si>
  <si>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</si>
  <si>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</si>
  <si>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</si>
  <si>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</si>
  <si>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</si>
  <si>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</si>
  <si>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</si>
  <si>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</si>
  <si>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</si>
  <si>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</si>
  <si>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</si>
  <si>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</si>
  <si>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</si>
  <si>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</si>
  <si>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</si>
  <si>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</si>
  <si>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</si>
  <si>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</si>
  <si>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</si>
  <si>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</si>
  <si>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</si>
  <si>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</si>
  <si>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</si>
  <si>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</si>
  <si>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</si>
  <si>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</si>
  <si>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</si>
  <si>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</si>
  <si>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</si>
  <si>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</si>
  <si>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</si>
  <si>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</si>
  <si>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</si>
  <si>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</si>
  <si>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</si>
  <si>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</si>
  <si>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</si>
  <si>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</si>
  <si>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</si>
  <si>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</si>
  <si>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</si>
  <si>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</si>
  <si>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</si>
  <si>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</si>
  <si>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</si>
  <si>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</si>
  <si>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</si>
  <si>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</si>
  <si>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</si>
  <si>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</si>
  <si>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</si>
  <si>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</si>
  <si>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</si>
  <si>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</si>
  <si>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</si>
  <si>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</si>
  <si>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</si>
  <si>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</si>
  <si>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</si>
  <si>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</si>
  <si>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</si>
  <si>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</si>
  <si>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</si>
  <si>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</si>
  <si>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</si>
  <si>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</si>
  <si>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</si>
  <si>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</si>
  <si>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</si>
  <si>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</si>
  <si>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</si>
  <si>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</si>
  <si>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</si>
  <si>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</si>
  <si>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</si>
  <si>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</si>
  <si>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</si>
  <si>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</si>
  <si>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</si>
  <si>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</si>
  <si>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</si>
  <si>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</si>
  <si>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</si>
  <si>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</si>
  <si>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</si>
  <si>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</si>
  <si>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</si>
  <si>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</si>
  <si>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</si>
  <si>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</si>
  <si>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</si>
  <si>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</si>
  <si>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</si>
  <si>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</si>
  <si>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</si>
  <si>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</si>
  <si>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</si>
  <si>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</si>
  <si>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</si>
  <si>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</si>
  <si>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</si>
  <si>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</si>
  <si>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</si>
  <si>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</si>
  <si>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</si>
  <si>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</si>
  <si>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</si>
  <si>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</si>
  <si>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</si>
  <si>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</si>
  <si>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</si>
  <si>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</si>
  <si>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</si>
  <si>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</si>
  <si>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</si>
  <si>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</si>
  <si>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</si>
  <si>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</si>
  <si>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</si>
  <si>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</si>
  <si>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</si>
  <si>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</si>
  <si>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</si>
  <si>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</si>
  <si>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</si>
  <si>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</si>
  <si>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</si>
  <si>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</si>
  <si>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</si>
  <si>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</si>
  <si>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</si>
  <si>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</si>
  <si>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</si>
  <si>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</si>
  <si>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</si>
  <si>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</si>
  <si>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</si>
  <si>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</si>
  <si>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</si>
  <si>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</si>
  <si>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</si>
  <si>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</si>
  <si>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</si>
  <si>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</si>
  <si>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</si>
  <si>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</si>
  <si>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</si>
  <si>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</si>
  <si>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</si>
  <si>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</si>
  <si>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</si>
  <si>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</si>
  <si>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</si>
  <si>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</si>
  <si>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</si>
  <si>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</si>
  <si>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</si>
  <si>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</si>
  <si>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</si>
  <si>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</si>
  <si>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</si>
  <si>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</si>
  <si>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</si>
  <si>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</si>
  <si>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</si>
  <si>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</si>
  <si>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</si>
  <si>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</si>
  <si>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</si>
  <si>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</si>
  <si>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</si>
  <si>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</si>
  <si>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</si>
  <si>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</si>
  <si>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</si>
  <si>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</si>
  <si>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</si>
  <si>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</si>
  <si>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</si>
  <si>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</si>
  <si>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</si>
  <si>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</si>
  <si>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</si>
  <si>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</si>
  <si>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</si>
  <si>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</si>
  <si>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</si>
  <si>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</si>
  <si>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</si>
  <si>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</si>
  <si>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</si>
  <si>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</si>
  <si>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</si>
  <si>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</si>
  <si>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</si>
  <si>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</si>
  <si>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</si>
  <si>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</si>
  <si>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</si>
  <si>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</si>
  <si>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</si>
  <si>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</si>
  <si>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</si>
  <si>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</si>
  <si>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</si>
  <si>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</si>
  <si>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</si>
  <si>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</si>
  <si>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</si>
  <si>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</si>
  <si>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</si>
  <si>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</si>
  <si>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</si>
  <si>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</si>
  <si>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</si>
  <si>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</si>
  <si>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</si>
  <si>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</si>
  <si>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</si>
  <si>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</si>
  <si>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</si>
  <si>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</si>
  <si>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</si>
  <si>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</si>
  <si>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</si>
  <si>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</si>
  <si>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</si>
  <si>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</si>
  <si>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</si>
  <si>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</si>
  <si>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</si>
  <si>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</si>
  <si>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</si>
  <si>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</si>
  <si>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</si>
  <si>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</si>
  <si>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</si>
  <si>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</si>
  <si>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</si>
  <si>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</si>
  <si>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</si>
  <si>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</si>
  <si>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</si>
  <si>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</si>
  <si>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</si>
  <si>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</si>
  <si>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</si>
  <si>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</si>
  <si>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</si>
  <si>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</si>
  <si>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</si>
  <si>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</si>
  <si>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</si>
  <si>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</si>
  <si>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</si>
  <si>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</si>
  <si>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</si>
  <si>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</si>
  <si>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</si>
  <si>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</si>
  <si>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</si>
  <si>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</si>
  <si>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</si>
  <si>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</si>
  <si>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</si>
  <si>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</si>
  <si>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</si>
  <si>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</si>
  <si>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</si>
  <si>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</si>
  <si>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</si>
  <si>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</si>
  <si>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</si>
  <si>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</si>
  <si>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</si>
  <si>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</si>
  <si>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</si>
  <si>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</si>
  <si>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</si>
  <si>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</si>
  <si>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</si>
  <si>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</si>
  <si>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</si>
  <si>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</si>
  <si>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</si>
  <si>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</si>
  <si>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</si>
  <si>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</si>
  <si>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</si>
  <si>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</si>
  <si>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</si>
  <si>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</si>
  <si>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</si>
  <si>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</si>
  <si>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</si>
  <si>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</si>
  <si>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</si>
  <si>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</si>
  <si>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</si>
  <si>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</si>
  <si>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</si>
  <si>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</si>
  <si>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</si>
  <si>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</si>
  <si>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</si>
  <si>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</si>
  <si>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</si>
  <si>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</si>
  <si>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</si>
  <si>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</si>
  <si>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</si>
  <si>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</si>
  <si>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</si>
  <si>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</si>
  <si>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</si>
  <si>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</si>
  <si>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</si>
  <si>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</si>
  <si>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</si>
  <si>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</si>
  <si>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</si>
  <si>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</si>
  <si>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</si>
  <si>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</si>
  <si>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</si>
  <si>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</si>
  <si>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</si>
  <si>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</si>
  <si>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</si>
  <si>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</si>
  <si>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</si>
  <si>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</si>
  <si>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</si>
  <si>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</si>
  <si>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</si>
  <si>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</si>
  <si>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</si>
  <si>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</si>
  <si>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</si>
  <si>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</si>
  <si>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</si>
  <si>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</si>
  <si>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</si>
  <si>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</si>
  <si>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</si>
  <si>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</si>
  <si>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</si>
  <si>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</si>
  <si>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</si>
  <si>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</si>
  <si>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</si>
  <si>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</si>
  <si>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</si>
  <si>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</si>
  <si>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</si>
  <si>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</si>
  <si>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</si>
  <si>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</si>
  <si>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</si>
  <si>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</si>
  <si>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</si>
  <si>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</si>
  <si>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</si>
  <si>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</si>
  <si>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</si>
  <si>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</si>
  <si>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</si>
  <si>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</si>
  <si>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</si>
  <si>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</si>
  <si>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</si>
  <si>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</si>
  <si>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</si>
  <si>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</si>
  <si>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</si>
  <si>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</si>
  <si>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</si>
  <si>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</si>
  <si>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</si>
  <si>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</si>
  <si>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</si>
  <si>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</si>
  <si>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</si>
  <si>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</si>
  <si>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</si>
  <si>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</si>
  <si>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</si>
  <si>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</si>
  <si>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</si>
  <si>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</si>
  <si>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</si>
  <si>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</si>
  <si>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</si>
  <si>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</si>
  <si>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</si>
  <si>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</si>
  <si>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</si>
  <si>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</si>
  <si>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</si>
  <si>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</si>
  <si>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</si>
  <si>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</si>
  <si>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</si>
  <si>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</si>
  <si>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</si>
  <si>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</si>
  <si>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</si>
  <si>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</si>
  <si>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</si>
  <si>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</si>
  <si>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</si>
  <si>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</si>
  <si>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</si>
  <si>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</si>
  <si>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</si>
  <si>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</si>
  <si>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</si>
  <si>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</si>
  <si>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</si>
  <si>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</si>
  <si>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</si>
  <si>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</si>
  <si>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</si>
  <si>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</si>
  <si>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</si>
  <si>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</si>
  <si>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</si>
  <si>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</si>
  <si>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</si>
  <si>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</si>
  <si>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</si>
  <si>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</si>
  <si>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</si>
  <si>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</si>
  <si>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</si>
  <si>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</si>
  <si>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</si>
  <si>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</si>
  <si>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</si>
  <si>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</si>
  <si>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</si>
  <si>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</si>
  <si>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</si>
  <si>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</si>
  <si>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</si>
  <si>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</si>
  <si>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</si>
  <si>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</si>
  <si>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</si>
  <si>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</si>
  <si>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</si>
  <si>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</si>
  <si>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</si>
  <si>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</si>
  <si>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</si>
  <si>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</si>
  <si>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</si>
  <si>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</si>
  <si>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</si>
  <si>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</si>
  <si>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</si>
  <si>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</si>
  <si>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</si>
  <si>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</si>
  <si>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</si>
  <si>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</si>
  <si>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</si>
  <si>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</si>
  <si>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</si>
  <si>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</si>
  <si>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</si>
  <si>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</si>
  <si>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</si>
  <si>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</si>
  <si>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</si>
  <si>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</si>
  <si>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</si>
  <si>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</si>
  <si>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</si>
  <si>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</si>
  <si>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</si>
  <si>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</si>
  <si>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</si>
  <si>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</si>
  <si>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</si>
  <si>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</si>
  <si>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</si>
  <si>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</si>
  <si>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</si>
  <si>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</si>
  <si>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</si>
  <si>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</si>
  <si>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</si>
  <si>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</si>
  <si>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</si>
  <si>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</si>
  <si>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</si>
  <si>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</si>
  <si>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</si>
  <si>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</si>
  <si>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</si>
  <si>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</si>
  <si>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</si>
  <si>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</si>
  <si>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</si>
  <si>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</si>
  <si>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</si>
  <si>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</si>
  <si>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</si>
  <si>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</si>
  <si>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</si>
  <si>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</si>
  <si>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</si>
  <si>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</si>
  <si>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</si>
  <si>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</si>
  <si>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</si>
  <si>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</si>
  <si>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</si>
  <si>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</si>
  <si>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</si>
  <si>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</si>
  <si>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</si>
  <si>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</si>
  <si>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</si>
  <si>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</si>
  <si>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</si>
  <si>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</si>
  <si>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</si>
  <si>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</si>
  <si>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</si>
  <si>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</si>
  <si>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</si>
  <si>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</si>
  <si>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</si>
  <si>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</si>
  <si>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</si>
  <si>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</si>
  <si>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</si>
  <si>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</si>
  <si>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</si>
  <si>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</si>
  <si>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</si>
  <si>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</si>
  <si>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</si>
  <si>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</si>
  <si>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</si>
  <si>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</si>
  <si>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</si>
  <si>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</si>
  <si>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</si>
  <si>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</si>
  <si>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</si>
  <si>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</si>
  <si>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</si>
  <si>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</si>
  <si>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</si>
  <si>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</si>
  <si>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</si>
  <si>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</si>
  <si>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</si>
  <si>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</si>
  <si>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</si>
  <si>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</si>
  <si>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</si>
  <si>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</si>
  <si>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</si>
  <si>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</si>
  <si>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</si>
  <si>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</si>
  <si>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</si>
  <si>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</si>
  <si>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</si>
  <si>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</si>
  <si>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</si>
  <si>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</si>
  <si>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</si>
  <si>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</si>
  <si>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</si>
  <si>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</si>
  <si>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</si>
  <si>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</si>
  <si>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</si>
  <si>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</si>
  <si>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</si>
  <si>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</si>
  <si>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</si>
  <si>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</si>
  <si>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</si>
  <si>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</si>
  <si>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</si>
  <si>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</si>
  <si>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</si>
  <si>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</si>
  <si>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</si>
  <si>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</si>
  <si>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</si>
  <si>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</si>
  <si>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</si>
  <si>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</si>
  <si>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</si>
  <si>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</si>
  <si>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</si>
  <si>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</si>
  <si>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</si>
  <si>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</si>
  <si>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</si>
  <si>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</si>
  <si>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</si>
  <si>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</si>
  <si>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</si>
  <si>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</si>
  <si>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</si>
  <si>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</si>
  <si>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</si>
  <si>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</si>
  <si>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</si>
  <si>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</si>
  <si>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</si>
  <si>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</si>
  <si>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</si>
  <si>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</si>
  <si>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</si>
  <si>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</si>
  <si>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</si>
  <si>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</si>
  <si>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</si>
  <si>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</si>
  <si>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</si>
  <si>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</si>
  <si>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</si>
  <si>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</si>
  <si>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</si>
  <si>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</si>
  <si>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</si>
  <si>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</si>
  <si>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</si>
  <si>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</si>
  <si>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</si>
  <si>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</si>
  <si>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</si>
  <si>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</si>
  <si>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</si>
  <si>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</si>
  <si>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</si>
  <si>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</si>
  <si>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</si>
  <si>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</si>
  <si>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</si>
  <si>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</si>
  <si>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</si>
  <si>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</si>
  <si>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</si>
  <si>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</si>
  <si>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</si>
  <si>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</si>
  <si>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</si>
  <si>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</si>
  <si>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</si>
  <si>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</si>
  <si>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</si>
  <si>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</si>
  <si>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</si>
  <si>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</si>
  <si>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</si>
  <si>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</si>
  <si>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</si>
  <si>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</si>
  <si>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</si>
  <si>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</si>
  <si>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</si>
  <si>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</si>
  <si>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</si>
  <si>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</si>
  <si>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</si>
  <si>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</si>
  <si>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</si>
  <si>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</si>
  <si>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</si>
  <si>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</si>
  <si>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</si>
  <si>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</si>
  <si>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</si>
  <si>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</si>
  <si>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</si>
  <si>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</si>
  <si>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</si>
  <si>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</si>
  <si>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</si>
  <si>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</si>
  <si>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</si>
  <si>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</si>
  <si>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</si>
  <si>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</si>
  <si>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</si>
  <si>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</si>
  <si>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</si>
  <si>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</si>
  <si>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</si>
  <si>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</si>
  <si>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</si>
  <si>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</si>
  <si>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</si>
  <si>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</si>
  <si>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</si>
  <si>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</si>
  <si>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</si>
  <si>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</si>
  <si>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</si>
  <si>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</si>
  <si>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</si>
  <si>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</si>
  <si>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</si>
  <si>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</si>
  <si>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</si>
  <si>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</si>
  <si>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</si>
  <si>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</si>
  <si>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</si>
  <si>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</si>
  <si>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</si>
  <si>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</si>
  <si>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</si>
  <si>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</si>
  <si>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</si>
  <si>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</si>
  <si>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</si>
  <si>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</si>
  <si>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</si>
  <si>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</si>
  <si>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</si>
  <si>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</si>
  <si>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</si>
  <si>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</si>
  <si>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</si>
  <si>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</si>
  <si>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</si>
  <si>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</si>
  <si>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</si>
  <si>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</si>
  <si>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</si>
  <si>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</si>
  <si>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</si>
  <si>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</si>
  <si>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</si>
  <si>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</si>
  <si>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</si>
  <si>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</si>
  <si>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</si>
  <si>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</si>
  <si>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</si>
  <si>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</si>
  <si>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</si>
  <si>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</si>
  <si>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</si>
  <si>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</si>
  <si>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</si>
  <si>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</si>
  <si>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</si>
  <si>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</si>
  <si>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</si>
  <si>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</si>
  <si>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</si>
  <si>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</si>
  <si>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</si>
  <si>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</si>
  <si>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</si>
  <si>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</si>
  <si>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</si>
  <si>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</si>
  <si>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</si>
  <si>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</si>
  <si>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</si>
  <si>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</si>
  <si>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</si>
  <si>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</si>
  <si>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</si>
  <si>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</si>
  <si>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</si>
  <si>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</si>
  <si>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</si>
  <si>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</si>
  <si>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</si>
  <si>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</si>
  <si>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</si>
  <si>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</si>
  <si>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</si>
  <si>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</si>
  <si>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</si>
  <si>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</si>
  <si>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</si>
  <si>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</si>
  <si>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</si>
  <si>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</si>
  <si>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</si>
  <si>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</si>
  <si>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</si>
  <si>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</si>
  <si>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</si>
  <si>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</si>
  <si>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</si>
  <si>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</si>
  <si>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</si>
  <si>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</si>
  <si>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</si>
  <si>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</si>
  <si>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</si>
  <si>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</si>
  <si>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</si>
  <si>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</si>
  <si>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</si>
  <si>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</si>
  <si>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</si>
  <si>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</si>
  <si>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</si>
  <si>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</si>
  <si>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</si>
  <si>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</si>
  <si>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</si>
  <si>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</si>
  <si>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</si>
  <si>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</si>
  <si>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</si>
  <si>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</si>
  <si>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</si>
  <si>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</si>
  <si>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</si>
  <si>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</si>
  <si>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</si>
  <si>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</si>
  <si>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</si>
  <si>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</si>
  <si>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</si>
  <si>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</si>
  <si>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</si>
  <si>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</si>
  <si>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</si>
  <si>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</si>
  <si>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</si>
  <si>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</si>
  <si>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</si>
  <si>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</si>
  <si>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</si>
  <si>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</si>
  <si>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</si>
  <si>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</si>
  <si>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</si>
  <si>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</si>
  <si>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</si>
  <si>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</si>
  <si>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</si>
  <si>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</si>
  <si>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</si>
  <si>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</si>
  <si>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</si>
  <si>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</si>
  <si>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</si>
  <si>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</si>
  <si>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</si>
  <si>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</si>
  <si>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</si>
  <si>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</si>
  <si>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</si>
  <si>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</si>
  <si>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</si>
  <si>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</si>
  <si>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</si>
  <si>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</si>
  <si>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</si>
  <si>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</si>
  <si>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</si>
  <si>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</si>
  <si>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</si>
  <si>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</si>
  <si>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</si>
  <si>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</si>
  <si>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</si>
  <si>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</si>
  <si>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</si>
  <si>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</si>
  <si>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</si>
  <si>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</si>
  <si>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</si>
  <si>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</si>
  <si>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</si>
  <si>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</si>
  <si>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</si>
  <si>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</si>
  <si>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</si>
  <si>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</si>
  <si>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</si>
  <si>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</si>
  <si>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</si>
  <si>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</si>
  <si>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</si>
  <si>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</si>
  <si>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</si>
  <si>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</si>
  <si>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</si>
  <si>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</si>
  <si>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</si>
  <si>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</si>
  <si>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</si>
  <si>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</si>
  <si>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</si>
  <si>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</si>
  <si>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</si>
  <si>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</si>
  <si>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</si>
  <si>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</si>
  <si>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</si>
  <si>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</si>
  <si>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</si>
  <si>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</si>
  <si>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</si>
  <si>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</si>
  <si>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</si>
  <si>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</si>
  <si>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</si>
  <si>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</si>
  <si>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</si>
  <si>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</si>
  <si>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</si>
  <si>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</si>
  <si>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</si>
  <si>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</si>
  <si>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</si>
  <si>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</si>
  <si>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</si>
  <si>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</si>
  <si>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</si>
  <si>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</si>
  <si>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</si>
  <si>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</si>
  <si>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</si>
  <si>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</si>
  <si>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</si>
  <si>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</si>
  <si>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</si>
  <si>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</si>
  <si>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</si>
  <si>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</si>
  <si>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</si>
  <si>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</si>
  <si>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</si>
  <si>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</si>
  <si>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</si>
  <si>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</si>
  <si>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</si>
  <si>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</si>
  <si>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</si>
  <si>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</si>
  <si>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</si>
  <si>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</si>
  <si>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</si>
  <si>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</si>
  <si>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</si>
  <si>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</si>
  <si>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</si>
  <si>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</si>
  <si>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</si>
  <si>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</si>
  <si>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</si>
  <si>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</si>
  <si>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</si>
  <si>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</si>
  <si>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</si>
  <si>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</si>
  <si>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</si>
  <si>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</si>
  <si>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</si>
  <si>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</si>
  <si>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</si>
  <si>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</si>
  <si>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</si>
  <si>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</si>
  <si>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</si>
  <si>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</si>
  <si>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</si>
  <si>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</si>
  <si>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</si>
  <si>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</si>
  <si>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</si>
  <si>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</si>
  <si>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</si>
  <si>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</si>
  <si>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</si>
  <si>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</si>
  <si>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</si>
  <si>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</si>
  <si>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</si>
  <si>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</si>
  <si>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</si>
  <si>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</si>
  <si>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</si>
  <si>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</si>
  <si>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</si>
  <si>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</si>
  <si>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</si>
  <si>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</si>
  <si>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</si>
  <si>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</si>
  <si>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</si>
  <si>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</si>
  <si>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</si>
  <si>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</si>
  <si>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</si>
  <si>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</si>
  <si>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</si>
  <si>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</si>
  <si>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</si>
  <si>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</si>
  <si>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</si>
  <si>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</si>
  <si>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</si>
  <si>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</si>
  <si>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</si>
  <si>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</si>
  <si>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</si>
  <si>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</si>
  <si>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</si>
  <si>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</si>
  <si>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</si>
  <si>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</si>
  <si>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</si>
  <si>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</si>
  <si>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</si>
  <si>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</si>
  <si>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</si>
  <si>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</si>
  <si>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</si>
  <si>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</si>
  <si>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</si>
  <si>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</si>
  <si>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</si>
  <si>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</si>
  <si>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</si>
  <si>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</si>
  <si>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</si>
  <si>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</si>
  <si>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</si>
  <si>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</si>
  <si>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</si>
  <si>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</si>
  <si>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</si>
  <si>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</si>
  <si>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</si>
  <si>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</si>
  <si>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</si>
  <si>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</si>
  <si>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</si>
  <si>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</si>
  <si>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</si>
  <si>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</si>
  <si>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</si>
  <si>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</si>
  <si>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</si>
  <si>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</si>
  <si>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</si>
  <si>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</si>
  <si>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</si>
  <si>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</si>
  <si>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</si>
  <si>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</si>
  <si>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</si>
  <si>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</si>
  <si>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</si>
  <si>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</si>
  <si>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</si>
  <si>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</si>
  <si>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</si>
  <si>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</si>
  <si>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</si>
  <si>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</si>
  <si>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</si>
  <si>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</si>
  <si>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</si>
  <si>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</si>
  <si>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</si>
  <si>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</si>
  <si>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</si>
  <si>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</si>
  <si>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</si>
  <si>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</si>
  <si>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</si>
  <si>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</si>
  <si>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</si>
  <si>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</si>
  <si>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</si>
  <si>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</si>
  <si>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</si>
  <si>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</si>
  <si>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</si>
  <si>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</si>
  <si>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</si>
  <si>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</si>
  <si>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</si>
  <si>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</si>
  <si>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</si>
  <si>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</si>
  <si>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</si>
  <si>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</si>
  <si>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</si>
  <si>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</si>
  <si>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</si>
  <si>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</si>
  <si>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</si>
  <si>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</si>
  <si>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</si>
  <si>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</si>
  <si>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</si>
  <si>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</si>
  <si>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</si>
  <si>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</si>
  <si>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</si>
  <si>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</si>
  <si>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</si>
  <si>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</si>
  <si>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</si>
  <si>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</si>
  <si>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</si>
  <si>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</si>
  <si>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</si>
  <si>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</si>
  <si>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</si>
  <si>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</si>
  <si>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</si>
  <si>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</si>
  <si>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</si>
  <si>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</si>
  <si>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</si>
  <si>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</si>
  <si>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</si>
  <si>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</si>
  <si>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</si>
  <si>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</si>
  <si>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</si>
  <si>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</si>
  <si>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</si>
  <si>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</si>
  <si>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</si>
  <si>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</si>
  <si>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</si>
  <si>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</si>
  <si>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</si>
  <si>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</si>
  <si>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</si>
  <si>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</si>
  <si>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</si>
  <si>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</si>
  <si>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</si>
  <si>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</si>
  <si>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</si>
  <si>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</si>
  <si>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</si>
  <si>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</si>
  <si>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</si>
  <si>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</si>
  <si>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</si>
  <si>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</si>
  <si>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</si>
  <si>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</si>
  <si>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</si>
  <si>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</si>
  <si>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</si>
  <si>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</si>
  <si>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</si>
  <si>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</si>
  <si>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</si>
  <si>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</si>
  <si>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</si>
  <si>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</si>
  <si>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</si>
  <si>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</si>
  <si>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</si>
  <si>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</si>
  <si>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</si>
  <si>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</si>
  <si>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</si>
  <si>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</si>
  <si>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</si>
  <si>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</si>
  <si>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</si>
  <si>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</si>
  <si>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</si>
  <si>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</si>
  <si>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</si>
  <si>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</si>
  <si>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</si>
  <si>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</si>
  <si>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</si>
  <si>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</si>
  <si>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</si>
  <si>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</si>
  <si>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</si>
  <si>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</si>
  <si>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</si>
  <si>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</si>
  <si>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</si>
  <si>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</si>
  <si>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</si>
  <si>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</si>
  <si>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</si>
  <si>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</si>
  <si>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</si>
  <si>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</si>
  <si>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</si>
  <si>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</si>
  <si>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</si>
  <si>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</si>
  <si>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</si>
  <si>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</si>
  <si>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</si>
  <si>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</si>
  <si>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</si>
  <si>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</si>
  <si>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</si>
  <si>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</si>
  <si>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</si>
  <si>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</si>
  <si>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</si>
  <si>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</si>
  <si>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</si>
  <si>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</si>
  <si>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</si>
  <si>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</si>
  <si>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</si>
  <si>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</si>
  <si>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</si>
  <si>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</si>
  <si>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</si>
  <si>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</si>
  <si>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</si>
  <si>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</si>
  <si>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</si>
  <si>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</si>
  <si>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</si>
  <si>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</si>
  <si>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</si>
  <si>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</si>
  <si>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</si>
  <si>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</si>
  <si>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</si>
  <si>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</si>
  <si>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</si>
  <si>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</si>
  <si>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</si>
  <si>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</si>
  <si>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</si>
  <si>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</si>
  <si>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</si>
  <si>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</si>
  <si>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</si>
  <si>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</si>
  <si>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</si>
  <si>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</si>
  <si>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</si>
  <si>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</si>
  <si>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II 02</t>
  </si>
  <si>
    <t>II 03</t>
  </si>
  <si>
    <t>R360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</si>
  <si>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</si>
  <si>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</si>
  <si>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</si>
  <si>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</si>
  <si>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</si>
  <si>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</si>
  <si>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</si>
  <si>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</si>
  <si>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</si>
  <si>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</si>
  <si>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</si>
  <si>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</si>
  <si>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</si>
  <si>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</si>
  <si>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</si>
  <si>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</si>
  <si>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</si>
  <si>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</si>
  <si>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</si>
  <si>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</si>
  <si>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</si>
  <si>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</si>
  <si>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</si>
  <si>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</si>
  <si>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</si>
  <si>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</si>
  <si>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</si>
  <si>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</si>
  <si>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</si>
  <si>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</si>
  <si>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</si>
  <si>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</si>
  <si>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</si>
  <si>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</si>
  <si>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</si>
  <si>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</si>
  <si>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</si>
  <si>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</si>
  <si>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</si>
  <si>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</si>
  <si>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</si>
  <si>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</si>
  <si>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</si>
  <si>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</si>
  <si>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</si>
  <si>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</si>
  <si>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</si>
  <si>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</si>
  <si>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</si>
  <si>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</si>
  <si>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</si>
  <si>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</si>
  <si>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</si>
  <si>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</si>
  <si>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</si>
  <si>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Poducto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</si>
  <si>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</si>
  <si>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</si>
  <si>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</si>
  <si>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</si>
  <si>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</si>
  <si>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</si>
  <si>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</si>
  <si>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</si>
  <si>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</si>
  <si>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</si>
  <si>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</si>
  <si>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</si>
  <si>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GR 13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</si>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</sst>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8" fillId="19" borderId="2" xfId="0" applyFont="1" applyFill="1" applyBorder="1" applyAlignment="1">
      <alignment horizontal="center" vertical="top"/>
    </xf>
    <xf numFmtId="14" fontId="18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8" fillId="19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20" borderId="12" xfId="0" applyFill="1" applyBorder="1"/>
    <xf numFmtId="0" fontId="12" fillId="21" borderId="8" xfId="0" applyFont="1" applyFill="1" applyBorder="1" applyAlignment="1">
      <alignment horizontal="left" vertical="top" wrapText="1"/>
    </xf>
    <xf numFmtId="0" fontId="6" fillId="21" borderId="8" xfId="0" applyFont="1" applyFill="1" applyBorder="1" applyAlignment="1">
      <alignment horizontal="left" vertical="top" wrapText="1"/>
    </xf>
    <xf numFmtId="0" fontId="0" fillId="21" borderId="5" xfId="0" applyFill="1" applyBorder="1" applyAlignment="1">
      <alignment horizontal="center" vertical="top"/>
    </xf>
    <xf numFmtId="0" fontId="13" fillId="21" borderId="8" xfId="0" applyFont="1" applyFill="1" applyBorder="1" applyAlignment="1">
      <alignment horizontal="center" vertical="top"/>
    </xf>
    <xf numFmtId="0" fontId="12" fillId="21" borderId="8" xfId="0" applyFont="1" applyFill="1" applyBorder="1" applyAlignment="1">
      <alignment horizontal="center" vertical="top"/>
    </xf>
    <xf numFmtId="0" fontId="0" fillId="21" borderId="5" xfId="0" applyFill="1" applyBorder="1" applyAlignment="1">
      <alignment vertical="top"/>
    </xf>
    <xf numFmtId="0" fontId="0" fillId="21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1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8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7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72"/>
    <tableColumn id="2" xr3:uid="{5ED27DE5-67BC-44CA-A77A-5C2FF37D4BDA}" name="Región"/>
    <tableColumn id="3" xr3:uid="{A6786D2D-C302-4A14-8AD8-1B90DD31F6BB}" name="Aux 1" dataDxfId="7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53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52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51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50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9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48"/>
    <tableColumn id="2" xr3:uid="{A9F2AA81-D299-422C-9CB0-25F9CB7CBE22}" name="Región"/>
    <tableColumn id="3" xr3:uid="{A9FFE74F-7C1A-41D9-BF42-0F1585D68482}" name="Aux 1" dataDxfId="47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46" tableBorderDxfId="45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44" tableBorderDxfId="43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42" tableBorderDxfId="41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40"/>
    <tableColumn id="3" xr3:uid="{014049A9-751B-4A9C-A685-7A2AA7669E09}" uniqueName="3" name="Cod_Sector" queryTableFieldId="3"/>
    <tableColumn id="4" xr3:uid="{14D36E9D-6E73-4007-AE52-C6D377A205DC}" uniqueName="4" name="Región/Sector" queryTableFieldId="4" dataDxfId="39"/>
    <tableColumn id="20" xr3:uid="{2A8D8542-5740-4D3A-8046-E5CF558AC790}" uniqueName="20" name="id_sexo" queryTableFieldId="20" dataDxfId="38"/>
    <tableColumn id="5" xr3:uid="{054A677A-D7A2-48A6-B118-517ECD81349A}" uniqueName="5" name="Sexo Víctima" queryTableFieldId="5" dataDxfId="37"/>
    <tableColumn id="21" xr3:uid="{7AA25004-C4A8-40BF-B852-003FEEE73759}" uniqueName="21" name="id_edad" queryTableFieldId="21" dataDxfId="36"/>
    <tableColumn id="6" xr3:uid="{9CBC8B9C-FFC1-41C6-9857-9B74739F3BAC}" uniqueName="6" name="Edad Víctima" queryTableFieldId="6" dataDxfId="35"/>
    <tableColumn id="7" xr3:uid="{D397F0F5-2C93-4876-B9F4-FA91A13D81D8}" uniqueName="7" name="Id_producto" queryTableFieldId="7"/>
    <tableColumn id="8" xr3:uid="{ED39DCDB-79E4-4255-B2CE-5B03F879DC10}" uniqueName="8" name="Producto" queryTableFieldId="8" dataDxfId="34"/>
    <tableColumn id="9" xr3:uid="{64EB0367-061F-41D7-BFCE-83371BE2545E}" uniqueName="9" name="Id_categoría" queryTableFieldId="9"/>
    <tableColumn id="10" xr3:uid="{1D5D509A-A16F-47E9-ADA4-8F7E09AC7315}" uniqueName="10" name="Categoría" queryTableFieldId="10" dataDxfId="33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70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69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68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67"/>
    <tableColumn id="2" xr3:uid="{D7247E34-E8BD-4BB5-90B3-F851BF420661}" name="Región/Sector"/>
    <tableColumn id="3" xr3:uid="{BB9A7BC0-B719-44A7-AAB8-0062F068C7C9}" name="Aux 2" dataDxfId="6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65">
  <autoFilter ref="K2:L12" xr:uid="{443FAC90-EE1F-4131-A0A4-5A30E75C04A3}"/>
  <tableColumns count="2">
    <tableColumn id="1" xr3:uid="{4876B7B9-7BFB-4D8D-A4E1-7DDEC9563EBC}" name="id_sexo" dataDxfId="64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63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62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61">
  <autoFilter ref="W2:Y13" xr:uid="{2CE39735-33FF-4D4E-A398-F080BD322D0B}"/>
  <tableColumns count="3">
    <tableColumn id="1" xr3:uid="{26DCF823-F3D3-423C-A759-4CF6F9FB57F5}" name="Id_categoría" dataDxfId="60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59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58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57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56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55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54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4"/>
  <sheetViews>
    <sheetView showGridLines="0" tabSelected="1" zoomScale="90" zoomScaleNormal="90" workbookViewId="0">
      <pane xSplit="6" ySplit="3" topLeftCell="G9" activePane="bottomRight" state="frozen"/>
      <selection pane="topRight" activeCell="G1" sqref="G1"/>
      <selection pane="bottomLeft" activeCell="A4" sqref="A4"/>
      <selection pane="bottomRight" activeCell="AK21" sqref="AK21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SUM(C4:C26)</f>
        <v>103</v>
      </c>
      <c r="G1" s="74"/>
      <c r="J1" s="23"/>
      <c r="Q1" s="77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60" t="s">
        <v>10690</v>
      </c>
      <c r="B3" s="48" t="s">
        <v>10691</v>
      </c>
      <c r="C3" s="50" t="s">
        <v>13387</v>
      </c>
      <c r="D3" s="71" t="s">
        <v>28</v>
      </c>
      <c r="E3" s="50" t="s">
        <v>10663</v>
      </c>
      <c r="F3" s="49" t="s">
        <v>10661</v>
      </c>
      <c r="G3" s="49" t="s">
        <v>10662</v>
      </c>
      <c r="H3" s="50" t="s">
        <v>10683</v>
      </c>
      <c r="I3" s="49" t="s">
        <v>10684</v>
      </c>
      <c r="J3" s="72" t="s">
        <v>13388</v>
      </c>
      <c r="K3" s="30" t="s">
        <v>10708</v>
      </c>
      <c r="L3" s="30" t="s">
        <v>10709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5" t="s">
        <v>10451</v>
      </c>
      <c r="S3" s="27" t="s">
        <v>10425</v>
      </c>
      <c r="T3" s="59" t="s">
        <v>10426</v>
      </c>
      <c r="U3" s="59" t="s">
        <v>10428</v>
      </c>
      <c r="V3" s="59" t="s">
        <v>10429</v>
      </c>
      <c r="W3" s="59" t="s">
        <v>10430</v>
      </c>
      <c r="X3" s="56" t="s">
        <v>13394</v>
      </c>
      <c r="Y3" s="56" t="s">
        <v>10431</v>
      </c>
      <c r="Z3" s="61" t="s">
        <v>10432</v>
      </c>
      <c r="AA3" s="55" t="s">
        <v>10433</v>
      </c>
      <c r="AB3" s="55" t="s">
        <v>13390</v>
      </c>
      <c r="AC3" s="55" t="s">
        <v>13389</v>
      </c>
      <c r="AD3" s="55" t="s">
        <v>13391</v>
      </c>
      <c r="AE3" s="55" t="s">
        <v>13392</v>
      </c>
      <c r="AF3" s="55" t="s">
        <v>13393</v>
      </c>
      <c r="AG3" s="57" t="s">
        <v>10435</v>
      </c>
      <c r="AH3" s="57" t="s">
        <v>10436</v>
      </c>
      <c r="AI3" s="57" t="s">
        <v>10437</v>
      </c>
      <c r="AJ3" s="57" t="s">
        <v>10438</v>
      </c>
      <c r="AK3" s="57" t="s">
        <v>10439</v>
      </c>
      <c r="AL3" s="56" t="s">
        <v>10440</v>
      </c>
      <c r="AM3" s="56" t="s">
        <v>10441</v>
      </c>
      <c r="AN3" s="56" t="s">
        <v>10442</v>
      </c>
      <c r="AO3" s="27" t="s">
        <v>10443</v>
      </c>
      <c r="AP3" s="58" t="s">
        <v>10444</v>
      </c>
      <c r="AQ3" s="58" t="s">
        <v>10445</v>
      </c>
    </row>
    <row r="4" spans="1:43" ht="33.75" x14ac:dyDescent="0.25">
      <c r="A4" s="53" t="str">
        <f>+D4&amp;"|FILT:"&amp;E4&amp;"| MUES: "&amp;G4&amp;"|"&amp;F4&amp;"|"&amp;H4</f>
        <v>GR 01|FILT:Región| MUES: Sexo|Casos|</v>
      </c>
      <c r="B4" s="73" t="s">
        <v>13789</v>
      </c>
      <c r="C4" s="40">
        <v>16</v>
      </c>
      <c r="D4" s="46" t="s">
        <v>13382</v>
      </c>
      <c r="E4" s="51" t="s">
        <v>755</v>
      </c>
      <c r="F4" s="47" t="s">
        <v>9334</v>
      </c>
      <c r="G4" s="75" t="s">
        <v>13781</v>
      </c>
      <c r="H4" s="47"/>
      <c r="I4" s="45"/>
      <c r="J4" t="s">
        <v>1782</v>
      </c>
      <c r="K4" s="54"/>
      <c r="L4" s="54"/>
      <c r="M4" s="37" t="str">
        <f>"Cantidad de Casos de Violencia Intrafamiliar en la región de "&amp;J4&amp;" por sector y sexo de la víctima  según datos recopilados el "&amp;O4</f>
        <v>Cantidad de Casos de Violencia Intrafamiliar en la región de O'Higgins por sector y sexo de la víctima  según datos recopilados el Periodo 2019-2021</v>
      </c>
      <c r="N4" s="36" t="str">
        <f>IF(E4="Región",J4,IF(E4="Comuna",J4,"Chile"))</f>
        <v>O'Higgins</v>
      </c>
      <c r="O4" s="80" t="s">
        <v>13785</v>
      </c>
      <c r="P4" s="89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6" t="s">
        <v>13380</v>
      </c>
      <c r="S4" s="36" t="str">
        <f>+"Casos de  Violencia Intrafamiliar en la región de "&amp;J4</f>
        <v>Casos de  Violencia Intrafamiliar en la región de O'Higgins</v>
      </c>
      <c r="T4" s="68" t="str">
        <f>+S4</f>
        <v>Casos de  Violencia Intrafamiliar en la región de O'Higgins</v>
      </c>
      <c r="U4" s="70" t="str">
        <f>+E4&amp;": "&amp;J4</f>
        <v>Región: O'Higgins</v>
      </c>
      <c r="V4" s="36" t="s">
        <v>13788</v>
      </c>
      <c r="W4" s="22" t="str">
        <f t="shared" ref="W4:W5" si="0">HYPERLINK(B4,B4)</f>
        <v>https://analytics.zoho.com/open-view/2395394000007054206?ZOHO_CRITERIA=%22Trasposicion_27.4%22.%22Cod_Regi%C3%B3n%22%3D13</v>
      </c>
      <c r="X4" s="63" t="s">
        <v>153</v>
      </c>
      <c r="Y4" s="21" t="s">
        <v>13378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64">
        <v>44363</v>
      </c>
      <c r="AB4" s="63" t="s">
        <v>10446</v>
      </c>
      <c r="AC4" s="63" t="s">
        <v>10461</v>
      </c>
      <c r="AD4" s="62" t="s">
        <v>24</v>
      </c>
      <c r="AE4" s="62" t="s">
        <v>24</v>
      </c>
      <c r="AF4" s="62" t="s">
        <v>24</v>
      </c>
      <c r="AG4" s="66">
        <f>+VLOOKUP($P4,Parametros[[nombre]:[Columna1]],5,0)</f>
        <v>11</v>
      </c>
      <c r="AH4" s="66">
        <v>1</v>
      </c>
      <c r="AI4" s="66">
        <f>+VLOOKUP($N4,Territorio[[nombre]:[Columna1]],7,0)</f>
        <v>585</v>
      </c>
      <c r="AJ4" s="66">
        <f>+VLOOKUP(O4,Temporalidad[[nombre]:[Columna1]],7,0)</f>
        <v>1778</v>
      </c>
      <c r="AK4" s="66">
        <f>+VLOOKUP(LEFT($D4,2),Tipo_Gráfico[[id2]:[Tipo Gráfico]],3,0)</f>
        <v>1</v>
      </c>
      <c r="AL4" s="90" t="s">
        <v>13786</v>
      </c>
      <c r="AM4" s="62" t="s">
        <v>24</v>
      </c>
      <c r="AN4" s="62" t="s">
        <v>24</v>
      </c>
      <c r="AO4" s="62" t="s">
        <v>24</v>
      </c>
      <c r="AP4" s="67">
        <f>VLOOKUP($AC4,Responsables[],3,0)</f>
        <v>4</v>
      </c>
      <c r="AQ4" s="67">
        <f>VLOOKUP($R4,unidad_medida[[#All],[nombre]:[Columna1]],5,0)</f>
        <v>74</v>
      </c>
    </row>
    <row r="5" spans="1:43" ht="33.75" x14ac:dyDescent="0.25">
      <c r="A5" s="53" t="str">
        <f>+D5&amp;"|FILT:"&amp;E5&amp;"| MUES: "&amp;G5&amp;"|"&amp;F5&amp;"|"&amp;H5</f>
        <v>GR 02|FILT:Región| MUES: Edad|Casos|</v>
      </c>
      <c r="B5" s="73" t="s">
        <v>13790</v>
      </c>
      <c r="C5" s="40">
        <v>16</v>
      </c>
      <c r="D5" s="44" t="s">
        <v>13383</v>
      </c>
      <c r="E5" s="51" t="s">
        <v>755</v>
      </c>
      <c r="F5" s="47" t="s">
        <v>9334</v>
      </c>
      <c r="G5" s="75" t="s">
        <v>13782</v>
      </c>
      <c r="H5" s="47"/>
      <c r="I5" s="39"/>
      <c r="J5" t="str">
        <f>J4</f>
        <v>O'Higgins</v>
      </c>
      <c r="K5" s="54"/>
      <c r="L5" s="54"/>
      <c r="M5" s="37" t="str">
        <f>"Cantidad de Casos de Violencia Intrafamiliar en la región de "&amp;J5&amp;" por sector y edad de la víctima  según datos recopilados el "&amp;O5</f>
        <v>Cantidad de Casos de Violencia Intrafamiliar en la región de O'Higgins por sector y edad de la víctima  según datos recopilados el Periodo 2019-2021</v>
      </c>
      <c r="N5" s="36" t="str">
        <f t="shared" ref="N5:N9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8" t="str">
        <f t="shared" ref="T5" si="2">+S5</f>
        <v>Casos de  Violencia Intrafamiliar en la región de O'Higgins</v>
      </c>
      <c r="U5" s="69" t="str">
        <f t="shared" ref="U5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62" t="str">
        <f>+X4</f>
        <v>CHL</v>
      </c>
      <c r="Y5" s="21" t="s">
        <v>13378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5">
        <f t="shared" ref="AA5:AF5" si="4">+AA4</f>
        <v>44363</v>
      </c>
      <c r="AB5" s="62" t="str">
        <f t="shared" si="4"/>
        <v>Español</v>
      </c>
      <c r="AC5" s="62" t="str">
        <f t="shared" si="4"/>
        <v>Fer</v>
      </c>
      <c r="AD5" s="62" t="str">
        <f t="shared" si="4"/>
        <v>No Aplica</v>
      </c>
      <c r="AE5" s="62" t="str">
        <f t="shared" si="4"/>
        <v>No Aplica</v>
      </c>
      <c r="AF5" s="62" t="str">
        <f t="shared" si="4"/>
        <v>No Aplica</v>
      </c>
      <c r="AG5" s="66">
        <f>+VLOOKUP($P5,Parametros[[nombre]:[Columna1]],5,0)</f>
        <v>11</v>
      </c>
      <c r="AH5" s="66">
        <f>AH4</f>
        <v>1</v>
      </c>
      <c r="AI5" s="66">
        <f>+VLOOKUP($N5,Territorio[[nombre]:[Columna1]],7,0)</f>
        <v>585</v>
      </c>
      <c r="AJ5" s="66">
        <f>+VLOOKUP(O5,Temporalidad[[nombre]:[Columna1]],7,0)</f>
        <v>1778</v>
      </c>
      <c r="AK5" s="66">
        <f>+VLOOKUP(LEFT($D5,2),Tipo_Gráfico[[id2]:[Tipo Gráfico]],3,0)</f>
        <v>1</v>
      </c>
      <c r="AL5" s="36" t="str">
        <f>AL4</f>
        <v>Fiscalia de Chile</v>
      </c>
      <c r="AM5" s="62" t="str">
        <f>+AM4</f>
        <v>No Aplica</v>
      </c>
      <c r="AN5" s="62" t="str">
        <f>+AN4</f>
        <v>No Aplica</v>
      </c>
      <c r="AO5" s="62" t="str">
        <f>+AO4</f>
        <v>No Aplica</v>
      </c>
      <c r="AP5" s="67">
        <f>VLOOKUP($AC5,Responsables[],3,0)</f>
        <v>4</v>
      </c>
      <c r="AQ5" s="67">
        <f>VLOOKUP($R5,unidad_medida[[#All],[nombre]:[Columna1]],5,0)</f>
        <v>74</v>
      </c>
    </row>
    <row r="6" spans="1:43" ht="45" x14ac:dyDescent="0.25">
      <c r="A6" s="53" t="str">
        <f t="shared" ref="A6:A16" si="5">+D6&amp;"|FILT:"&amp;E6&amp;"| MUES: "&amp;G6&amp;"|"&amp;F6&amp;"|"&amp;H6</f>
        <v>GR 03|FILT:Región| MUES: Poducto|Casos|Categoría</v>
      </c>
      <c r="B6" s="92"/>
      <c r="C6" s="93">
        <v>16</v>
      </c>
      <c r="D6" s="94" t="s">
        <v>13384</v>
      </c>
      <c r="E6" s="95" t="s">
        <v>755</v>
      </c>
      <c r="F6" s="91" t="s">
        <v>9334</v>
      </c>
      <c r="G6" s="95" t="s">
        <v>13783</v>
      </c>
      <c r="H6" s="91" t="s">
        <v>9445</v>
      </c>
      <c r="I6" s="96"/>
      <c r="J6" s="97" t="str">
        <f>J5</f>
        <v>O'Higgins</v>
      </c>
      <c r="K6" s="54"/>
      <c r="L6" s="54"/>
      <c r="M6" s="37" t="str">
        <f>"Cantidad de Casos de Violencia Intrafamiliar en la región de "&amp;J6&amp;" categorizados como Maltrato Habitual (Violencia Intrafamiliar) dentro del grupo Delitos Contra el Estado Civil y la Familia, según datos recopilados el "&amp;O6</f>
        <v>Cantidad de Casos de Violencia Intrafamiliar en la región de O'Higgins categorizados como Maltrato Habitual (Violencia Intrafamiliar) dentro del grupo Delitos Contra el Estado Civil y la Familia, según datos recopilados el Periodo 2019-2021</v>
      </c>
      <c r="N6" s="36" t="str">
        <f t="shared" si="1"/>
        <v>O'Higgins</v>
      </c>
      <c r="O6" s="21" t="str">
        <f>O5</f>
        <v>Periodo 2019-2021</v>
      </c>
      <c r="P6" s="21" t="str">
        <f t="shared" ref="P6:P20" si="6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20" si="7">+R5</f>
        <v>víctimas</v>
      </c>
      <c r="S6" s="36" t="str">
        <f>+"Casos de  Violencia Intrafamiliar en la región de "&amp;J6</f>
        <v>Casos de  Violencia Intrafamiliar en la región de O'Higgins</v>
      </c>
      <c r="T6" s="68" t="str">
        <f t="shared" ref="T6:T9" si="8">+S6</f>
        <v>Casos de  Violencia Intrafamiliar en la región de O'Higgins</v>
      </c>
      <c r="U6" s="69" t="str">
        <f t="shared" ref="U6:U9" si="9">+E6&amp;": "&amp;J6</f>
        <v>Región: O'Higgins</v>
      </c>
      <c r="V6" s="36" t="str">
        <f t="shared" ref="V6:V20" si="10">V5</f>
        <v>Delitos, Género, Violencia, mujer, mujeres, casos, víctimas, intrafamiliar, familiar, fisica, fiscalía</v>
      </c>
      <c r="W6" s="22">
        <f t="shared" ref="W6:W9" si="11">HYPERLINK(B6,B6)</f>
        <v>0</v>
      </c>
      <c r="X6" s="62" t="str">
        <f t="shared" ref="X6:X20" si="12">+X5</f>
        <v>CHL</v>
      </c>
      <c r="Y6" s="21" t="s">
        <v>13378</v>
      </c>
      <c r="Z6" s="36" t="str">
        <f>"Gráfico que muestra la cantidad de casos de Violencia Intrafamiliar en la región de "&amp;J6&amp;" categorizados como Maltrato Habitual (Violencia Intrafamiliar) dentro del grupo Delitos Contra el Estado Civil y la Familia, presentados frente a la Fiscalía de Chile durante el "&amp;O6&amp;" ."</f>
        <v>Gráfico que muestra la cantidad de casos de Violencia Intrafamiliar en la región de O'Higgins categorizados como Maltrato Habitual (Violencia Intrafamiliar) dentro del grupo Delitos Contra el Estado Civil y la Familia, presentados frente a la Fiscalía de Chile durante el Periodo 2019-2021 .</v>
      </c>
      <c r="AA6" s="65">
        <f t="shared" ref="AA6:AF6" si="13">+AA5</f>
        <v>44363</v>
      </c>
      <c r="AB6" s="62" t="str">
        <f t="shared" si="13"/>
        <v>Español</v>
      </c>
      <c r="AC6" s="62" t="str">
        <f t="shared" si="13"/>
        <v>Fer</v>
      </c>
      <c r="AD6" s="62" t="str">
        <f t="shared" si="13"/>
        <v>No Aplica</v>
      </c>
      <c r="AE6" s="62" t="str">
        <f t="shared" si="13"/>
        <v>No Aplica</v>
      </c>
      <c r="AF6" s="62" t="str">
        <f t="shared" si="13"/>
        <v>No Aplica</v>
      </c>
      <c r="AG6" s="66">
        <f>+VLOOKUP($P6,Parametros[[nombre]:[Columna1]],5,0)</f>
        <v>11</v>
      </c>
      <c r="AH6" s="66">
        <f t="shared" ref="AH6:AH8" si="14">AH5</f>
        <v>1</v>
      </c>
      <c r="AI6" s="66">
        <f>+VLOOKUP($N6,Territorio[[nombre]:[Columna1]],7,0)</f>
        <v>585</v>
      </c>
      <c r="AJ6" s="66">
        <f>+VLOOKUP(O6,Temporalidad[[nombre]:[Columna1]],7,0)</f>
        <v>1778</v>
      </c>
      <c r="AK6" s="66">
        <f>+VLOOKUP(LEFT($D6,2),Tipo_Gráfico[[id2]:[Tipo Gráfico]],3,0)</f>
        <v>1</v>
      </c>
      <c r="AL6" s="36" t="str">
        <f t="shared" ref="AL6:AL20" si="15">AL5</f>
        <v>Fiscalia de Chile</v>
      </c>
      <c r="AM6" s="62" t="str">
        <f t="shared" ref="AM6:AM18" si="16">+AM5</f>
        <v>No Aplica</v>
      </c>
      <c r="AN6" s="62" t="str">
        <f t="shared" ref="AN6:AN18" si="17">+AN5</f>
        <v>No Aplica</v>
      </c>
      <c r="AO6" s="62" t="str">
        <f t="shared" ref="AO6:AO18" si="18">+AO5</f>
        <v>No Aplica</v>
      </c>
      <c r="AP6" s="67">
        <f>VLOOKUP($AC6,Responsables[],3,0)</f>
        <v>4</v>
      </c>
      <c r="AQ6" s="67">
        <f>VLOOKUP($R6,unidad_medida[[#All],[nombre]:[Columna1]],5,0)</f>
        <v>74</v>
      </c>
    </row>
    <row r="7" spans="1:43" ht="33.75" x14ac:dyDescent="0.25">
      <c r="A7" s="53" t="str">
        <f t="shared" si="5"/>
        <v>GR 04|FILT:Nacional| MUES: Edad|Casos|</v>
      </c>
      <c r="B7" s="73" t="s">
        <v>13797</v>
      </c>
      <c r="C7" s="40">
        <v>1</v>
      </c>
      <c r="D7" s="44" t="s">
        <v>13385</v>
      </c>
      <c r="E7" s="51" t="s">
        <v>13784</v>
      </c>
      <c r="F7" s="47" t="s">
        <v>9334</v>
      </c>
      <c r="G7" s="75" t="s">
        <v>13782</v>
      </c>
      <c r="H7" s="47"/>
      <c r="I7" s="39"/>
      <c r="J7" t="s">
        <v>152</v>
      </c>
      <c r="K7" s="54"/>
      <c r="L7" s="54"/>
      <c r="M7" s="37" t="str">
        <f>"Cantidad de Casos de Violencia Intrafamiliar a nivel nacional por edad de la víctima según datos recopilados el "&amp;O7</f>
        <v>Cantidad de Casos de Violencia Intrafamiliar a nivel nacional por edad de la víctima según datos recopilados el Periodo 2019-2021</v>
      </c>
      <c r="N7" s="36" t="str">
        <f t="shared" si="1"/>
        <v>Chile</v>
      </c>
      <c r="O7" s="21" t="str">
        <f t="shared" ref="O7:O20" si="19">O6</f>
        <v>Periodo 2019-2021</v>
      </c>
      <c r="P7" s="21" t="str">
        <f t="shared" si="6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7"/>
        <v>víctimas</v>
      </c>
      <c r="S7" s="36" t="s">
        <v>13787</v>
      </c>
      <c r="T7" s="68" t="str">
        <f t="shared" si="8"/>
        <v>Casos de  Violencia Intrafamiliar a nivel nacional</v>
      </c>
      <c r="U7" s="69" t="str">
        <f t="shared" si="9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https://analytics.zoho.com/open-view/2395394000007054709</v>
      </c>
      <c r="X7" s="62" t="str">
        <f t="shared" si="12"/>
        <v>CHL</v>
      </c>
      <c r="Y7" s="21" t="s">
        <v>13378</v>
      </c>
      <c r="Z7" s="36" t="str">
        <f>"Gráfico que muestra la cantidad de casos de Violencia Intrafamiliar a nivel nacional según edad de la víctima, presentados frente a la Fiscalía de Chile durante el "&amp;O7&amp;" ."</f>
        <v>Gráfico que muestra la cantidad de casos de Violencia Intrafamiliar a nivel nacional según edad de la víctima, presentados frente a la Fiscalía de Chile durante el Periodo 2019-2021 .</v>
      </c>
      <c r="AA7" s="65">
        <f t="shared" ref="AA7:AF7" si="20">+AA6</f>
        <v>44363</v>
      </c>
      <c r="AB7" s="62" t="str">
        <f t="shared" si="20"/>
        <v>Español</v>
      </c>
      <c r="AC7" s="62" t="str">
        <f t="shared" si="20"/>
        <v>Fer</v>
      </c>
      <c r="AD7" s="62" t="str">
        <f t="shared" si="20"/>
        <v>No Aplica</v>
      </c>
      <c r="AE7" s="62" t="str">
        <f t="shared" si="20"/>
        <v>No Aplica</v>
      </c>
      <c r="AF7" s="62" t="str">
        <f t="shared" si="20"/>
        <v>No Aplica</v>
      </c>
      <c r="AG7" s="66">
        <f>+VLOOKUP($P7,Parametros[[nombre]:[Columna1]],5,0)</f>
        <v>11</v>
      </c>
      <c r="AH7" s="66">
        <f t="shared" si="14"/>
        <v>1</v>
      </c>
      <c r="AI7" s="66">
        <f>+VLOOKUP($N7,Territorio[[nombre]:[Columna1]],7,0)</f>
        <v>38</v>
      </c>
      <c r="AJ7" s="66">
        <f>+VLOOKUP(O7,Temporalidad[[nombre]:[Columna1]],7,0)</f>
        <v>1778</v>
      </c>
      <c r="AK7" s="66">
        <f>+VLOOKUP(LEFT($D7,2),Tipo_Gráfico[[id2]:[Tipo Gráfico]],3,0)</f>
        <v>1</v>
      </c>
      <c r="AL7" s="36" t="str">
        <f t="shared" si="15"/>
        <v>Fiscalia de Chile</v>
      </c>
      <c r="AM7" s="62" t="str">
        <f t="shared" si="16"/>
        <v>No Aplica</v>
      </c>
      <c r="AN7" s="62" t="str">
        <f t="shared" si="17"/>
        <v>No Aplica</v>
      </c>
      <c r="AO7" s="62" t="str">
        <f t="shared" si="18"/>
        <v>No Aplica</v>
      </c>
      <c r="AP7" s="67">
        <f>VLOOKUP($AC7,Responsables[],3,0)</f>
        <v>4</v>
      </c>
      <c r="AQ7" s="67">
        <f>VLOOKUP($R7,unidad_medida[[#All],[nombre]:[Columna1]],5,0)</f>
        <v>74</v>
      </c>
    </row>
    <row r="8" spans="1:43" ht="33.75" x14ac:dyDescent="0.25">
      <c r="A8" s="53" t="str">
        <f t="shared" si="5"/>
        <v>GR 05|FILT:Nacional| MUES: Sexo|Casos|</v>
      </c>
      <c r="B8" s="73" t="s">
        <v>13798</v>
      </c>
      <c r="C8" s="40">
        <v>1</v>
      </c>
      <c r="D8" s="46" t="s">
        <v>13386</v>
      </c>
      <c r="E8" s="51" t="s">
        <v>13784</v>
      </c>
      <c r="F8" s="47" t="s">
        <v>9334</v>
      </c>
      <c r="G8" s="75" t="s">
        <v>13781</v>
      </c>
      <c r="H8" s="47"/>
      <c r="I8" s="39"/>
      <c r="J8" t="str">
        <f>J7</f>
        <v>Chile</v>
      </c>
      <c r="K8" s="54"/>
      <c r="L8" s="54"/>
      <c r="M8" s="37" t="str">
        <f>"Cantidad de Casos de Violencia Intrafamiliar a nivel nacional por sexo de la víctima según datos recopilados el "&amp;O8</f>
        <v>Cantidad de Casos de Violencia Intrafamiliar a nivel nacional por sexo de la víctima según datos recopilados el Periodo 2019-2021</v>
      </c>
      <c r="N8" s="36" t="str">
        <f t="shared" si="1"/>
        <v>Chile</v>
      </c>
      <c r="O8" s="21" t="str">
        <f t="shared" si="19"/>
        <v>Periodo 2019-2021</v>
      </c>
      <c r="P8" s="21" t="str">
        <f t="shared" si="6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7"/>
        <v>víctimas</v>
      </c>
      <c r="S8" s="36" t="s">
        <v>13787</v>
      </c>
      <c r="T8" s="68" t="str">
        <f t="shared" si="8"/>
        <v>Casos de  Violencia Intrafamiliar a nivel nacional</v>
      </c>
      <c r="U8" s="69" t="str">
        <f t="shared" si="9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https://analytics.zoho.com/open-view/2395394000007054797</v>
      </c>
      <c r="X8" s="62" t="str">
        <f t="shared" si="12"/>
        <v>CHL</v>
      </c>
      <c r="Y8" s="21" t="s">
        <v>13378</v>
      </c>
      <c r="Z8" s="36" t="str">
        <f>"Gráfico que muestra la cantidad de casos de Violencia Intrafamiliar a nivel nacional según sexo de la víctima, presentados frente a la Fiscalía de Chile durante el "&amp;O8&amp;" ."</f>
        <v>Gráfico que muestra la cantidad de casos de Violencia Intrafamiliar a nivel nacional según sexo de la víctima, presentados frente a la Fiscalía de Chile durante el Periodo 2019-2021 .</v>
      </c>
      <c r="AA8" s="65">
        <f t="shared" ref="AA8:AF9" si="21">+AA7</f>
        <v>44363</v>
      </c>
      <c r="AB8" s="62" t="str">
        <f t="shared" si="21"/>
        <v>Español</v>
      </c>
      <c r="AC8" s="62" t="str">
        <f t="shared" si="21"/>
        <v>Fer</v>
      </c>
      <c r="AD8" s="62" t="str">
        <f t="shared" si="21"/>
        <v>No Aplica</v>
      </c>
      <c r="AE8" s="62" t="str">
        <f t="shared" si="21"/>
        <v>No Aplica</v>
      </c>
      <c r="AF8" s="62" t="str">
        <f t="shared" si="21"/>
        <v>No Aplica</v>
      </c>
      <c r="AG8" s="66">
        <f>+VLOOKUP($P8,Parametros[[nombre]:[Columna1]],5,0)</f>
        <v>11</v>
      </c>
      <c r="AH8" s="66">
        <f t="shared" si="14"/>
        <v>1</v>
      </c>
      <c r="AI8" s="66">
        <f>+VLOOKUP($N8,Territorio[[nombre]:[Columna1]],7,0)</f>
        <v>38</v>
      </c>
      <c r="AJ8" s="66">
        <f>+VLOOKUP(O8,Temporalidad[[nombre]:[Columna1]],7,0)</f>
        <v>1778</v>
      </c>
      <c r="AK8" s="66">
        <f>+VLOOKUP(LEFT($D8,2),Tipo_Gráfico[[id2]:[Tipo Gráfico]],3,0)</f>
        <v>1</v>
      </c>
      <c r="AL8" s="36" t="str">
        <f t="shared" si="15"/>
        <v>Fiscalia de Chile</v>
      </c>
      <c r="AM8" s="62" t="str">
        <f t="shared" si="16"/>
        <v>No Aplica</v>
      </c>
      <c r="AN8" s="62" t="str">
        <f t="shared" si="17"/>
        <v>No Aplica</v>
      </c>
      <c r="AO8" s="62" t="str">
        <f t="shared" si="18"/>
        <v>No Aplica</v>
      </c>
      <c r="AP8" s="67">
        <f>VLOOKUP($AC8,Responsables[],3,0)</f>
        <v>4</v>
      </c>
      <c r="AQ8" s="67">
        <f>VLOOKUP($R8,unidad_medida[[#All],[nombre]:[Columna1]],5,0)</f>
        <v>74</v>
      </c>
    </row>
    <row r="9" spans="1:43" ht="33.75" x14ac:dyDescent="0.25">
      <c r="A9" s="53" t="str">
        <f t="shared" si="5"/>
        <v>GR 06|FILT:Nacional| MUES: Región|Casos|</v>
      </c>
      <c r="B9" s="73" t="s">
        <v>13799</v>
      </c>
      <c r="C9" s="40">
        <v>1</v>
      </c>
      <c r="D9" s="44" t="s">
        <v>13755</v>
      </c>
      <c r="E9" s="51" t="s">
        <v>13784</v>
      </c>
      <c r="F9" s="47" t="s">
        <v>9334</v>
      </c>
      <c r="G9" s="51" t="s">
        <v>755</v>
      </c>
      <c r="H9" s="47"/>
      <c r="I9" s="39"/>
      <c r="J9" t="str">
        <f>J8</f>
        <v>Chile</v>
      </c>
      <c r="K9" s="54"/>
      <c r="L9" s="54"/>
      <c r="M9" s="37" t="str">
        <f>"Cantidad de Casos de Violencia Intrafamiliar a nivel nacional por región según datos recopilados el "&amp;O9</f>
        <v>Cantidad de Casos de Violencia Intrafamiliar a nivel nacional por región según datos recopilados el Periodo 2019-2021</v>
      </c>
      <c r="N9" s="36" t="str">
        <f t="shared" si="1"/>
        <v>Chile</v>
      </c>
      <c r="O9" s="21" t="str">
        <f t="shared" si="19"/>
        <v>Periodo 2019-2021</v>
      </c>
      <c r="P9" s="21" t="str">
        <f t="shared" si="6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>+R8</f>
        <v>víctimas</v>
      </c>
      <c r="S9" s="36" t="s">
        <v>13787</v>
      </c>
      <c r="T9" s="68" t="str">
        <f t="shared" si="8"/>
        <v>Casos de  Violencia Intrafamiliar a nivel nacional</v>
      </c>
      <c r="U9" s="69" t="str">
        <f t="shared" si="9"/>
        <v>Nacional: Chile</v>
      </c>
      <c r="V9" s="36" t="str">
        <f>V8</f>
        <v>Delitos, Género, Violencia, mujer, mujeres, casos, víctimas, intrafamiliar, familiar, fisica, fiscalía</v>
      </c>
      <c r="W9" s="22" t="str">
        <f t="shared" si="11"/>
        <v>https://analytics.zoho.com/open-view/2395394000007054948</v>
      </c>
      <c r="X9" s="62" t="str">
        <f>+X8</f>
        <v>CHL</v>
      </c>
      <c r="Y9" s="21" t="s">
        <v>13378</v>
      </c>
      <c r="Z9" s="36" t="str">
        <f>"Gráfico que muestra la cantidad de casos de Violencia Intrafamiliar a nivel nacional según la región, presentados frente a la Fiscalía de Chile durante el "&amp;O9&amp;" ."</f>
        <v>Gráfico que muestra la cantidad de casos de Violencia Intrafamiliar a nivel nacional según la región, presentados frente a la Fiscalía de Chile durante el Periodo 2019-2021 .</v>
      </c>
      <c r="AA9" s="65">
        <f t="shared" si="21"/>
        <v>44363</v>
      </c>
      <c r="AB9" s="62" t="str">
        <f t="shared" si="21"/>
        <v>Español</v>
      </c>
      <c r="AC9" s="62" t="str">
        <f t="shared" si="21"/>
        <v>Fer</v>
      </c>
      <c r="AD9" s="62" t="str">
        <f t="shared" si="21"/>
        <v>No Aplica</v>
      </c>
      <c r="AE9" s="62" t="str">
        <f t="shared" si="21"/>
        <v>No Aplica</v>
      </c>
      <c r="AF9" s="62" t="str">
        <f t="shared" si="21"/>
        <v>No Aplica</v>
      </c>
      <c r="AG9" s="66">
        <f>+VLOOKUP($P9,Parametros[[nombre]:[Columna1]],5,0)</f>
        <v>11</v>
      </c>
      <c r="AH9" s="66">
        <f>AH8</f>
        <v>1</v>
      </c>
      <c r="AI9" s="66">
        <f>+VLOOKUP($N9,Territorio[[nombre]:[Columna1]],7,0)</f>
        <v>38</v>
      </c>
      <c r="AJ9" s="66">
        <f>+VLOOKUP(O9,Temporalidad[[nombre]:[Columna1]],7,0)</f>
        <v>1778</v>
      </c>
      <c r="AK9" s="66">
        <f>+VLOOKUP(LEFT($D9,2),Tipo_Gráfico[[id2]:[Tipo Gráfico]],3,0)</f>
        <v>1</v>
      </c>
      <c r="AL9" s="36" t="str">
        <f>AL8</f>
        <v>Fiscalia de Chile</v>
      </c>
      <c r="AM9" s="62" t="str">
        <f t="shared" ref="AM9:AO10" si="22">+AM8</f>
        <v>No Aplica</v>
      </c>
      <c r="AN9" s="62" t="str">
        <f t="shared" si="22"/>
        <v>No Aplica</v>
      </c>
      <c r="AO9" s="62" t="str">
        <f t="shared" si="22"/>
        <v>No Aplica</v>
      </c>
      <c r="AP9" s="67">
        <f>VLOOKUP($AC9,Responsables[],3,0)</f>
        <v>4</v>
      </c>
      <c r="AQ9" s="67">
        <f>VLOOKUP($R9,unidad_medida[[#All],[nombre]:[Columna1]],5,0)</f>
        <v>74</v>
      </c>
    </row>
    <row r="10" spans="1:43" ht="33.75" x14ac:dyDescent="0.25">
      <c r="A10" s="53" t="str">
        <f t="shared" si="5"/>
        <v>GR 07|FILT:Nacional| MUES: Sector|Casos|</v>
      </c>
      <c r="B10" s="73" t="s">
        <v>13800</v>
      </c>
      <c r="C10" s="40">
        <v>1</v>
      </c>
      <c r="D10" s="44" t="s">
        <v>13756</v>
      </c>
      <c r="E10" s="51" t="s">
        <v>13784</v>
      </c>
      <c r="F10" s="47" t="s">
        <v>9334</v>
      </c>
      <c r="G10" s="51" t="s">
        <v>9440</v>
      </c>
      <c r="H10" s="47"/>
      <c r="I10" s="39"/>
      <c r="J10" t="str">
        <f>J9</f>
        <v>Chile</v>
      </c>
      <c r="K10" s="54"/>
      <c r="L10" s="54"/>
      <c r="M10" s="37" t="str">
        <f>"Cantidad de Casos de Violencia Intrafamiliar a nivel nacional por sector según datos recopilados el "&amp;O10</f>
        <v>Cantidad de Casos de Violencia Intrafamiliar a nivel nacional por sector según datos recopilados el Periodo 2019-2021</v>
      </c>
      <c r="N10" s="36" t="str">
        <f t="shared" ref="N10:N13" si="23">IF(E10="Región",J10,IF(E10="Comuna",J10,"Chile"))</f>
        <v>Chile</v>
      </c>
      <c r="O10" s="21" t="str">
        <f t="shared" si="19"/>
        <v>Periodo 2019-2021</v>
      </c>
      <c r="P10" s="21" t="str">
        <f t="shared" si="6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>+R9</f>
        <v>víctimas</v>
      </c>
      <c r="S10" s="36" t="s">
        <v>13787</v>
      </c>
      <c r="T10" s="68" t="str">
        <f t="shared" ref="T10:T13" si="24">+S10</f>
        <v>Casos de  Violencia Intrafamiliar a nivel nacional</v>
      </c>
      <c r="U10" s="69" t="str">
        <f t="shared" ref="U10:U13" si="25">+E10&amp;": "&amp;J10</f>
        <v>Nacional: Chile</v>
      </c>
      <c r="V10" s="36" t="str">
        <f t="shared" si="10"/>
        <v>Delitos, Género, Violencia, mujer, mujeres, casos, víctimas, intrafamiliar, familiar, fisica, fiscalía</v>
      </c>
      <c r="W10" s="22" t="str">
        <f t="shared" ref="W10:W13" si="26">HYPERLINK(B10,B10)</f>
        <v>https://analytics.zoho.com/open-view/2395394000007062049</v>
      </c>
      <c r="X10" s="62" t="str">
        <f t="shared" si="12"/>
        <v>CHL</v>
      </c>
      <c r="Y10" s="21" t="s">
        <v>13378</v>
      </c>
      <c r="Z10" s="36" t="str">
        <f>"Gráfico que muestra la cantidad de casos de Violencia Intrafamiliar a nivel nacional según el sector, presentados frente a la Fiscalía de Chile durante el "&amp;O10&amp;" ."</f>
        <v>Gráfico que muestra la cantidad de casos de Violencia Intrafamiliar a nivel nacional según el sector, presentados frente a la Fiscalía de Chile durante el Periodo 2019-2021 .</v>
      </c>
      <c r="AA10" s="65">
        <f t="shared" ref="AA10:AF10" si="27">+AA9</f>
        <v>44363</v>
      </c>
      <c r="AB10" s="62" t="str">
        <f t="shared" si="27"/>
        <v>Español</v>
      </c>
      <c r="AC10" s="62" t="str">
        <f t="shared" si="27"/>
        <v>Fer</v>
      </c>
      <c r="AD10" s="62" t="str">
        <f t="shared" si="27"/>
        <v>No Aplica</v>
      </c>
      <c r="AE10" s="62" t="str">
        <f t="shared" si="27"/>
        <v>No Aplica</v>
      </c>
      <c r="AF10" s="62" t="str">
        <f t="shared" si="27"/>
        <v>No Aplica</v>
      </c>
      <c r="AG10" s="66">
        <f>+VLOOKUP($P10,Parametros[[nombre]:[Columna1]],5,0)</f>
        <v>11</v>
      </c>
      <c r="AH10" s="66">
        <f>AH9</f>
        <v>1</v>
      </c>
      <c r="AI10" s="66">
        <f>+VLOOKUP($N10,Territorio[[nombre]:[Columna1]],7,0)</f>
        <v>38</v>
      </c>
      <c r="AJ10" s="66">
        <f>+VLOOKUP(O10,Temporalidad[[nombre]:[Columna1]],7,0)</f>
        <v>1778</v>
      </c>
      <c r="AK10" s="66">
        <f>+VLOOKUP(LEFT($D10,2),Tipo_Gráfico[[id2]:[Tipo Gráfico]],3,0)</f>
        <v>1</v>
      </c>
      <c r="AL10" s="36" t="str">
        <f>AL9</f>
        <v>Fiscalia de Chile</v>
      </c>
      <c r="AM10" s="62" t="str">
        <f t="shared" si="22"/>
        <v>No Aplica</v>
      </c>
      <c r="AN10" s="62" t="str">
        <f t="shared" si="22"/>
        <v>No Aplica</v>
      </c>
      <c r="AO10" s="62" t="str">
        <f t="shared" si="22"/>
        <v>No Aplica</v>
      </c>
      <c r="AP10" s="67">
        <f>VLOOKUP($AC10,Responsables[],3,0)</f>
        <v>4</v>
      </c>
      <c r="AQ10" s="67">
        <f>VLOOKUP($R10,unidad_medida[[#All],[nombre]:[Columna1]],5,0)</f>
        <v>74</v>
      </c>
    </row>
    <row r="11" spans="1:43" ht="33.75" x14ac:dyDescent="0.25">
      <c r="A11" s="53" t="str">
        <f>+D11&amp;"|FILT:"&amp;E11&amp;"| MUES: "&amp;G11&amp;"|"&amp;F11&amp;"|"&amp;H11</f>
        <v>GR 08|FILT:Región| MUES: Trimestre|Casos|</v>
      </c>
      <c r="B11" s="73" t="s">
        <v>13801</v>
      </c>
      <c r="C11" s="40">
        <v>16</v>
      </c>
      <c r="D11" s="44" t="s">
        <v>13791</v>
      </c>
      <c r="E11" s="51" t="s">
        <v>755</v>
      </c>
      <c r="F11" s="47" t="s">
        <v>9334</v>
      </c>
      <c r="G11" s="51" t="s">
        <v>8469</v>
      </c>
      <c r="H11" s="47"/>
      <c r="I11" s="39"/>
      <c r="J11" t="str">
        <f>J6</f>
        <v>O'Higgins</v>
      </c>
      <c r="K11" s="54"/>
      <c r="L11" s="54"/>
      <c r="M11" s="37"/>
      <c r="N11" s="36" t="str">
        <f t="shared" si="23"/>
        <v>O'Higgins</v>
      </c>
      <c r="O11" s="21" t="str">
        <f t="shared" si="19"/>
        <v>Periodo 2019-2021</v>
      </c>
      <c r="P11" s="21" t="str">
        <f t="shared" si="6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7"/>
        <v>víctimas</v>
      </c>
      <c r="S11" s="36" t="s">
        <v>13787</v>
      </c>
      <c r="T11" s="68" t="str">
        <f t="shared" si="24"/>
        <v>Casos de  Violencia Intrafamiliar a nivel nacional</v>
      </c>
      <c r="U11" s="69" t="str">
        <f t="shared" si="25"/>
        <v>Región: O'Higgins</v>
      </c>
      <c r="V11" s="36" t="str">
        <f t="shared" si="10"/>
        <v>Delitos, Género, Violencia, mujer, mujeres, casos, víctimas, intrafamiliar, familiar, fisica, fiscalía</v>
      </c>
      <c r="W11" s="22" t="str">
        <f t="shared" si="26"/>
        <v>https://analytics.zoho.com/open-view/2395394000007062103?ZOHO_CRITERIA=%22Trasposicion_27.4%22.%22Cod_Regi%C3%B3n%22%3D13</v>
      </c>
      <c r="X11" s="62" t="str">
        <f t="shared" si="12"/>
        <v>CHL</v>
      </c>
      <c r="Y11" s="21" t="s">
        <v>13378</v>
      </c>
      <c r="Z11" s="36"/>
      <c r="AA11" s="65">
        <f t="shared" ref="AA11:AF11" si="28">+AA10</f>
        <v>44363</v>
      </c>
      <c r="AB11" s="62" t="str">
        <f t="shared" si="28"/>
        <v>Español</v>
      </c>
      <c r="AC11" s="62" t="str">
        <f t="shared" si="28"/>
        <v>Fer</v>
      </c>
      <c r="AD11" s="62" t="str">
        <f t="shared" si="28"/>
        <v>No Aplica</v>
      </c>
      <c r="AE11" s="62" t="str">
        <f t="shared" si="28"/>
        <v>No Aplica</v>
      </c>
      <c r="AF11" s="62" t="str">
        <f t="shared" si="28"/>
        <v>No Aplica</v>
      </c>
      <c r="AG11" s="66">
        <f>+VLOOKUP($P11,Parametros[[nombre]:[Columna1]],5,0)</f>
        <v>11</v>
      </c>
      <c r="AH11" s="66">
        <f t="shared" ref="AH11:AH20" si="29">AH10</f>
        <v>1</v>
      </c>
      <c r="AI11" s="66">
        <f>+VLOOKUP($N11,Territorio[[nombre]:[Columna1]],7,0)</f>
        <v>585</v>
      </c>
      <c r="AJ11" s="66">
        <f>+VLOOKUP(O11,Temporalidad[[nombre]:[Columna1]],7,0)</f>
        <v>1778</v>
      </c>
      <c r="AK11" s="66">
        <f>+VLOOKUP(LEFT($D11,2),Tipo_Gráfico[[id2]:[Tipo Gráfico]],3,0)</f>
        <v>1</v>
      </c>
      <c r="AL11" s="36" t="str">
        <f t="shared" si="15"/>
        <v>Fiscalia de Chile</v>
      </c>
      <c r="AM11" s="62" t="str">
        <f t="shared" si="16"/>
        <v>No Aplica</v>
      </c>
      <c r="AN11" s="62" t="str">
        <f t="shared" si="17"/>
        <v>No Aplica</v>
      </c>
      <c r="AO11" s="62" t="str">
        <f t="shared" si="18"/>
        <v>No Aplica</v>
      </c>
      <c r="AP11" s="67">
        <f>VLOOKUP($AC11,Responsables[],3,0)</f>
        <v>4</v>
      </c>
      <c r="AQ11" s="67">
        <f>VLOOKUP($R11,unidad_medida[[#All],[nombre]:[Columna1]],5,0)</f>
        <v>74</v>
      </c>
    </row>
    <row r="12" spans="1:43" ht="33.75" x14ac:dyDescent="0.25">
      <c r="A12" s="53" t="str">
        <f t="shared" si="5"/>
        <v>GR 09|FILT:Nacional| MUES: Trimestre|Casos|</v>
      </c>
      <c r="B12" s="73" t="s">
        <v>13802</v>
      </c>
      <c r="C12" s="40">
        <v>1</v>
      </c>
      <c r="D12" s="44" t="s">
        <v>13792</v>
      </c>
      <c r="E12" s="51" t="s">
        <v>13784</v>
      </c>
      <c r="F12" s="47" t="s">
        <v>9334</v>
      </c>
      <c r="G12" s="51" t="s">
        <v>8469</v>
      </c>
      <c r="H12" s="47"/>
      <c r="I12" s="39"/>
      <c r="J12" t="str">
        <f>J10</f>
        <v>Chile</v>
      </c>
      <c r="K12" s="54"/>
      <c r="L12" s="54"/>
      <c r="M12" s="37"/>
      <c r="N12" s="36" t="str">
        <f t="shared" si="23"/>
        <v>Chile</v>
      </c>
      <c r="O12" s="21" t="str">
        <f t="shared" si="19"/>
        <v>Periodo 2019-2021</v>
      </c>
      <c r="P12" s="21" t="str">
        <f t="shared" si="6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7"/>
        <v>víctimas</v>
      </c>
      <c r="S12" s="36" t="s">
        <v>13787</v>
      </c>
      <c r="T12" s="68" t="str">
        <f t="shared" si="24"/>
        <v>Casos de  Violencia Intrafamiliar a nivel nacional</v>
      </c>
      <c r="U12" s="69" t="str">
        <f t="shared" si="25"/>
        <v>Nacional: Chile</v>
      </c>
      <c r="V12" s="36" t="str">
        <f t="shared" si="10"/>
        <v>Delitos, Género, Violencia, mujer, mujeres, casos, víctimas, intrafamiliar, familiar, fisica, fiscalía</v>
      </c>
      <c r="W12" s="22" t="str">
        <f t="shared" si="26"/>
        <v>https://analytics.zoho.com/open-view/2395394000007062155</v>
      </c>
      <c r="X12" s="62" t="str">
        <f t="shared" si="12"/>
        <v>CHL</v>
      </c>
      <c r="Y12" s="21" t="s">
        <v>13378</v>
      </c>
      <c r="Z12" s="36"/>
      <c r="AA12" s="65">
        <f t="shared" ref="AA12:AF12" si="30">+AA11</f>
        <v>44363</v>
      </c>
      <c r="AB12" s="62" t="str">
        <f t="shared" si="30"/>
        <v>Español</v>
      </c>
      <c r="AC12" s="62" t="str">
        <f t="shared" si="30"/>
        <v>Fer</v>
      </c>
      <c r="AD12" s="62" t="str">
        <f t="shared" si="30"/>
        <v>No Aplica</v>
      </c>
      <c r="AE12" s="62" t="str">
        <f t="shared" si="30"/>
        <v>No Aplica</v>
      </c>
      <c r="AF12" s="62" t="str">
        <f t="shared" si="30"/>
        <v>No Aplica</v>
      </c>
      <c r="AG12" s="66">
        <f>+VLOOKUP($P12,Parametros[[nombre]:[Columna1]],5,0)</f>
        <v>11</v>
      </c>
      <c r="AH12" s="66">
        <f t="shared" si="29"/>
        <v>1</v>
      </c>
      <c r="AI12" s="66">
        <f>+VLOOKUP($N12,Territorio[[nombre]:[Columna1]],7,0)</f>
        <v>38</v>
      </c>
      <c r="AJ12" s="66">
        <f>+VLOOKUP(O12,Temporalidad[[nombre]:[Columna1]],7,0)</f>
        <v>1778</v>
      </c>
      <c r="AK12" s="66">
        <f>+VLOOKUP(LEFT($D12,2),Tipo_Gráfico[[id2]:[Tipo Gráfico]],3,0)</f>
        <v>1</v>
      </c>
      <c r="AL12" s="36" t="str">
        <f t="shared" si="15"/>
        <v>Fiscalia de Chile</v>
      </c>
      <c r="AM12" s="62" t="str">
        <f t="shared" si="16"/>
        <v>No Aplica</v>
      </c>
      <c r="AN12" s="62" t="str">
        <f t="shared" si="17"/>
        <v>No Aplica</v>
      </c>
      <c r="AO12" s="62" t="str">
        <f t="shared" si="18"/>
        <v>No Aplica</v>
      </c>
      <c r="AP12" s="67">
        <f>VLOOKUP($AC12,Responsables[],3,0)</f>
        <v>4</v>
      </c>
      <c r="AQ12" s="67">
        <f>VLOOKUP($R12,unidad_medida[[#All],[nombre]:[Columna1]],5,0)</f>
        <v>74</v>
      </c>
    </row>
    <row r="13" spans="1:43" ht="33.75" x14ac:dyDescent="0.25">
      <c r="A13" s="53" t="str">
        <f t="shared" si="5"/>
        <v>GR 10|FILT:Región| MUES: Trimestre|Casos|Sexo</v>
      </c>
      <c r="B13" s="73" t="s">
        <v>13803</v>
      </c>
      <c r="C13" s="40">
        <v>16</v>
      </c>
      <c r="D13" s="46" t="s">
        <v>13793</v>
      </c>
      <c r="E13" s="51" t="s">
        <v>755</v>
      </c>
      <c r="F13" s="47" t="s">
        <v>9334</v>
      </c>
      <c r="G13" s="51" t="s">
        <v>8469</v>
      </c>
      <c r="H13" s="47" t="s">
        <v>13781</v>
      </c>
      <c r="I13" s="39"/>
      <c r="J13" t="str">
        <f>J11</f>
        <v>O'Higgins</v>
      </c>
      <c r="K13" s="54"/>
      <c r="L13" s="54"/>
      <c r="M13" s="37"/>
      <c r="N13" s="36" t="str">
        <f t="shared" si="23"/>
        <v>O'Higgins</v>
      </c>
      <c r="O13" s="21" t="str">
        <f t="shared" si="19"/>
        <v>Periodo 2019-2021</v>
      </c>
      <c r="P13" s="21" t="str">
        <f t="shared" si="6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7"/>
        <v>víctimas</v>
      </c>
      <c r="S13" s="36" t="s">
        <v>13787</v>
      </c>
      <c r="T13" s="68" t="str">
        <f t="shared" si="24"/>
        <v>Casos de  Violencia Intrafamiliar a nivel nacional</v>
      </c>
      <c r="U13" s="69" t="str">
        <f t="shared" si="25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si="26"/>
        <v>https://analytics.zoho.com/open-view/2395394000007062222?ZOHO_CRITERIA=%22Trasposicion_27.4%22.%22Cod_Regi%C3%B3n%22%3D13</v>
      </c>
      <c r="X13" s="62" t="str">
        <f t="shared" si="12"/>
        <v>CHL</v>
      </c>
      <c r="Y13" s="21" t="s">
        <v>13378</v>
      </c>
      <c r="Z13" s="36"/>
      <c r="AA13" s="65">
        <f t="shared" ref="AA13:AF13" si="31">+AA12</f>
        <v>44363</v>
      </c>
      <c r="AB13" s="62" t="str">
        <f t="shared" si="31"/>
        <v>Español</v>
      </c>
      <c r="AC13" s="62" t="str">
        <f t="shared" si="31"/>
        <v>Fer</v>
      </c>
      <c r="AD13" s="62" t="str">
        <f t="shared" si="31"/>
        <v>No Aplica</v>
      </c>
      <c r="AE13" s="62" t="str">
        <f t="shared" si="31"/>
        <v>No Aplica</v>
      </c>
      <c r="AF13" s="62" t="str">
        <f t="shared" si="31"/>
        <v>No Aplica</v>
      </c>
      <c r="AG13" s="66">
        <f>+VLOOKUP($P13,Parametros[[nombre]:[Columna1]],5,0)</f>
        <v>11</v>
      </c>
      <c r="AH13" s="66">
        <f t="shared" si="29"/>
        <v>1</v>
      </c>
      <c r="AI13" s="66">
        <f>+VLOOKUP($N13,Territorio[[nombre]:[Columna1]],7,0)</f>
        <v>585</v>
      </c>
      <c r="AJ13" s="66">
        <f>+VLOOKUP(O13,Temporalidad[[nombre]:[Columna1]],7,0)</f>
        <v>1778</v>
      </c>
      <c r="AK13" s="66">
        <f>+VLOOKUP(LEFT($D13,2),Tipo_Gráfico[[id2]:[Tipo Gráfico]],3,0)</f>
        <v>1</v>
      </c>
      <c r="AL13" s="36" t="str">
        <f t="shared" si="15"/>
        <v>Fiscalia de Chile</v>
      </c>
      <c r="AM13" s="62" t="str">
        <f t="shared" si="16"/>
        <v>No Aplica</v>
      </c>
      <c r="AN13" s="62" t="str">
        <f t="shared" si="17"/>
        <v>No Aplica</v>
      </c>
      <c r="AO13" s="62" t="str">
        <f t="shared" si="18"/>
        <v>No Aplica</v>
      </c>
      <c r="AP13" s="67">
        <f>VLOOKUP($AC13,Responsables[],3,0)</f>
        <v>4</v>
      </c>
      <c r="AQ13" s="67">
        <f>VLOOKUP($R13,unidad_medida[[#All],[nombre]:[Columna1]],5,0)</f>
        <v>74</v>
      </c>
    </row>
    <row r="14" spans="1:43" ht="33.75" x14ac:dyDescent="0.25">
      <c r="A14" s="53" t="str">
        <f t="shared" si="5"/>
        <v>GR 11|FILT:Región| MUES: Trimestre|Casos|Edad</v>
      </c>
      <c r="B14" s="73" t="s">
        <v>13804</v>
      </c>
      <c r="C14" s="40">
        <v>16</v>
      </c>
      <c r="D14" s="44" t="s">
        <v>13794</v>
      </c>
      <c r="E14" s="51" t="s">
        <v>755</v>
      </c>
      <c r="F14" s="47" t="s">
        <v>9334</v>
      </c>
      <c r="G14" s="51" t="s">
        <v>8469</v>
      </c>
      <c r="H14" s="47" t="s">
        <v>13782</v>
      </c>
      <c r="I14" s="39"/>
      <c r="J14" t="str">
        <f>J13</f>
        <v>O'Higgins</v>
      </c>
      <c r="K14" s="54"/>
      <c r="L14" s="54"/>
      <c r="M14" s="37"/>
      <c r="N14" s="36" t="str">
        <f t="shared" ref="N14:N18" si="32">IF(E14="Región",J14,IF(E14="Comuna",J14,"Chile"))</f>
        <v>O'Higgins</v>
      </c>
      <c r="O14" s="21" t="str">
        <f t="shared" si="19"/>
        <v>Periodo 2019-2021</v>
      </c>
      <c r="P14" s="21" t="str">
        <f t="shared" si="6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7"/>
        <v>víctimas</v>
      </c>
      <c r="S14" s="36" t="s">
        <v>13787</v>
      </c>
      <c r="T14" s="68" t="str">
        <f t="shared" ref="T14:T18" si="33">+S14</f>
        <v>Casos de  Violencia Intrafamiliar a nivel nacional</v>
      </c>
      <c r="U14" s="69" t="str">
        <f t="shared" ref="U14:U18" si="34">+E14&amp;": "&amp;J14</f>
        <v>Región: O'Higgins</v>
      </c>
      <c r="V14" s="36" t="str">
        <f t="shared" si="10"/>
        <v>Delitos, Género, Violencia, mujer, mujeres, casos, víctimas, intrafamiliar, familiar, fisica, fiscalía</v>
      </c>
      <c r="W14" s="22" t="str">
        <f t="shared" ref="W14:W20" si="35">HYPERLINK(B14,B14)</f>
        <v>https://analytics.zoho.com/open-view/2395394000007062438?ZOHO_CRITERIA=%22Trasposicion_27.4%22.%22Cod_Regi%C3%B3n%22%3D13</v>
      </c>
      <c r="X14" s="62" t="str">
        <f t="shared" si="12"/>
        <v>CHL</v>
      </c>
      <c r="Y14" s="21" t="s">
        <v>13378</v>
      </c>
      <c r="Z14" s="36"/>
      <c r="AA14" s="65">
        <f t="shared" ref="AA14:AF14" si="36">+AA13</f>
        <v>44363</v>
      </c>
      <c r="AB14" s="62" t="str">
        <f t="shared" si="36"/>
        <v>Español</v>
      </c>
      <c r="AC14" s="62" t="str">
        <f t="shared" si="36"/>
        <v>Fer</v>
      </c>
      <c r="AD14" s="62" t="str">
        <f t="shared" si="36"/>
        <v>No Aplica</v>
      </c>
      <c r="AE14" s="62" t="str">
        <f t="shared" si="36"/>
        <v>No Aplica</v>
      </c>
      <c r="AF14" s="62" t="str">
        <f t="shared" si="36"/>
        <v>No Aplica</v>
      </c>
      <c r="AG14" s="66">
        <f>+VLOOKUP($P14,Parametros[[nombre]:[Columna1]],5,0)</f>
        <v>11</v>
      </c>
      <c r="AH14" s="66">
        <f t="shared" si="29"/>
        <v>1</v>
      </c>
      <c r="AI14" s="66">
        <f>+VLOOKUP($N14,Territorio[[nombre]:[Columna1]],7,0)</f>
        <v>585</v>
      </c>
      <c r="AJ14" s="66">
        <f>+VLOOKUP(O14,Temporalidad[[nombre]:[Columna1]],7,0)</f>
        <v>1778</v>
      </c>
      <c r="AK14" s="66">
        <f>+VLOOKUP(LEFT($D14,2),Tipo_Gráfico[[id2]:[Tipo Gráfico]],3,0)</f>
        <v>1</v>
      </c>
      <c r="AL14" s="36" t="str">
        <f t="shared" si="15"/>
        <v>Fiscalia de Chile</v>
      </c>
      <c r="AM14" s="62" t="str">
        <f t="shared" ref="AM14:AO14" si="37">+AM13</f>
        <v>No Aplica</v>
      </c>
      <c r="AN14" s="62" t="str">
        <f t="shared" si="37"/>
        <v>No Aplica</v>
      </c>
      <c r="AO14" s="62" t="str">
        <f t="shared" si="37"/>
        <v>No Aplica</v>
      </c>
      <c r="AP14" s="67">
        <f>VLOOKUP($AC14,Responsables[],3,0)</f>
        <v>4</v>
      </c>
      <c r="AQ14" s="67">
        <f>VLOOKUP($R14,unidad_medida[[#All],[nombre]:[Columna1]],5,0)</f>
        <v>74</v>
      </c>
    </row>
    <row r="15" spans="1:43" ht="33.75" x14ac:dyDescent="0.25">
      <c r="A15" s="53" t="str">
        <f t="shared" si="5"/>
        <v>GR 12|FILT:Nacional| MUES: Trimestre|Casos|Sexo</v>
      </c>
      <c r="B15" s="73" t="s">
        <v>13805</v>
      </c>
      <c r="C15" s="40">
        <v>1</v>
      </c>
      <c r="D15" s="44" t="s">
        <v>13795</v>
      </c>
      <c r="E15" s="51" t="s">
        <v>13784</v>
      </c>
      <c r="F15" s="47" t="s">
        <v>9334</v>
      </c>
      <c r="G15" s="51" t="s">
        <v>8469</v>
      </c>
      <c r="H15" s="47" t="s">
        <v>13781</v>
      </c>
      <c r="I15" s="39"/>
      <c r="J15" t="str">
        <f>J12</f>
        <v>Chile</v>
      </c>
      <c r="K15" s="54"/>
      <c r="L15" s="54"/>
      <c r="M15" s="37"/>
      <c r="N15" s="36" t="str">
        <f t="shared" si="32"/>
        <v>Chile</v>
      </c>
      <c r="O15" s="21" t="str">
        <f t="shared" si="19"/>
        <v>Periodo 2019-2021</v>
      </c>
      <c r="P15" s="21" t="str">
        <f t="shared" si="6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7"/>
        <v>víctimas</v>
      </c>
      <c r="S15" s="36" t="s">
        <v>13787</v>
      </c>
      <c r="T15" s="68" t="str">
        <f t="shared" si="33"/>
        <v>Casos de  Violencia Intrafamiliar a nivel nacional</v>
      </c>
      <c r="U15" s="69" t="str">
        <f t="shared" si="34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35"/>
        <v>https://analytics.zoho.com/open-view/2395394000007062501</v>
      </c>
      <c r="X15" s="62" t="str">
        <f t="shared" si="12"/>
        <v>CHL</v>
      </c>
      <c r="Y15" s="21" t="s">
        <v>13378</v>
      </c>
      <c r="Z15" s="36"/>
      <c r="AA15" s="65">
        <f t="shared" ref="AA15:AF15" si="38">+AA14</f>
        <v>44363</v>
      </c>
      <c r="AB15" s="62" t="str">
        <f t="shared" si="38"/>
        <v>Español</v>
      </c>
      <c r="AC15" s="62" t="str">
        <f t="shared" si="38"/>
        <v>Fer</v>
      </c>
      <c r="AD15" s="62" t="str">
        <f t="shared" si="38"/>
        <v>No Aplica</v>
      </c>
      <c r="AE15" s="62" t="str">
        <f t="shared" si="38"/>
        <v>No Aplica</v>
      </c>
      <c r="AF15" s="62" t="str">
        <f t="shared" si="38"/>
        <v>No Aplica</v>
      </c>
      <c r="AG15" s="66">
        <f>+VLOOKUP($P15,Parametros[[nombre]:[Columna1]],5,0)</f>
        <v>11</v>
      </c>
      <c r="AH15" s="66">
        <f t="shared" si="29"/>
        <v>1</v>
      </c>
      <c r="AI15" s="66">
        <f>+VLOOKUP($N15,Territorio[[nombre]:[Columna1]],7,0)</f>
        <v>38</v>
      </c>
      <c r="AJ15" s="66">
        <f>+VLOOKUP(O15,Temporalidad[[nombre]:[Columna1]],7,0)</f>
        <v>1778</v>
      </c>
      <c r="AK15" s="66">
        <f>+VLOOKUP(LEFT($D15,2),Tipo_Gráfico[[id2]:[Tipo Gráfico]],3,0)</f>
        <v>1</v>
      </c>
      <c r="AL15" s="36" t="str">
        <f t="shared" si="15"/>
        <v>Fiscalia de Chile</v>
      </c>
      <c r="AM15" s="62" t="str">
        <f t="shared" ref="AM15:AO15" si="39">+AM14</f>
        <v>No Aplica</v>
      </c>
      <c r="AN15" s="62" t="str">
        <f t="shared" si="39"/>
        <v>No Aplica</v>
      </c>
      <c r="AO15" s="62" t="str">
        <f t="shared" si="39"/>
        <v>No Aplica</v>
      </c>
      <c r="AP15" s="67">
        <f>VLOOKUP($AC15,Responsables[],3,0)</f>
        <v>4</v>
      </c>
      <c r="AQ15" s="67">
        <f>VLOOKUP($R15,unidad_medida[[#All],[nombre]:[Columna1]],5,0)</f>
        <v>74</v>
      </c>
    </row>
    <row r="16" spans="1:43" ht="33.75" x14ac:dyDescent="0.25">
      <c r="A16" s="53" t="str">
        <f t="shared" si="5"/>
        <v>GR 13|FILT:Nacional| MUES: Trimestre|Casos|Edad</v>
      </c>
      <c r="B16" s="73" t="s">
        <v>13806</v>
      </c>
      <c r="C16" s="40">
        <v>1</v>
      </c>
      <c r="D16" s="44" t="s">
        <v>13796</v>
      </c>
      <c r="E16" s="51" t="s">
        <v>13784</v>
      </c>
      <c r="F16" s="47" t="s">
        <v>9334</v>
      </c>
      <c r="G16" s="51" t="s">
        <v>8469</v>
      </c>
      <c r="H16" s="47" t="s">
        <v>13782</v>
      </c>
      <c r="I16" s="39"/>
      <c r="J16" t="str">
        <f>J15</f>
        <v>Chile</v>
      </c>
      <c r="K16" s="54"/>
      <c r="L16" s="54"/>
      <c r="M16" s="37"/>
      <c r="N16" s="36" t="str">
        <f t="shared" si="32"/>
        <v>Chile</v>
      </c>
      <c r="O16" s="21" t="str">
        <f t="shared" si="19"/>
        <v>Periodo 2019-2021</v>
      </c>
      <c r="P16" s="21" t="str">
        <f t="shared" si="6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7"/>
        <v>víctimas</v>
      </c>
      <c r="S16" s="36" t="s">
        <v>13787</v>
      </c>
      <c r="T16" s="68" t="str">
        <f t="shared" si="33"/>
        <v>Casos de  Violencia Intrafamiliar a nivel nacional</v>
      </c>
      <c r="U16" s="69" t="str">
        <f t="shared" si="34"/>
        <v>Nacional: Chile</v>
      </c>
      <c r="V16" s="36" t="str">
        <f t="shared" si="10"/>
        <v>Delitos, Género, Violencia, mujer, mujeres, casos, víctimas, intrafamiliar, familiar, fisica, fiscalía</v>
      </c>
      <c r="W16" s="22" t="str">
        <f t="shared" si="35"/>
        <v>https://analytics.zoho.com/open-view/2395394000007062591</v>
      </c>
      <c r="X16" s="62" t="str">
        <f t="shared" si="12"/>
        <v>CHL</v>
      </c>
      <c r="Y16" s="21" t="s">
        <v>13378</v>
      </c>
      <c r="Z16" s="36"/>
      <c r="AA16" s="65">
        <f t="shared" ref="AA16:AF16" si="40">+AA15</f>
        <v>44363</v>
      </c>
      <c r="AB16" s="62" t="str">
        <f t="shared" si="40"/>
        <v>Español</v>
      </c>
      <c r="AC16" s="62" t="str">
        <f t="shared" si="40"/>
        <v>Fer</v>
      </c>
      <c r="AD16" s="62" t="str">
        <f t="shared" si="40"/>
        <v>No Aplica</v>
      </c>
      <c r="AE16" s="62" t="str">
        <f t="shared" si="40"/>
        <v>No Aplica</v>
      </c>
      <c r="AF16" s="62" t="str">
        <f t="shared" si="40"/>
        <v>No Aplica</v>
      </c>
      <c r="AG16" s="66">
        <f>+VLOOKUP($P16,Parametros[[nombre]:[Columna1]],5,0)</f>
        <v>11</v>
      </c>
      <c r="AH16" s="66">
        <f t="shared" si="29"/>
        <v>1</v>
      </c>
      <c r="AI16" s="66">
        <f>+VLOOKUP($N16,Territorio[[nombre]:[Columna1]],7,0)</f>
        <v>38</v>
      </c>
      <c r="AJ16" s="66">
        <f>+VLOOKUP(O16,Temporalidad[[nombre]:[Columna1]],7,0)</f>
        <v>1778</v>
      </c>
      <c r="AK16" s="66">
        <f>+VLOOKUP(LEFT($D16,2),Tipo_Gráfico[[id2]:[Tipo Gráfico]],3,0)</f>
        <v>1</v>
      </c>
      <c r="AL16" s="36" t="str">
        <f t="shared" si="15"/>
        <v>Fiscalia de Chile</v>
      </c>
      <c r="AM16" s="62" t="str">
        <f t="shared" si="16"/>
        <v>No Aplica</v>
      </c>
      <c r="AN16" s="62" t="str">
        <f t="shared" si="17"/>
        <v>No Aplica</v>
      </c>
      <c r="AO16" s="62" t="str">
        <f t="shared" si="18"/>
        <v>No Aplica</v>
      </c>
      <c r="AP16" s="67">
        <f>VLOOKUP($AC16,Responsables[],3,0)</f>
        <v>4</v>
      </c>
      <c r="AQ16" s="67">
        <f>VLOOKUP($R16,unidad_medida[[#All],[nombre]:[Columna1]],5,0)</f>
        <v>74</v>
      </c>
    </row>
    <row r="17" spans="1:43" ht="33.75" x14ac:dyDescent="0.25">
      <c r="A17" s="53" t="str">
        <f t="shared" ref="A17:A20" si="41">+D17&amp;"|FILT:"&amp;E17&amp;"| MUES: "&amp;G17&amp;"|"&amp;F17&amp;"|"&amp;H17</f>
        <v>II 01|FILT:| MUES: ||</v>
      </c>
      <c r="B17" s="73" t="str">
        <f>"link"&amp;Estructura!$B$1</f>
        <v>link6</v>
      </c>
      <c r="C17" s="40"/>
      <c r="D17" s="46" t="s">
        <v>13724</v>
      </c>
      <c r="E17" s="52"/>
      <c r="F17" s="41"/>
      <c r="G17" s="42"/>
      <c r="H17" s="41"/>
      <c r="I17" s="43"/>
      <c r="K17" s="54"/>
      <c r="L17" s="54"/>
      <c r="M17" s="38"/>
      <c r="N17" s="36" t="str">
        <f t="shared" si="32"/>
        <v>Chile</v>
      </c>
      <c r="O17" s="21" t="str">
        <f t="shared" si="19"/>
        <v>Periodo 2019-2021</v>
      </c>
      <c r="P17" s="21" t="str">
        <f t="shared" si="6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7"/>
        <v>víctimas</v>
      </c>
      <c r="S17" s="36" t="s">
        <v>13787</v>
      </c>
      <c r="T17" s="68" t="str">
        <f t="shared" si="33"/>
        <v>Casos de  Violencia Intrafamiliar a nivel nacional</v>
      </c>
      <c r="U17" s="69" t="str">
        <f t="shared" si="34"/>
        <v xml:space="preserve">: </v>
      </c>
      <c r="V17" s="36" t="str">
        <f t="shared" si="10"/>
        <v>Delitos, Género, Violencia, mujer, mujeres, casos, víctimas, intrafamiliar, familiar, fisica, fiscalía</v>
      </c>
      <c r="W17" s="22" t="str">
        <f t="shared" si="35"/>
        <v>link6</v>
      </c>
      <c r="X17" s="62" t="str">
        <f t="shared" si="12"/>
        <v>CHL</v>
      </c>
      <c r="Y17" s="21" t="s">
        <v>13378</v>
      </c>
      <c r="Z17" s="36"/>
      <c r="AA17" s="65">
        <f t="shared" ref="AA17:AF17" si="42">+AA16</f>
        <v>44363</v>
      </c>
      <c r="AB17" s="62" t="str">
        <f t="shared" si="42"/>
        <v>Español</v>
      </c>
      <c r="AC17" s="62" t="str">
        <f t="shared" si="42"/>
        <v>Fer</v>
      </c>
      <c r="AD17" s="62" t="str">
        <f t="shared" si="42"/>
        <v>No Aplica</v>
      </c>
      <c r="AE17" s="62" t="str">
        <f t="shared" si="42"/>
        <v>No Aplica</v>
      </c>
      <c r="AF17" s="62" t="str">
        <f t="shared" si="42"/>
        <v>No Aplica</v>
      </c>
      <c r="AG17" s="66">
        <f>+VLOOKUP($P17,Parametros[[nombre]:[Columna1]],5,0)</f>
        <v>11</v>
      </c>
      <c r="AH17" s="66">
        <f t="shared" si="29"/>
        <v>1</v>
      </c>
      <c r="AI17" s="66">
        <f>+VLOOKUP($N17,Territorio[[nombre]:[Columna1]],7,0)</f>
        <v>38</v>
      </c>
      <c r="AJ17" s="66">
        <f>+VLOOKUP(O17,Temporalidad[[nombre]:[Columna1]],7,0)</f>
        <v>1778</v>
      </c>
      <c r="AK17" s="66">
        <v>2</v>
      </c>
      <c r="AL17" s="36" t="str">
        <f t="shared" si="15"/>
        <v>Fiscalia de Chile</v>
      </c>
      <c r="AM17" s="62" t="str">
        <f t="shared" si="16"/>
        <v>No Aplica</v>
      </c>
      <c r="AN17" s="62" t="str">
        <f t="shared" si="17"/>
        <v>No Aplica</v>
      </c>
      <c r="AO17" s="62" t="str">
        <f t="shared" si="18"/>
        <v>No Aplica</v>
      </c>
      <c r="AP17" s="67">
        <f>VLOOKUP($AC17,Responsables[],3,0)</f>
        <v>4</v>
      </c>
      <c r="AQ17" s="67">
        <f>VLOOKUP($R17,unidad_medida[[#All],[nombre]:[Columna1]],5,0)</f>
        <v>74</v>
      </c>
    </row>
    <row r="18" spans="1:43" ht="33.75" x14ac:dyDescent="0.25">
      <c r="A18" s="53" t="str">
        <f t="shared" si="41"/>
        <v>II 02|FILT:| MUES: ||</v>
      </c>
      <c r="B18" s="73" t="str">
        <f>"link"&amp;Estructura!$B$1</f>
        <v>link6</v>
      </c>
      <c r="C18" s="40"/>
      <c r="D18" s="46" t="s">
        <v>13725</v>
      </c>
      <c r="E18" s="52"/>
      <c r="F18" s="41"/>
      <c r="G18" s="42"/>
      <c r="H18" s="41"/>
      <c r="I18" s="43"/>
      <c r="K18" s="54"/>
      <c r="L18" s="54"/>
      <c r="M18" s="38"/>
      <c r="N18" s="36" t="str">
        <f t="shared" si="32"/>
        <v>Chile</v>
      </c>
      <c r="O18" s="21" t="str">
        <f t="shared" si="19"/>
        <v>Periodo 2019-2021</v>
      </c>
      <c r="P18" s="21" t="str">
        <f t="shared" si="6"/>
        <v>Casos</v>
      </c>
      <c r="Q18" s="29">
        <f>+IF($E18="PRODUCTO",VLOOKUP(J18,Categorias__2[[#All],[Producto]:[Id_categoría]],9,0)&amp;"000",IF($E18="CATEGORÍA",VLOOKUP(J18,Categorias__2[[#All],[Producto]:[Id_categoría]],7,0),$Q$1))</f>
        <v>270104</v>
      </c>
      <c r="R18" s="21" t="str">
        <f t="shared" si="7"/>
        <v>víctimas</v>
      </c>
      <c r="S18" s="36" t="s">
        <v>13787</v>
      </c>
      <c r="T18" s="68" t="str">
        <f t="shared" si="33"/>
        <v>Casos de  Violencia Intrafamiliar a nivel nacional</v>
      </c>
      <c r="U18" s="69" t="str">
        <f t="shared" si="34"/>
        <v xml:space="preserve">: </v>
      </c>
      <c r="V18" s="36" t="str">
        <f t="shared" si="10"/>
        <v>Delitos, Género, Violencia, mujer, mujeres, casos, víctimas, intrafamiliar, familiar, fisica, fiscalía</v>
      </c>
      <c r="W18" s="22" t="str">
        <f t="shared" si="35"/>
        <v>link6</v>
      </c>
      <c r="X18" s="62" t="str">
        <f t="shared" si="12"/>
        <v>CHL</v>
      </c>
      <c r="Y18" s="21" t="s">
        <v>13378</v>
      </c>
      <c r="Z18" s="36"/>
      <c r="AA18" s="65">
        <f t="shared" ref="AA18:AF18" si="43">+AA17</f>
        <v>44363</v>
      </c>
      <c r="AB18" s="62" t="str">
        <f t="shared" si="43"/>
        <v>Español</v>
      </c>
      <c r="AC18" s="62" t="str">
        <f t="shared" si="43"/>
        <v>Fer</v>
      </c>
      <c r="AD18" s="62" t="str">
        <f t="shared" si="43"/>
        <v>No Aplica</v>
      </c>
      <c r="AE18" s="62" t="str">
        <f t="shared" si="43"/>
        <v>No Aplica</v>
      </c>
      <c r="AF18" s="62" t="str">
        <f t="shared" si="43"/>
        <v>No Aplica</v>
      </c>
      <c r="AG18" s="66">
        <f>+VLOOKUP($P18,Parametros[[nombre]:[Columna1]],5,0)</f>
        <v>11</v>
      </c>
      <c r="AH18" s="66">
        <f t="shared" si="29"/>
        <v>1</v>
      </c>
      <c r="AI18" s="66">
        <f>+VLOOKUP($N18,Territorio[[nombre]:[Columna1]],7,0)</f>
        <v>38</v>
      </c>
      <c r="AJ18" s="66">
        <f>+VLOOKUP(O18,Temporalidad[[nombre]:[Columna1]],7,0)</f>
        <v>1778</v>
      </c>
      <c r="AK18" s="66">
        <v>2</v>
      </c>
      <c r="AL18" s="36" t="str">
        <f t="shared" si="15"/>
        <v>Fiscalia de Chile</v>
      </c>
      <c r="AM18" s="62" t="str">
        <f t="shared" si="16"/>
        <v>No Aplica</v>
      </c>
      <c r="AN18" s="62" t="str">
        <f t="shared" si="17"/>
        <v>No Aplica</v>
      </c>
      <c r="AO18" s="62" t="str">
        <f t="shared" si="18"/>
        <v>No Aplica</v>
      </c>
      <c r="AP18" s="67">
        <f>VLOOKUP($AC18,Responsables[],3,0)</f>
        <v>4</v>
      </c>
      <c r="AQ18" s="67">
        <f>VLOOKUP($R18,unidad_medida[[#All],[nombre]:[Columna1]],5,0)</f>
        <v>74</v>
      </c>
    </row>
    <row r="19" spans="1:43" ht="33.75" x14ac:dyDescent="0.25">
      <c r="A19" s="53" t="str">
        <f t="shared" si="41"/>
        <v>II 03|FILT:| MUES: ||</v>
      </c>
      <c r="B19" s="73" t="str">
        <f>"link"&amp;Estructura!$B$1</f>
        <v>link6</v>
      </c>
      <c r="C19" s="40"/>
      <c r="D19" s="46" t="s">
        <v>13726</v>
      </c>
      <c r="E19" s="52"/>
      <c r="F19" s="41"/>
      <c r="G19" s="42"/>
      <c r="H19" s="41"/>
      <c r="I19" s="43"/>
      <c r="K19" s="54"/>
      <c r="L19" s="54"/>
      <c r="M19" s="38"/>
      <c r="N19" s="36" t="str">
        <f t="shared" ref="N19:N20" si="44">IF(E19="Región",J19,IF(E19="Comuna",J19,"Chile"))</f>
        <v>Chile</v>
      </c>
      <c r="O19" s="21" t="str">
        <f t="shared" si="19"/>
        <v>Periodo 2019-2021</v>
      </c>
      <c r="P19" s="21" t="str">
        <f t="shared" si="6"/>
        <v>Casos</v>
      </c>
      <c r="Q19" s="29">
        <f>+IF($E19="PRODUCTO",VLOOKUP(J19,Categorias__2[[#All],[Producto]:[Id_categoría]],9,0)&amp;"000",IF($E19="CATEGORÍA",VLOOKUP(J19,Categorias__2[[#All],[Producto]:[Id_categoría]],7,0),$Q$1))</f>
        <v>270104</v>
      </c>
      <c r="R19" s="21" t="str">
        <f t="shared" si="7"/>
        <v>víctimas</v>
      </c>
      <c r="S19" s="36" t="s">
        <v>13787</v>
      </c>
      <c r="T19" s="68" t="str">
        <f t="shared" ref="T19:T20" si="45">+S19</f>
        <v>Casos de  Violencia Intrafamiliar a nivel nacional</v>
      </c>
      <c r="U19" s="69" t="str">
        <f t="shared" ref="U19:U20" si="46">+E19&amp;": "&amp;J19</f>
        <v xml:space="preserve">: </v>
      </c>
      <c r="V19" s="36" t="str">
        <f t="shared" si="10"/>
        <v>Delitos, Género, Violencia, mujer, mujeres, casos, víctimas, intrafamiliar, familiar, fisica, fiscalía</v>
      </c>
      <c r="W19" s="22" t="str">
        <f t="shared" si="35"/>
        <v>link6</v>
      </c>
      <c r="X19" s="62" t="str">
        <f t="shared" si="12"/>
        <v>CHL</v>
      </c>
      <c r="Y19" s="21" t="s">
        <v>13378</v>
      </c>
      <c r="Z19" s="36"/>
      <c r="AA19" s="65">
        <f t="shared" ref="AA19:AF19" si="47">+AA18</f>
        <v>44363</v>
      </c>
      <c r="AB19" s="62" t="str">
        <f t="shared" si="47"/>
        <v>Español</v>
      </c>
      <c r="AC19" s="62" t="str">
        <f t="shared" si="47"/>
        <v>Fer</v>
      </c>
      <c r="AD19" s="62" t="str">
        <f t="shared" si="47"/>
        <v>No Aplica</v>
      </c>
      <c r="AE19" s="62" t="str">
        <f t="shared" si="47"/>
        <v>No Aplica</v>
      </c>
      <c r="AF19" s="62" t="str">
        <f t="shared" si="47"/>
        <v>No Aplica</v>
      </c>
      <c r="AG19" s="66">
        <f>+VLOOKUP($P19,Parametros[[nombre]:[Columna1]],5,0)</f>
        <v>11</v>
      </c>
      <c r="AH19" s="66">
        <f t="shared" si="29"/>
        <v>1</v>
      </c>
      <c r="AI19" s="66">
        <f>+VLOOKUP($N19,Territorio[[nombre]:[Columna1]],7,0)</f>
        <v>38</v>
      </c>
      <c r="AJ19" s="66">
        <f>+VLOOKUP(O19,Temporalidad[[nombre]:[Columna1]],7,0)</f>
        <v>1778</v>
      </c>
      <c r="AK19" s="66">
        <v>2</v>
      </c>
      <c r="AL19" s="36" t="str">
        <f t="shared" si="15"/>
        <v>Fiscalia de Chile</v>
      </c>
      <c r="AM19" s="62" t="str">
        <f t="shared" ref="AM19:AO19" si="48">+AM18</f>
        <v>No Aplica</v>
      </c>
      <c r="AN19" s="62" t="str">
        <f t="shared" si="48"/>
        <v>No Aplica</v>
      </c>
      <c r="AO19" s="62" t="str">
        <f t="shared" si="48"/>
        <v>No Aplica</v>
      </c>
      <c r="AP19" s="67">
        <f>VLOOKUP($AC19,Responsables[],3,0)</f>
        <v>4</v>
      </c>
      <c r="AQ19" s="67">
        <f>VLOOKUP($R19,unidad_medida[[#All],[nombre]:[Columna1]],5,0)</f>
        <v>74</v>
      </c>
    </row>
    <row r="20" spans="1:43" ht="33.75" x14ac:dyDescent="0.25">
      <c r="A20" s="53" t="str">
        <f t="shared" si="41"/>
        <v>R360 01|FILT:| MUES: ||</v>
      </c>
      <c r="B20" s="73" t="str">
        <f>"link"&amp;Estructura!$B$1</f>
        <v>link6</v>
      </c>
      <c r="C20" s="40"/>
      <c r="D20" s="46" t="s">
        <v>13727</v>
      </c>
      <c r="E20" s="52"/>
      <c r="F20" s="41"/>
      <c r="G20" s="42"/>
      <c r="H20" s="41"/>
      <c r="I20" s="43"/>
      <c r="K20" s="54"/>
      <c r="L20" s="54"/>
      <c r="M20" s="38"/>
      <c r="N20" s="36" t="str">
        <f t="shared" si="44"/>
        <v>Chile</v>
      </c>
      <c r="O20" s="21" t="str">
        <f t="shared" si="19"/>
        <v>Periodo 2019-2021</v>
      </c>
      <c r="P20" s="21" t="str">
        <f t="shared" si="6"/>
        <v>Casos</v>
      </c>
      <c r="Q20" s="29">
        <f>+IF($E20="PRODUCTO",VLOOKUP(J20,Categorias__2[[#All],[Producto]:[Id_categoría]],9,0)&amp;"000",IF($E20="CATEGORÍA",VLOOKUP(J20,Categorias__2[[#All],[Producto]:[Id_categoría]],7,0),$Q$1))</f>
        <v>270104</v>
      </c>
      <c r="R20" s="21" t="str">
        <f t="shared" si="7"/>
        <v>víctimas</v>
      </c>
      <c r="S20" s="36" t="s">
        <v>13787</v>
      </c>
      <c r="T20" s="68" t="str">
        <f t="shared" si="45"/>
        <v>Casos de  Violencia Intrafamiliar a nivel nacional</v>
      </c>
      <c r="U20" s="69" t="str">
        <f t="shared" si="46"/>
        <v xml:space="preserve">: </v>
      </c>
      <c r="V20" s="36" t="str">
        <f t="shared" si="10"/>
        <v>Delitos, Género, Violencia, mujer, mujeres, casos, víctimas, intrafamiliar, familiar, fisica, fiscalía</v>
      </c>
      <c r="W20" s="22" t="str">
        <f t="shared" si="35"/>
        <v>link6</v>
      </c>
      <c r="X20" s="62" t="str">
        <f t="shared" si="12"/>
        <v>CHL</v>
      </c>
      <c r="Y20" s="21" t="s">
        <v>13378</v>
      </c>
      <c r="Z20" s="36"/>
      <c r="AA20" s="65">
        <f t="shared" ref="AA20:AF20" si="49">+AA19</f>
        <v>44363</v>
      </c>
      <c r="AB20" s="62" t="str">
        <f t="shared" si="49"/>
        <v>Español</v>
      </c>
      <c r="AC20" s="62" t="str">
        <f t="shared" si="49"/>
        <v>Fer</v>
      </c>
      <c r="AD20" s="62" t="str">
        <f t="shared" si="49"/>
        <v>No Aplica</v>
      </c>
      <c r="AE20" s="62" t="str">
        <f t="shared" si="49"/>
        <v>No Aplica</v>
      </c>
      <c r="AF20" s="62" t="str">
        <f t="shared" si="49"/>
        <v>No Aplica</v>
      </c>
      <c r="AG20" s="66">
        <f>+VLOOKUP($P20,Parametros[[nombre]:[Columna1]],5,0)</f>
        <v>11</v>
      </c>
      <c r="AH20" s="66">
        <f t="shared" si="29"/>
        <v>1</v>
      </c>
      <c r="AI20" s="66">
        <f>+VLOOKUP($N20,Territorio[[nombre]:[Columna1]],7,0)</f>
        <v>38</v>
      </c>
      <c r="AJ20" s="66">
        <f>+VLOOKUP(O20,Temporalidad[[nombre]:[Columna1]],7,0)</f>
        <v>1778</v>
      </c>
      <c r="AK20" s="66">
        <v>3</v>
      </c>
      <c r="AL20" s="36" t="str">
        <f t="shared" si="15"/>
        <v>Fiscalia de Chile</v>
      </c>
      <c r="AM20" s="62" t="str">
        <f t="shared" ref="AM20:AO20" si="50">+AM19</f>
        <v>No Aplica</v>
      </c>
      <c r="AN20" s="62" t="str">
        <f t="shared" si="50"/>
        <v>No Aplica</v>
      </c>
      <c r="AO20" s="62" t="str">
        <f t="shared" si="50"/>
        <v>No Aplica</v>
      </c>
      <c r="AP20" s="67">
        <f>VLOOKUP($AC20,Responsables[],3,0)</f>
        <v>4</v>
      </c>
      <c r="AQ20" s="67">
        <f>VLOOKUP($R20,unidad_medida[[#All],[nombre]:[Columna1]],5,0)</f>
        <v>74</v>
      </c>
    </row>
    <row r="32" spans="1:43" x14ac:dyDescent="0.25">
      <c r="G32" s="26" t="s">
        <v>10685</v>
      </c>
    </row>
    <row r="33" spans="6:7" x14ac:dyDescent="0.25">
      <c r="G33" s="26" t="s">
        <v>10686</v>
      </c>
    </row>
    <row r="34" spans="6:7" x14ac:dyDescent="0.25">
      <c r="G34" s="26" t="s">
        <v>10707</v>
      </c>
    </row>
    <row r="35" spans="6:7" x14ac:dyDescent="0.25">
      <c r="F35" s="3"/>
    </row>
    <row r="36" spans="6:7" x14ac:dyDescent="0.25">
      <c r="F36"/>
    </row>
    <row r="37" spans="6:7" x14ac:dyDescent="0.25">
      <c r="F37" s="3"/>
    </row>
    <row r="38" spans="6:7" x14ac:dyDescent="0.25">
      <c r="F38"/>
    </row>
    <row r="39" spans="6:7" x14ac:dyDescent="0.25">
      <c r="F39" s="3"/>
    </row>
    <row r="40" spans="6:7" x14ac:dyDescent="0.25">
      <c r="F40"/>
    </row>
    <row r="41" spans="6:7" x14ac:dyDescent="0.25">
      <c r="F41"/>
    </row>
    <row r="42" spans="6:7" x14ac:dyDescent="0.25">
      <c r="F42"/>
    </row>
    <row r="43" spans="6:7" x14ac:dyDescent="0.25">
      <c r="F43"/>
    </row>
    <row r="44" spans="6:7" x14ac:dyDescent="0.25">
      <c r="F44"/>
    </row>
  </sheetData>
  <phoneticPr fontId="9" type="noConversion"/>
  <conditionalFormatting sqref="V4:W4 M4:T4 Y4:Z20 M5:W20 AL5:AL20">
    <cfRule type="expression" dxfId="149" priority="14844">
      <formula>$Z4="Reporte 2"</formula>
    </cfRule>
    <cfRule type="expression" dxfId="148" priority="14845">
      <formula>$Z4="Reporte 1"</formula>
    </cfRule>
    <cfRule type="expression" dxfId="147" priority="14846">
      <formula>$Z4="Informe 10"</formula>
    </cfRule>
    <cfRule type="expression" dxfId="146" priority="14847">
      <formula>$Z4="Informe 9"</formula>
    </cfRule>
    <cfRule type="expression" dxfId="145" priority="14848">
      <formula>$Z4="Informe 8"</formula>
    </cfRule>
    <cfRule type="expression" dxfId="144" priority="14849">
      <formula>$Z4="Informe 7"</formula>
    </cfRule>
    <cfRule type="expression" dxfId="143" priority="14850">
      <formula>$Z4="Informe 6"</formula>
    </cfRule>
    <cfRule type="expression" dxfId="142" priority="14851">
      <formula>$Z4="Informe 5"</formula>
    </cfRule>
    <cfRule type="expression" dxfId="141" priority="14852">
      <formula>$Z4="Informe 4"</formula>
    </cfRule>
    <cfRule type="expression" dxfId="140" priority="14853">
      <formula>$Z4="Informe 3"</formula>
    </cfRule>
    <cfRule type="expression" dxfId="139" priority="14854">
      <formula>$Z4="Informe 2"</formula>
    </cfRule>
    <cfRule type="expression" dxfId="138" priority="14855">
      <formula>$Z4="Informe 1"</formula>
    </cfRule>
    <cfRule type="expression" dxfId="137" priority="14856">
      <formula>$Z4="Gráfico 10"</formula>
    </cfRule>
    <cfRule type="expression" dxfId="136" priority="14857">
      <formula>$Z4="Gráfico 25"</formula>
    </cfRule>
    <cfRule type="expression" dxfId="135" priority="14858">
      <formula>$Z4="Gráfico 24"</formula>
    </cfRule>
    <cfRule type="expression" dxfId="134" priority="14859">
      <formula>$Z4="Gráfico 23"</formula>
    </cfRule>
    <cfRule type="expression" dxfId="133" priority="14860">
      <formula>$Z4="Gráfico 22"</formula>
    </cfRule>
    <cfRule type="expression" dxfId="132" priority="14861">
      <formula>$Z4="Gráfico 21"</formula>
    </cfRule>
    <cfRule type="expression" dxfId="131" priority="14862">
      <formula>$Z4="Gráfico 20"</formula>
    </cfRule>
    <cfRule type="expression" dxfId="130" priority="14863">
      <formula>$Z4="Gráfico 18"</formula>
    </cfRule>
    <cfRule type="expression" dxfId="129" priority="14864">
      <formula>$Z4="Gráfico 19"</formula>
    </cfRule>
    <cfRule type="expression" dxfId="128" priority="14865">
      <formula>$Z4="Gráfico 17"</formula>
    </cfRule>
    <cfRule type="expression" dxfId="127" priority="14866">
      <formula>$Z4="Gráfico 16"</formula>
    </cfRule>
    <cfRule type="expression" dxfId="126" priority="14867">
      <formula>$Z4="Gráfico 15"</formula>
    </cfRule>
    <cfRule type="expression" dxfId="125" priority="14868">
      <formula>$Z4="Gráfico 14"</formula>
    </cfRule>
    <cfRule type="expression" dxfId="124" priority="14869">
      <formula>$Z4="Gráfico 12"</formula>
    </cfRule>
    <cfRule type="expression" dxfId="123" priority="14870">
      <formula>$Z4="Gráfico 13"</formula>
    </cfRule>
    <cfRule type="expression" dxfId="122" priority="14871">
      <formula>$Z4="Gráfico 11"</formula>
    </cfRule>
    <cfRule type="expression" dxfId="121" priority="14872">
      <formula>$Z4="Gráfico 9"</formula>
    </cfRule>
    <cfRule type="expression" dxfId="120" priority="14873">
      <formula>$Z4="Gráfico 8"</formula>
    </cfRule>
    <cfRule type="expression" dxfId="119" priority="14874">
      <formula>$Z4="Gráfico 7"</formula>
    </cfRule>
    <cfRule type="expression" dxfId="118" priority="14875">
      <formula>$Z4="Gráfico 6"</formula>
    </cfRule>
    <cfRule type="expression" dxfId="117" priority="14876">
      <formula>$Z4="Gráfico 4"</formula>
    </cfRule>
    <cfRule type="expression" dxfId="116" priority="14877">
      <formula>$Z4="Gráfico 3"</formula>
    </cfRule>
    <cfRule type="expression" dxfId="115" priority="14878">
      <formula>$Z4="Gráfico 2"</formula>
    </cfRule>
    <cfRule type="expression" dxfId="114" priority="14879">
      <formula>$Z4="Gráfico 1"</formula>
    </cfRule>
    <cfRule type="expression" dxfId="113" priority="14880">
      <formula>$Z4="Gráfico 5"</formula>
    </cfRule>
  </conditionalFormatting>
  <conditionalFormatting sqref="AL4">
    <cfRule type="expression" dxfId="112" priority="266">
      <formula>$Z4="Reporte 2"</formula>
    </cfRule>
    <cfRule type="expression" dxfId="111" priority="267">
      <formula>$Z4="Reporte 1"</formula>
    </cfRule>
    <cfRule type="expression" dxfId="110" priority="268">
      <formula>$Z4="Informe 10"</formula>
    </cfRule>
    <cfRule type="expression" dxfId="109" priority="269">
      <formula>$Z4="Informe 9"</formula>
    </cfRule>
    <cfRule type="expression" dxfId="108" priority="270">
      <formula>$Z4="Informe 8"</formula>
    </cfRule>
    <cfRule type="expression" dxfId="107" priority="271">
      <formula>$Z4="Informe 7"</formula>
    </cfRule>
    <cfRule type="expression" dxfId="106" priority="272">
      <formula>$Z4="Informe 6"</formula>
    </cfRule>
    <cfRule type="expression" dxfId="105" priority="273">
      <formula>$Z4="Informe 5"</formula>
    </cfRule>
    <cfRule type="expression" dxfId="104" priority="274">
      <formula>$Z4="Informe 4"</formula>
    </cfRule>
    <cfRule type="expression" dxfId="103" priority="275">
      <formula>$Z4="Informe 3"</formula>
    </cfRule>
    <cfRule type="expression" dxfId="102" priority="276">
      <formula>$Z4="Informe 2"</formula>
    </cfRule>
    <cfRule type="expression" dxfId="101" priority="277">
      <formula>$Z4="Informe 1"</formula>
    </cfRule>
    <cfRule type="expression" dxfId="100" priority="278">
      <formula>$Z4="Gráfico 10"</formula>
    </cfRule>
    <cfRule type="expression" dxfId="99" priority="279">
      <formula>$Z4="Gráfico 25"</formula>
    </cfRule>
    <cfRule type="expression" dxfId="98" priority="280">
      <formula>$Z4="Gráfico 24"</formula>
    </cfRule>
    <cfRule type="expression" dxfId="97" priority="281">
      <formula>$Z4="Gráfico 23"</formula>
    </cfRule>
    <cfRule type="expression" dxfId="96" priority="282">
      <formula>$Z4="Gráfico 22"</formula>
    </cfRule>
    <cfRule type="expression" dxfId="95" priority="283">
      <formula>$Z4="Gráfico 21"</formula>
    </cfRule>
    <cfRule type="expression" dxfId="94" priority="284">
      <formula>$Z4="Gráfico 20"</formula>
    </cfRule>
    <cfRule type="expression" dxfId="93" priority="285">
      <formula>$Z4="Gráfico 18"</formula>
    </cfRule>
    <cfRule type="expression" dxfId="92" priority="286">
      <formula>$Z4="Gráfico 19"</formula>
    </cfRule>
    <cfRule type="expression" dxfId="91" priority="287">
      <formula>$Z4="Gráfico 17"</formula>
    </cfRule>
    <cfRule type="expression" dxfId="90" priority="288">
      <formula>$Z4="Gráfico 16"</formula>
    </cfRule>
    <cfRule type="expression" dxfId="89" priority="289">
      <formula>$Z4="Gráfico 15"</formula>
    </cfRule>
    <cfRule type="expression" dxfId="88" priority="290">
      <formula>$Z4="Gráfico 14"</formula>
    </cfRule>
    <cfRule type="expression" dxfId="87" priority="291">
      <formula>$Z4="Gráfico 12"</formula>
    </cfRule>
    <cfRule type="expression" dxfId="86" priority="292">
      <formula>$Z4="Gráfico 13"</formula>
    </cfRule>
    <cfRule type="expression" dxfId="85" priority="293">
      <formula>$Z4="Gráfico 11"</formula>
    </cfRule>
    <cfRule type="expression" dxfId="84" priority="294">
      <formula>$Z4="Gráfico 9"</formula>
    </cfRule>
    <cfRule type="expression" dxfId="83" priority="295">
      <formula>$Z4="Gráfico 8"</formula>
    </cfRule>
    <cfRule type="expression" dxfId="82" priority="296">
      <formula>$Z4="Gráfico 7"</formula>
    </cfRule>
    <cfRule type="expression" dxfId="81" priority="297">
      <formula>$Z4="Gráfico 6"</formula>
    </cfRule>
    <cfRule type="expression" dxfId="80" priority="298">
      <formula>$Z4="Gráfico 4"</formula>
    </cfRule>
    <cfRule type="expression" dxfId="79" priority="299">
      <formula>$Z4="Gráfico 3"</formula>
    </cfRule>
    <cfRule type="expression" dxfId="78" priority="300">
      <formula>$Z4="Gráfico 2"</formula>
    </cfRule>
    <cfRule type="expression" dxfId="77" priority="301">
      <formula>$Z4="Gráfico 1"</formula>
    </cfRule>
    <cfRule type="expression" dxfId="76" priority="302">
      <formula>$Z4="Gráfico 5"</formula>
    </cfRule>
  </conditionalFormatting>
  <conditionalFormatting sqref="K4:K20">
    <cfRule type="expression" dxfId="75" priority="265">
      <formula>+LEFT(D4,2)="GR"</formula>
    </cfRule>
  </conditionalFormatting>
  <conditionalFormatting sqref="L4:L20">
    <cfRule type="expression" dxfId="74" priority="264">
      <formula>+LEFT(D4,2)="GR"</formula>
    </cfRule>
  </conditionalFormatting>
  <pageMargins left="0.7" right="0.7" top="0.75" bottom="0.75" header="0.3" footer="0.3"/>
  <ignoredErrors>
    <ignoredError sqref="J1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V24" sqref="V24"/>
    </sheetView>
  </sheetViews>
  <sheetFormatPr baseColWidth="10" defaultRowHeight="15" x14ac:dyDescent="0.25"/>
  <sheetData>
    <row r="1" spans="1:21" x14ac:dyDescent="0.25">
      <c r="A1" t="s">
        <v>13754</v>
      </c>
      <c r="B1" t="s">
        <v>755</v>
      </c>
      <c r="C1" t="s">
        <v>13757</v>
      </c>
      <c r="D1" t="s">
        <v>13758</v>
      </c>
      <c r="E1" t="s">
        <v>13779</v>
      </c>
      <c r="F1" t="s">
        <v>13759</v>
      </c>
      <c r="G1" t="s">
        <v>13780</v>
      </c>
      <c r="H1" t="s">
        <v>13760</v>
      </c>
      <c r="I1" t="s">
        <v>9441</v>
      </c>
      <c r="J1" t="s">
        <v>9442</v>
      </c>
      <c r="K1" t="s">
        <v>9443</v>
      </c>
      <c r="L1" t="s">
        <v>9445</v>
      </c>
      <c r="M1" t="s">
        <v>13761</v>
      </c>
      <c r="N1" t="s">
        <v>13762</v>
      </c>
      <c r="O1" t="s">
        <v>13763</v>
      </c>
      <c r="P1" t="s">
        <v>13764</v>
      </c>
      <c r="Q1" t="s">
        <v>13765</v>
      </c>
      <c r="R1" t="s">
        <v>13766</v>
      </c>
      <c r="S1" t="s">
        <v>13767</v>
      </c>
      <c r="T1" t="s">
        <v>13768</v>
      </c>
      <c r="U1" t="s">
        <v>13769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13770</v>
      </c>
      <c r="G2">
        <v>1</v>
      </c>
      <c r="H2" t="s">
        <v>13771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13770</v>
      </c>
      <c r="G3">
        <v>1</v>
      </c>
      <c r="H3" t="s">
        <v>13771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13770</v>
      </c>
      <c r="G4">
        <v>1</v>
      </c>
      <c r="H4" t="s">
        <v>13771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13770</v>
      </c>
      <c r="G5">
        <v>1</v>
      </c>
      <c r="H5" t="s">
        <v>13771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13770</v>
      </c>
      <c r="G6">
        <v>1</v>
      </c>
      <c r="H6" t="s">
        <v>13771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13770</v>
      </c>
      <c r="G7">
        <v>1</v>
      </c>
      <c r="H7" t="s">
        <v>13771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13770</v>
      </c>
      <c r="G8">
        <v>1</v>
      </c>
      <c r="H8" t="s">
        <v>13771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13770</v>
      </c>
      <c r="G9">
        <v>1</v>
      </c>
      <c r="H9" t="s">
        <v>13771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13770</v>
      </c>
      <c r="G10">
        <v>1</v>
      </c>
      <c r="H10" t="s">
        <v>13771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13770</v>
      </c>
      <c r="G11">
        <v>1</v>
      </c>
      <c r="H11" t="s">
        <v>13771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10713</v>
      </c>
      <c r="C12">
        <v>11</v>
      </c>
      <c r="D12" t="s">
        <v>10713</v>
      </c>
      <c r="E12">
        <v>1</v>
      </c>
      <c r="F12" t="s">
        <v>13770</v>
      </c>
      <c r="G12">
        <v>1</v>
      </c>
      <c r="H12" t="s">
        <v>13771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10711</v>
      </c>
      <c r="C13">
        <v>12</v>
      </c>
      <c r="D13" t="s">
        <v>10711</v>
      </c>
      <c r="E13">
        <v>1</v>
      </c>
      <c r="F13" t="s">
        <v>13770</v>
      </c>
      <c r="G13">
        <v>1</v>
      </c>
      <c r="H13" t="s">
        <v>13771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13775</v>
      </c>
      <c r="E14">
        <v>1</v>
      </c>
      <c r="F14" t="s">
        <v>13770</v>
      </c>
      <c r="G14">
        <v>1</v>
      </c>
      <c r="H14" t="s">
        <v>13771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13776</v>
      </c>
      <c r="E15">
        <v>1</v>
      </c>
      <c r="F15" t="s">
        <v>13770</v>
      </c>
      <c r="G15">
        <v>1</v>
      </c>
      <c r="H15" t="s">
        <v>13771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13777</v>
      </c>
      <c r="E16">
        <v>1</v>
      </c>
      <c r="F16" t="s">
        <v>13770</v>
      </c>
      <c r="G16">
        <v>1</v>
      </c>
      <c r="H16" t="s">
        <v>13771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13778</v>
      </c>
      <c r="E17">
        <v>1</v>
      </c>
      <c r="F17" t="s">
        <v>13770</v>
      </c>
      <c r="G17">
        <v>1</v>
      </c>
      <c r="H17" t="s">
        <v>13771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13770</v>
      </c>
      <c r="G18">
        <v>1</v>
      </c>
      <c r="H18" t="s">
        <v>13771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13770</v>
      </c>
      <c r="G19">
        <v>1</v>
      </c>
      <c r="H19" t="s">
        <v>13771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13770</v>
      </c>
      <c r="G20">
        <v>1</v>
      </c>
      <c r="H20" t="s">
        <v>13771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13774</v>
      </c>
      <c r="G21">
        <v>1</v>
      </c>
      <c r="H21" t="s">
        <v>13771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13774</v>
      </c>
      <c r="G22">
        <v>1</v>
      </c>
      <c r="H22" t="s">
        <v>13771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13774</v>
      </c>
      <c r="G23">
        <v>1</v>
      </c>
      <c r="H23" t="s">
        <v>13771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13774</v>
      </c>
      <c r="G24">
        <v>1</v>
      </c>
      <c r="H24" t="s">
        <v>13771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13774</v>
      </c>
      <c r="G25">
        <v>1</v>
      </c>
      <c r="H25" t="s">
        <v>13771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13774</v>
      </c>
      <c r="G26">
        <v>1</v>
      </c>
      <c r="H26" t="s">
        <v>13771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13774</v>
      </c>
      <c r="G27">
        <v>1</v>
      </c>
      <c r="H27" t="s">
        <v>13771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13774</v>
      </c>
      <c r="G28">
        <v>1</v>
      </c>
      <c r="H28" t="s">
        <v>13771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13774</v>
      </c>
      <c r="G29">
        <v>1</v>
      </c>
      <c r="H29" t="s">
        <v>13771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13774</v>
      </c>
      <c r="G30">
        <v>1</v>
      </c>
      <c r="H30" t="s">
        <v>13771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10713</v>
      </c>
      <c r="C31">
        <v>11</v>
      </c>
      <c r="D31" t="s">
        <v>10713</v>
      </c>
      <c r="E31">
        <v>2</v>
      </c>
      <c r="F31" t="s">
        <v>13774</v>
      </c>
      <c r="G31">
        <v>1</v>
      </c>
      <c r="H31" t="s">
        <v>13771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10711</v>
      </c>
      <c r="C32">
        <v>12</v>
      </c>
      <c r="D32" t="s">
        <v>10711</v>
      </c>
      <c r="E32">
        <v>2</v>
      </c>
      <c r="F32" t="s">
        <v>13774</v>
      </c>
      <c r="G32">
        <v>1</v>
      </c>
      <c r="H32" t="s">
        <v>13771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13775</v>
      </c>
      <c r="E33">
        <v>2</v>
      </c>
      <c r="F33" t="s">
        <v>13774</v>
      </c>
      <c r="G33">
        <v>1</v>
      </c>
      <c r="H33" t="s">
        <v>13771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13776</v>
      </c>
      <c r="E34">
        <v>2</v>
      </c>
      <c r="F34" t="s">
        <v>13774</v>
      </c>
      <c r="G34">
        <v>1</v>
      </c>
      <c r="H34" t="s">
        <v>13771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13777</v>
      </c>
      <c r="E35">
        <v>2</v>
      </c>
      <c r="F35" t="s">
        <v>13774</v>
      </c>
      <c r="G35">
        <v>1</v>
      </c>
      <c r="H35" t="s">
        <v>13771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13778</v>
      </c>
      <c r="E36">
        <v>2</v>
      </c>
      <c r="F36" t="s">
        <v>13774</v>
      </c>
      <c r="G36">
        <v>1</v>
      </c>
      <c r="H36" t="s">
        <v>13771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13774</v>
      </c>
      <c r="G37">
        <v>1</v>
      </c>
      <c r="H37" t="s">
        <v>13771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13774</v>
      </c>
      <c r="G38">
        <v>1</v>
      </c>
      <c r="H38" t="s">
        <v>13771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13774</v>
      </c>
      <c r="G39">
        <v>1</v>
      </c>
      <c r="H39" t="s">
        <v>13771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13770</v>
      </c>
      <c r="G40">
        <v>2</v>
      </c>
      <c r="H40" t="s">
        <v>13772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13770</v>
      </c>
      <c r="G41">
        <v>2</v>
      </c>
      <c r="H41" t="s">
        <v>13772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13770</v>
      </c>
      <c r="G42">
        <v>2</v>
      </c>
      <c r="H42" t="s">
        <v>13772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13770</v>
      </c>
      <c r="G43">
        <v>2</v>
      </c>
      <c r="H43" t="s">
        <v>13772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13770</v>
      </c>
      <c r="G44">
        <v>2</v>
      </c>
      <c r="H44" t="s">
        <v>13772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13770</v>
      </c>
      <c r="G45">
        <v>2</v>
      </c>
      <c r="H45" t="s">
        <v>13772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13770</v>
      </c>
      <c r="G46">
        <v>2</v>
      </c>
      <c r="H46" t="s">
        <v>13772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13770</v>
      </c>
      <c r="G47">
        <v>2</v>
      </c>
      <c r="H47" t="s">
        <v>13772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13770</v>
      </c>
      <c r="G48">
        <v>2</v>
      </c>
      <c r="H48" t="s">
        <v>13772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13770</v>
      </c>
      <c r="G49">
        <v>2</v>
      </c>
      <c r="H49" t="s">
        <v>13772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10713</v>
      </c>
      <c r="C50">
        <v>11</v>
      </c>
      <c r="D50" t="s">
        <v>10713</v>
      </c>
      <c r="E50">
        <v>1</v>
      </c>
      <c r="F50" t="s">
        <v>13770</v>
      </c>
      <c r="G50">
        <v>2</v>
      </c>
      <c r="H50" t="s">
        <v>13772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10711</v>
      </c>
      <c r="C51">
        <v>12</v>
      </c>
      <c r="D51" t="s">
        <v>10711</v>
      </c>
      <c r="E51">
        <v>1</v>
      </c>
      <c r="F51" t="s">
        <v>13770</v>
      </c>
      <c r="G51">
        <v>2</v>
      </c>
      <c r="H51" t="s">
        <v>13772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13775</v>
      </c>
      <c r="E52">
        <v>1</v>
      </c>
      <c r="F52" t="s">
        <v>13770</v>
      </c>
      <c r="G52">
        <v>2</v>
      </c>
      <c r="H52" t="s">
        <v>13772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13776</v>
      </c>
      <c r="E53">
        <v>1</v>
      </c>
      <c r="F53" t="s">
        <v>13770</v>
      </c>
      <c r="G53">
        <v>2</v>
      </c>
      <c r="H53" t="s">
        <v>13772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13777</v>
      </c>
      <c r="E54">
        <v>1</v>
      </c>
      <c r="F54" t="s">
        <v>13770</v>
      </c>
      <c r="G54">
        <v>2</v>
      </c>
      <c r="H54" t="s">
        <v>13772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13778</v>
      </c>
      <c r="E55">
        <v>1</v>
      </c>
      <c r="F55" t="s">
        <v>13770</v>
      </c>
      <c r="G55">
        <v>2</v>
      </c>
      <c r="H55" t="s">
        <v>13772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13770</v>
      </c>
      <c r="G56">
        <v>2</v>
      </c>
      <c r="H56" t="s">
        <v>13772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13770</v>
      </c>
      <c r="G57">
        <v>2</v>
      </c>
      <c r="H57" t="s">
        <v>13772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13770</v>
      </c>
      <c r="G58">
        <v>2</v>
      </c>
      <c r="H58" t="s">
        <v>13772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13774</v>
      </c>
      <c r="G59">
        <v>2</v>
      </c>
      <c r="H59" t="s">
        <v>13772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13774</v>
      </c>
      <c r="G60">
        <v>2</v>
      </c>
      <c r="H60" t="s">
        <v>13772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13774</v>
      </c>
      <c r="G61">
        <v>2</v>
      </c>
      <c r="H61" t="s">
        <v>13772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13774</v>
      </c>
      <c r="G62">
        <v>2</v>
      </c>
      <c r="H62" t="s">
        <v>13772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13774</v>
      </c>
      <c r="G63">
        <v>2</v>
      </c>
      <c r="H63" t="s">
        <v>13772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13774</v>
      </c>
      <c r="G64">
        <v>2</v>
      </c>
      <c r="H64" t="s">
        <v>13772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13774</v>
      </c>
      <c r="G65">
        <v>2</v>
      </c>
      <c r="H65" t="s">
        <v>13772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13774</v>
      </c>
      <c r="G66">
        <v>2</v>
      </c>
      <c r="H66" t="s">
        <v>13772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13774</v>
      </c>
      <c r="G67">
        <v>2</v>
      </c>
      <c r="H67" t="s">
        <v>13772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13774</v>
      </c>
      <c r="G68">
        <v>2</v>
      </c>
      <c r="H68" t="s">
        <v>13772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10713</v>
      </c>
      <c r="C69">
        <v>11</v>
      </c>
      <c r="D69" t="s">
        <v>10713</v>
      </c>
      <c r="E69">
        <v>2</v>
      </c>
      <c r="F69" t="s">
        <v>13774</v>
      </c>
      <c r="G69">
        <v>2</v>
      </c>
      <c r="H69" t="s">
        <v>13772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10711</v>
      </c>
      <c r="C70">
        <v>12</v>
      </c>
      <c r="D70" t="s">
        <v>10711</v>
      </c>
      <c r="E70">
        <v>2</v>
      </c>
      <c r="F70" t="s">
        <v>13774</v>
      </c>
      <c r="G70">
        <v>2</v>
      </c>
      <c r="H70" t="s">
        <v>13772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13775</v>
      </c>
      <c r="E71">
        <v>2</v>
      </c>
      <c r="F71" t="s">
        <v>13774</v>
      </c>
      <c r="G71">
        <v>2</v>
      </c>
      <c r="H71" t="s">
        <v>13772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13776</v>
      </c>
      <c r="E72">
        <v>2</v>
      </c>
      <c r="F72" t="s">
        <v>13774</v>
      </c>
      <c r="G72">
        <v>2</v>
      </c>
      <c r="H72" t="s">
        <v>13772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13777</v>
      </c>
      <c r="E73">
        <v>2</v>
      </c>
      <c r="F73" t="s">
        <v>13774</v>
      </c>
      <c r="G73">
        <v>2</v>
      </c>
      <c r="H73" t="s">
        <v>13772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13778</v>
      </c>
      <c r="E74">
        <v>2</v>
      </c>
      <c r="F74" t="s">
        <v>13774</v>
      </c>
      <c r="G74">
        <v>2</v>
      </c>
      <c r="H74" t="s">
        <v>13772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13774</v>
      </c>
      <c r="G75">
        <v>2</v>
      </c>
      <c r="H75" t="s">
        <v>13772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13774</v>
      </c>
      <c r="G76">
        <v>2</v>
      </c>
      <c r="H76" t="s">
        <v>13772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13774</v>
      </c>
      <c r="G77">
        <v>2</v>
      </c>
      <c r="H77" t="s">
        <v>13772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13770</v>
      </c>
      <c r="G78">
        <v>3</v>
      </c>
      <c r="H78" t="s">
        <v>13773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13770</v>
      </c>
      <c r="G79">
        <v>3</v>
      </c>
      <c r="H79" t="s">
        <v>13773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13770</v>
      </c>
      <c r="G80">
        <v>3</v>
      </c>
      <c r="H80" t="s">
        <v>13773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13770</v>
      </c>
      <c r="G81">
        <v>3</v>
      </c>
      <c r="H81" t="s">
        <v>13773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13770</v>
      </c>
      <c r="G82">
        <v>3</v>
      </c>
      <c r="H82" t="s">
        <v>13773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13770</v>
      </c>
      <c r="G83">
        <v>3</v>
      </c>
      <c r="H83" t="s">
        <v>13773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13770</v>
      </c>
      <c r="G84">
        <v>3</v>
      </c>
      <c r="H84" t="s">
        <v>13773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13770</v>
      </c>
      <c r="G85">
        <v>3</v>
      </c>
      <c r="H85" t="s">
        <v>13773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13770</v>
      </c>
      <c r="G86">
        <v>3</v>
      </c>
      <c r="H86" t="s">
        <v>13773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13770</v>
      </c>
      <c r="G87">
        <v>3</v>
      </c>
      <c r="H87" t="s">
        <v>13773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10713</v>
      </c>
      <c r="C88">
        <v>11</v>
      </c>
      <c r="D88" t="s">
        <v>10713</v>
      </c>
      <c r="E88">
        <v>1</v>
      </c>
      <c r="F88" t="s">
        <v>13770</v>
      </c>
      <c r="G88">
        <v>3</v>
      </c>
      <c r="H88" t="s">
        <v>13773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10711</v>
      </c>
      <c r="C89">
        <v>12</v>
      </c>
      <c r="D89" t="s">
        <v>10711</v>
      </c>
      <c r="E89">
        <v>1</v>
      </c>
      <c r="F89" t="s">
        <v>13770</v>
      </c>
      <c r="G89">
        <v>3</v>
      </c>
      <c r="H89" t="s">
        <v>13773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13775</v>
      </c>
      <c r="E90">
        <v>1</v>
      </c>
      <c r="F90" t="s">
        <v>13770</v>
      </c>
      <c r="G90">
        <v>3</v>
      </c>
      <c r="H90" t="s">
        <v>13773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13776</v>
      </c>
      <c r="E91">
        <v>1</v>
      </c>
      <c r="F91" t="s">
        <v>13770</v>
      </c>
      <c r="G91">
        <v>3</v>
      </c>
      <c r="H91" t="s">
        <v>13773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13777</v>
      </c>
      <c r="E92">
        <v>1</v>
      </c>
      <c r="F92" t="s">
        <v>13770</v>
      </c>
      <c r="G92">
        <v>3</v>
      </c>
      <c r="H92" t="s">
        <v>13773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13778</v>
      </c>
      <c r="E93">
        <v>1</v>
      </c>
      <c r="F93" t="s">
        <v>13770</v>
      </c>
      <c r="G93">
        <v>3</v>
      </c>
      <c r="H93" t="s">
        <v>13773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13770</v>
      </c>
      <c r="G94">
        <v>3</v>
      </c>
      <c r="H94" t="s">
        <v>13773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13770</v>
      </c>
      <c r="G95">
        <v>3</v>
      </c>
      <c r="H95" t="s">
        <v>13773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13770</v>
      </c>
      <c r="G96">
        <v>3</v>
      </c>
      <c r="H96" t="s">
        <v>13773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13774</v>
      </c>
      <c r="G97">
        <v>3</v>
      </c>
      <c r="H97" t="s">
        <v>13773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13774</v>
      </c>
      <c r="G98">
        <v>3</v>
      </c>
      <c r="H98" t="s">
        <v>13773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13774</v>
      </c>
      <c r="G99">
        <v>3</v>
      </c>
      <c r="H99" t="s">
        <v>13773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13774</v>
      </c>
      <c r="G100">
        <v>3</v>
      </c>
      <c r="H100" t="s">
        <v>13773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13774</v>
      </c>
      <c r="G101">
        <v>3</v>
      </c>
      <c r="H101" t="s">
        <v>13773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13774</v>
      </c>
      <c r="G102">
        <v>3</v>
      </c>
      <c r="H102" t="s">
        <v>13773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13774</v>
      </c>
      <c r="G103">
        <v>3</v>
      </c>
      <c r="H103" t="s">
        <v>13773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13774</v>
      </c>
      <c r="G104">
        <v>3</v>
      </c>
      <c r="H104" t="s">
        <v>13773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13774</v>
      </c>
      <c r="G105">
        <v>3</v>
      </c>
      <c r="H105" t="s">
        <v>13773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13774</v>
      </c>
      <c r="G106">
        <v>3</v>
      </c>
      <c r="H106" t="s">
        <v>13773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10713</v>
      </c>
      <c r="C107">
        <v>11</v>
      </c>
      <c r="D107" t="s">
        <v>10713</v>
      </c>
      <c r="E107">
        <v>2</v>
      </c>
      <c r="F107" t="s">
        <v>13774</v>
      </c>
      <c r="G107">
        <v>3</v>
      </c>
      <c r="H107" t="s">
        <v>13773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10711</v>
      </c>
      <c r="C108">
        <v>12</v>
      </c>
      <c r="D108" t="s">
        <v>10711</v>
      </c>
      <c r="E108">
        <v>2</v>
      </c>
      <c r="F108" t="s">
        <v>13774</v>
      </c>
      <c r="G108">
        <v>3</v>
      </c>
      <c r="H108" t="s">
        <v>13773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13775</v>
      </c>
      <c r="E109">
        <v>2</v>
      </c>
      <c r="F109" t="s">
        <v>13774</v>
      </c>
      <c r="G109">
        <v>3</v>
      </c>
      <c r="H109" t="s">
        <v>13773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13776</v>
      </c>
      <c r="E110">
        <v>2</v>
      </c>
      <c r="F110" t="s">
        <v>13774</v>
      </c>
      <c r="G110">
        <v>3</v>
      </c>
      <c r="H110" t="s">
        <v>13773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13777</v>
      </c>
      <c r="E111">
        <v>2</v>
      </c>
      <c r="F111" t="s">
        <v>13774</v>
      </c>
      <c r="G111">
        <v>3</v>
      </c>
      <c r="H111" t="s">
        <v>13773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13778</v>
      </c>
      <c r="E112">
        <v>2</v>
      </c>
      <c r="F112" t="s">
        <v>13774</v>
      </c>
      <c r="G112">
        <v>3</v>
      </c>
      <c r="H112" t="s">
        <v>13773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13774</v>
      </c>
      <c r="G113">
        <v>3</v>
      </c>
      <c r="H113" t="s">
        <v>13773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13774</v>
      </c>
      <c r="G114">
        <v>3</v>
      </c>
      <c r="H114" t="s">
        <v>13773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13774</v>
      </c>
      <c r="G115">
        <v>3</v>
      </c>
      <c r="H115" t="s">
        <v>13773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13773</v>
      </c>
      <c r="G116">
        <v>3</v>
      </c>
      <c r="H116" t="s">
        <v>13773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13773</v>
      </c>
      <c r="G117">
        <v>3</v>
      </c>
      <c r="H117" t="s">
        <v>13773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13773</v>
      </c>
      <c r="G118">
        <v>3</v>
      </c>
      <c r="H118" t="s">
        <v>13773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13773</v>
      </c>
      <c r="G119">
        <v>3</v>
      </c>
      <c r="H119" t="s">
        <v>13773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13773</v>
      </c>
      <c r="G120">
        <v>3</v>
      </c>
      <c r="H120" t="s">
        <v>13773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13773</v>
      </c>
      <c r="G121">
        <v>3</v>
      </c>
      <c r="H121" t="s">
        <v>13773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13773</v>
      </c>
      <c r="G122">
        <v>3</v>
      </c>
      <c r="H122" t="s">
        <v>13773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13773</v>
      </c>
      <c r="G123">
        <v>3</v>
      </c>
      <c r="H123" t="s">
        <v>13773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13773</v>
      </c>
      <c r="G124">
        <v>3</v>
      </c>
      <c r="H124" t="s">
        <v>13773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13773</v>
      </c>
      <c r="G125">
        <v>3</v>
      </c>
      <c r="H125" t="s">
        <v>13773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10713</v>
      </c>
      <c r="C126">
        <v>11</v>
      </c>
      <c r="D126" t="s">
        <v>10713</v>
      </c>
      <c r="E126">
        <v>3</v>
      </c>
      <c r="F126" t="s">
        <v>13773</v>
      </c>
      <c r="G126">
        <v>3</v>
      </c>
      <c r="H126" t="s">
        <v>13773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10711</v>
      </c>
      <c r="C127">
        <v>12</v>
      </c>
      <c r="D127" t="s">
        <v>10711</v>
      </c>
      <c r="E127">
        <v>3</v>
      </c>
      <c r="F127" t="s">
        <v>13773</v>
      </c>
      <c r="G127">
        <v>3</v>
      </c>
      <c r="H127" t="s">
        <v>13773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13775</v>
      </c>
      <c r="E128">
        <v>3</v>
      </c>
      <c r="F128" t="s">
        <v>13773</v>
      </c>
      <c r="G128">
        <v>3</v>
      </c>
      <c r="H128" t="s">
        <v>13773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13776</v>
      </c>
      <c r="E129">
        <v>3</v>
      </c>
      <c r="F129" t="s">
        <v>13773</v>
      </c>
      <c r="G129">
        <v>3</v>
      </c>
      <c r="H129" t="s">
        <v>13773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13777</v>
      </c>
      <c r="E130">
        <v>3</v>
      </c>
      <c r="F130" t="s">
        <v>13773</v>
      </c>
      <c r="G130">
        <v>3</v>
      </c>
      <c r="H130" t="s">
        <v>13773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13778</v>
      </c>
      <c r="E131">
        <v>3</v>
      </c>
      <c r="F131" t="s">
        <v>13773</v>
      </c>
      <c r="G131">
        <v>3</v>
      </c>
      <c r="H131" t="s">
        <v>13773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13773</v>
      </c>
      <c r="G132">
        <v>3</v>
      </c>
      <c r="H132" t="s">
        <v>13773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13773</v>
      </c>
      <c r="G133">
        <v>3</v>
      </c>
      <c r="H133" t="s">
        <v>13773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13773</v>
      </c>
      <c r="G134">
        <v>3</v>
      </c>
      <c r="H134" t="s">
        <v>13773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98"/>
      <c r="B3" s="99"/>
      <c r="C3" s="100"/>
    </row>
    <row r="4" spans="1:3" x14ac:dyDescent="0.25">
      <c r="A4" s="101"/>
      <c r="B4" s="102"/>
      <c r="C4" s="103"/>
    </row>
    <row r="5" spans="1:3" x14ac:dyDescent="0.25">
      <c r="A5" s="101"/>
      <c r="B5" s="102"/>
      <c r="C5" s="103"/>
    </row>
    <row r="6" spans="1:3" x14ac:dyDescent="0.25">
      <c r="A6" s="101"/>
      <c r="B6" s="102"/>
      <c r="C6" s="103"/>
    </row>
    <row r="7" spans="1:3" x14ac:dyDescent="0.25">
      <c r="A7" s="101"/>
      <c r="B7" s="102"/>
      <c r="C7" s="103"/>
    </row>
    <row r="8" spans="1:3" x14ac:dyDescent="0.25">
      <c r="A8" s="101"/>
      <c r="B8" s="102"/>
      <c r="C8" s="103"/>
    </row>
    <row r="9" spans="1:3" x14ac:dyDescent="0.25">
      <c r="A9" s="101"/>
      <c r="B9" s="102"/>
      <c r="C9" s="103"/>
    </row>
    <row r="10" spans="1:3" x14ac:dyDescent="0.25">
      <c r="A10" s="101"/>
      <c r="B10" s="102"/>
      <c r="C10" s="103"/>
    </row>
    <row r="11" spans="1:3" x14ac:dyDescent="0.25">
      <c r="A11" s="101"/>
      <c r="B11" s="102"/>
      <c r="C11" s="103"/>
    </row>
    <row r="12" spans="1:3" x14ac:dyDescent="0.25">
      <c r="A12" s="101"/>
      <c r="B12" s="102"/>
      <c r="C12" s="103"/>
    </row>
    <row r="13" spans="1:3" x14ac:dyDescent="0.25">
      <c r="A13" s="101"/>
      <c r="B13" s="102"/>
      <c r="C13" s="103"/>
    </row>
    <row r="14" spans="1:3" x14ac:dyDescent="0.25">
      <c r="A14" s="101"/>
      <c r="B14" s="102"/>
      <c r="C14" s="103"/>
    </row>
    <row r="15" spans="1:3" x14ac:dyDescent="0.25">
      <c r="A15" s="101"/>
      <c r="B15" s="102"/>
      <c r="C15" s="103"/>
    </row>
    <row r="16" spans="1:3" x14ac:dyDescent="0.25">
      <c r="A16" s="101"/>
      <c r="B16" s="102"/>
      <c r="C16" s="103"/>
    </row>
    <row r="17" spans="1:3" x14ac:dyDescent="0.25">
      <c r="A17" s="101"/>
      <c r="B17" s="102"/>
      <c r="C17" s="103"/>
    </row>
    <row r="18" spans="1:3" x14ac:dyDescent="0.25">
      <c r="A18" s="101"/>
      <c r="B18" s="102"/>
      <c r="C18" s="103"/>
    </row>
    <row r="19" spans="1:3" x14ac:dyDescent="0.25">
      <c r="A19" s="101"/>
      <c r="B19" s="102"/>
      <c r="C19" s="103"/>
    </row>
    <row r="20" spans="1:3" x14ac:dyDescent="0.25">
      <c r="A20" s="104"/>
      <c r="B20" s="105"/>
      <c r="C20" s="10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13251</v>
      </c>
      <c r="F11" s="1">
        <f>+Parametros[[#This Row],[id]]</f>
        <v>1</v>
      </c>
    </row>
    <row r="12" spans="1:6" hidden="1" x14ac:dyDescent="0.25">
      <c r="A12">
        <v>116</v>
      </c>
      <c r="B12" s="1" t="s">
        <v>13370</v>
      </c>
      <c r="D12" s="1" t="s">
        <v>9351</v>
      </c>
      <c r="E12" s="1" t="s">
        <v>13371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13252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13253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13254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13255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13256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13257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13258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13259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13260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13261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13364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13262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13263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13264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13265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13266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13267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13268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13269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13270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13271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13272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13273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13274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13275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13366</v>
      </c>
      <c r="D38" s="1" t="s">
        <v>9351</v>
      </c>
      <c r="E38" s="1" t="s">
        <v>13367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13276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13277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13278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13368</v>
      </c>
      <c r="D42" s="1" t="s">
        <v>9351</v>
      </c>
      <c r="E42" s="1" t="s">
        <v>13369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13279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13280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13281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13282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13283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13284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13285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13286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13287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13288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13289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10710</v>
      </c>
      <c r="D54" s="1" t="s">
        <v>9351</v>
      </c>
      <c r="E54" s="1" t="s">
        <v>13365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13290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13291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13292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13293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13294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13295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13296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13297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13298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13299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13300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13301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13302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13303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13304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13305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13306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13307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13308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13309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13310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13311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13312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13313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13314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13315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13316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13317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13318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13319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13320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13321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13322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13323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13324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13325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13326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13327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13328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13329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13330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13331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13332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13333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13334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13335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13336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13360</v>
      </c>
      <c r="D102" s="1" t="s">
        <v>9332</v>
      </c>
      <c r="E102" s="1" t="s">
        <v>13361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13337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13338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13339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13340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13341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13342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13343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13344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13346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13345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13347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13348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13349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13350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13351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13352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13353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13354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13355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13356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13362</v>
      </c>
      <c r="D123" s="1" t="s">
        <v>9351</v>
      </c>
      <c r="E123" s="1" t="s">
        <v>13363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13372</v>
      </c>
      <c r="D124" s="1" t="s">
        <v>9351</v>
      </c>
      <c r="E124" s="1" t="s">
        <v>13373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13357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13358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13359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10745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10746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10747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10748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10749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10750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10751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10752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10753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10754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10755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10756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10757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10758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10759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10760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10761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10762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10763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10764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10765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10766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10767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10768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10769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10770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10771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10772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10773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10774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10775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10776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10777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10778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10779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10780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10781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10782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10783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10784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10785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10786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10787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10788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10789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10790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10791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10792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10793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10794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10795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10796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10797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10798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10799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10800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10801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10802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10803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10804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10805</v>
      </c>
      <c r="H72" s="1">
        <f>+Temporalidad[[#This Row],[ID]]</f>
        <v>61</v>
      </c>
    </row>
    <row r="73" spans="1:8" x14ac:dyDescent="0.25">
      <c r="A73">
        <v>62</v>
      </c>
      <c r="B73" s="20" t="s">
        <v>10806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10807</v>
      </c>
      <c r="H73" s="1">
        <f>+Temporalidad[[#This Row],[ID]]</f>
        <v>62</v>
      </c>
    </row>
    <row r="74" spans="1:8" x14ac:dyDescent="0.25">
      <c r="A74">
        <v>63</v>
      </c>
      <c r="B74" s="20" t="s">
        <v>10808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10809</v>
      </c>
      <c r="H74" s="1">
        <f>+Temporalidad[[#This Row],[ID]]</f>
        <v>63</v>
      </c>
    </row>
    <row r="75" spans="1:8" x14ac:dyDescent="0.25">
      <c r="A75">
        <v>64</v>
      </c>
      <c r="B75" s="20" t="s">
        <v>10810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10811</v>
      </c>
      <c r="H75" s="1">
        <f>+Temporalidad[[#This Row],[ID]]</f>
        <v>64</v>
      </c>
    </row>
    <row r="76" spans="1:8" x14ac:dyDescent="0.25">
      <c r="A76">
        <v>65</v>
      </c>
      <c r="B76" s="20" t="s">
        <v>10812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10813</v>
      </c>
      <c r="H76" s="1">
        <f>+Temporalidad[[#This Row],[ID]]</f>
        <v>65</v>
      </c>
    </row>
    <row r="77" spans="1:8" x14ac:dyDescent="0.25">
      <c r="A77">
        <v>66</v>
      </c>
      <c r="B77" s="20" t="s">
        <v>10814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10815</v>
      </c>
      <c r="H77" s="1">
        <f>+Temporalidad[[#This Row],[ID]]</f>
        <v>66</v>
      </c>
    </row>
    <row r="78" spans="1:8" x14ac:dyDescent="0.25">
      <c r="A78">
        <v>67</v>
      </c>
      <c r="B78" s="20" t="s">
        <v>10816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10817</v>
      </c>
      <c r="H78" s="1">
        <f>+Temporalidad[[#This Row],[ID]]</f>
        <v>67</v>
      </c>
    </row>
    <row r="79" spans="1:8" x14ac:dyDescent="0.25">
      <c r="A79">
        <v>68</v>
      </c>
      <c r="B79" s="20" t="s">
        <v>10818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10819</v>
      </c>
      <c r="H79" s="1">
        <f>+Temporalidad[[#This Row],[ID]]</f>
        <v>68</v>
      </c>
    </row>
    <row r="80" spans="1:8" x14ac:dyDescent="0.25">
      <c r="A80">
        <v>69</v>
      </c>
      <c r="B80" s="20" t="s">
        <v>10820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10821</v>
      </c>
      <c r="H80" s="1">
        <f>+Temporalidad[[#This Row],[ID]]</f>
        <v>69</v>
      </c>
    </row>
    <row r="81" spans="1:8" x14ac:dyDescent="0.25">
      <c r="A81">
        <v>70</v>
      </c>
      <c r="B81" s="20" t="s">
        <v>10822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10823</v>
      </c>
      <c r="H81" s="1">
        <f>+Temporalidad[[#This Row],[ID]]</f>
        <v>70</v>
      </c>
    </row>
    <row r="82" spans="1:8" x14ac:dyDescent="0.25">
      <c r="A82">
        <v>71</v>
      </c>
      <c r="B82" s="20" t="s">
        <v>10824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10825</v>
      </c>
      <c r="H82" s="1">
        <f>+Temporalidad[[#This Row],[ID]]</f>
        <v>71</v>
      </c>
    </row>
    <row r="83" spans="1:8" x14ac:dyDescent="0.25">
      <c r="A83">
        <v>72</v>
      </c>
      <c r="B83" s="20" t="s">
        <v>10826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10827</v>
      </c>
      <c r="H83" s="1">
        <f>+Temporalidad[[#This Row],[ID]]</f>
        <v>72</v>
      </c>
    </row>
    <row r="84" spans="1:8" x14ac:dyDescent="0.25">
      <c r="A84">
        <v>73</v>
      </c>
      <c r="B84" s="20" t="s">
        <v>10828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10829</v>
      </c>
      <c r="H84" s="1">
        <f>+Temporalidad[[#This Row],[ID]]</f>
        <v>73</v>
      </c>
    </row>
    <row r="85" spans="1:8" x14ac:dyDescent="0.25">
      <c r="A85">
        <v>74</v>
      </c>
      <c r="B85" s="20" t="s">
        <v>10830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10831</v>
      </c>
      <c r="H85" s="1">
        <f>+Temporalidad[[#This Row],[ID]]</f>
        <v>74</v>
      </c>
    </row>
    <row r="86" spans="1:8" x14ac:dyDescent="0.25">
      <c r="A86">
        <v>75</v>
      </c>
      <c r="B86" s="20" t="s">
        <v>10832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10833</v>
      </c>
      <c r="H86" s="1">
        <f>+Temporalidad[[#This Row],[ID]]</f>
        <v>75</v>
      </c>
    </row>
    <row r="87" spans="1:8" x14ac:dyDescent="0.25">
      <c r="A87">
        <v>76</v>
      </c>
      <c r="B87" s="20" t="s">
        <v>10834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10835</v>
      </c>
      <c r="H87" s="1">
        <f>+Temporalidad[[#This Row],[ID]]</f>
        <v>76</v>
      </c>
    </row>
    <row r="88" spans="1:8" x14ac:dyDescent="0.25">
      <c r="A88">
        <v>77</v>
      </c>
      <c r="B88" s="20" t="s">
        <v>10836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10837</v>
      </c>
      <c r="H88" s="1">
        <f>+Temporalidad[[#This Row],[ID]]</f>
        <v>77</v>
      </c>
    </row>
    <row r="89" spans="1:8" x14ac:dyDescent="0.25">
      <c r="A89">
        <v>78</v>
      </c>
      <c r="B89" s="20" t="s">
        <v>10838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10839</v>
      </c>
      <c r="H89" s="1">
        <f>+Temporalidad[[#This Row],[ID]]</f>
        <v>78</v>
      </c>
    </row>
    <row r="90" spans="1:8" x14ac:dyDescent="0.25">
      <c r="A90">
        <v>79</v>
      </c>
      <c r="B90" s="20" t="s">
        <v>10840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10841</v>
      </c>
      <c r="H90" s="1">
        <f>+Temporalidad[[#This Row],[ID]]</f>
        <v>79</v>
      </c>
    </row>
    <row r="91" spans="1:8" x14ac:dyDescent="0.25">
      <c r="A91">
        <v>80</v>
      </c>
      <c r="B91" s="20" t="s">
        <v>10842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10843</v>
      </c>
      <c r="H91" s="1">
        <f>+Temporalidad[[#This Row],[ID]]</f>
        <v>80</v>
      </c>
    </row>
    <row r="92" spans="1:8" x14ac:dyDescent="0.25">
      <c r="A92">
        <v>81</v>
      </c>
      <c r="B92" s="20" t="s">
        <v>10844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10845</v>
      </c>
      <c r="H92" s="1">
        <f>+Temporalidad[[#This Row],[ID]]</f>
        <v>81</v>
      </c>
    </row>
    <row r="93" spans="1:8" x14ac:dyDescent="0.25">
      <c r="A93">
        <v>82</v>
      </c>
      <c r="B93" s="20" t="s">
        <v>10846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10847</v>
      </c>
      <c r="H93" s="1">
        <f>+Temporalidad[[#This Row],[ID]]</f>
        <v>82</v>
      </c>
    </row>
    <row r="94" spans="1:8" x14ac:dyDescent="0.25">
      <c r="A94">
        <v>83</v>
      </c>
      <c r="B94" s="20" t="s">
        <v>10848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10849</v>
      </c>
      <c r="H94" s="1">
        <f>+Temporalidad[[#This Row],[ID]]</f>
        <v>83</v>
      </c>
    </row>
    <row r="95" spans="1:8" x14ac:dyDescent="0.25">
      <c r="A95">
        <v>84</v>
      </c>
      <c r="B95" s="20" t="s">
        <v>10850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10851</v>
      </c>
      <c r="H95" s="1">
        <f>+Temporalidad[[#This Row],[ID]]</f>
        <v>84</v>
      </c>
    </row>
    <row r="96" spans="1:8" x14ac:dyDescent="0.25">
      <c r="A96">
        <v>85</v>
      </c>
      <c r="B96" s="20" t="s">
        <v>10852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10853</v>
      </c>
      <c r="H96" s="1">
        <f>+Temporalidad[[#This Row],[ID]]</f>
        <v>85</v>
      </c>
    </row>
    <row r="97" spans="1:8" x14ac:dyDescent="0.25">
      <c r="A97">
        <v>86</v>
      </c>
      <c r="B97" s="20" t="s">
        <v>10854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10855</v>
      </c>
      <c r="H97" s="1">
        <f>+Temporalidad[[#This Row],[ID]]</f>
        <v>86</v>
      </c>
    </row>
    <row r="98" spans="1:8" x14ac:dyDescent="0.25">
      <c r="A98">
        <v>87</v>
      </c>
      <c r="B98" s="20" t="s">
        <v>10856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10857</v>
      </c>
      <c r="H98" s="1">
        <f>+Temporalidad[[#This Row],[ID]]</f>
        <v>87</v>
      </c>
    </row>
    <row r="99" spans="1:8" x14ac:dyDescent="0.25">
      <c r="A99">
        <v>88</v>
      </c>
      <c r="B99" s="20" t="s">
        <v>10858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10859</v>
      </c>
      <c r="H99" s="1">
        <f>+Temporalidad[[#This Row],[ID]]</f>
        <v>88</v>
      </c>
    </row>
    <row r="100" spans="1:8" x14ac:dyDescent="0.25">
      <c r="A100">
        <v>89</v>
      </c>
      <c r="B100" s="20" t="s">
        <v>10860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10861</v>
      </c>
      <c r="H100" s="1">
        <f>+Temporalidad[[#This Row],[ID]]</f>
        <v>89</v>
      </c>
    </row>
    <row r="101" spans="1:8" x14ac:dyDescent="0.25">
      <c r="A101">
        <v>90</v>
      </c>
      <c r="B101" s="20" t="s">
        <v>10862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10863</v>
      </c>
      <c r="H101" s="1">
        <f>+Temporalidad[[#This Row],[ID]]</f>
        <v>90</v>
      </c>
    </row>
    <row r="102" spans="1:8" x14ac:dyDescent="0.25">
      <c r="A102">
        <v>91</v>
      </c>
      <c r="B102" s="20" t="s">
        <v>10864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10865</v>
      </c>
      <c r="H102" s="1">
        <f>+Temporalidad[[#This Row],[ID]]</f>
        <v>91</v>
      </c>
    </row>
    <row r="103" spans="1:8" x14ac:dyDescent="0.25">
      <c r="A103">
        <v>92</v>
      </c>
      <c r="B103" s="20" t="s">
        <v>10866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10867</v>
      </c>
      <c r="H103" s="1">
        <f>+Temporalidad[[#This Row],[ID]]</f>
        <v>92</v>
      </c>
    </row>
    <row r="104" spans="1:8" x14ac:dyDescent="0.25">
      <c r="A104">
        <v>93</v>
      </c>
      <c r="B104" s="20" t="s">
        <v>10868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10869</v>
      </c>
      <c r="H104" s="1">
        <f>+Temporalidad[[#This Row],[ID]]</f>
        <v>93</v>
      </c>
    </row>
    <row r="105" spans="1:8" x14ac:dyDescent="0.25">
      <c r="A105">
        <v>94</v>
      </c>
      <c r="B105" s="20" t="s">
        <v>10870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10871</v>
      </c>
      <c r="H105" s="1">
        <f>+Temporalidad[[#This Row],[ID]]</f>
        <v>94</v>
      </c>
    </row>
    <row r="106" spans="1:8" x14ac:dyDescent="0.25">
      <c r="A106">
        <v>95</v>
      </c>
      <c r="B106" s="20" t="s">
        <v>10872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10873</v>
      </c>
      <c r="H106" s="1">
        <f>+Temporalidad[[#This Row],[ID]]</f>
        <v>95</v>
      </c>
    </row>
    <row r="107" spans="1:8" x14ac:dyDescent="0.25">
      <c r="A107">
        <v>96</v>
      </c>
      <c r="B107" s="20" t="s">
        <v>10874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10875</v>
      </c>
      <c r="H107" s="1">
        <f>+Temporalidad[[#This Row],[ID]]</f>
        <v>96</v>
      </c>
    </row>
    <row r="108" spans="1:8" x14ac:dyDescent="0.25">
      <c r="A108">
        <v>97</v>
      </c>
      <c r="B108" s="20" t="s">
        <v>10876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10877</v>
      </c>
      <c r="H108" s="1">
        <f>+Temporalidad[[#This Row],[ID]]</f>
        <v>97</v>
      </c>
    </row>
    <row r="109" spans="1:8" x14ac:dyDescent="0.25">
      <c r="A109">
        <v>98</v>
      </c>
      <c r="B109" s="20" t="s">
        <v>10878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10879</v>
      </c>
      <c r="H109" s="1">
        <f>+Temporalidad[[#This Row],[ID]]</f>
        <v>98</v>
      </c>
    </row>
    <row r="110" spans="1:8" x14ac:dyDescent="0.25">
      <c r="A110">
        <v>99</v>
      </c>
      <c r="B110" s="20" t="s">
        <v>10880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10881</v>
      </c>
      <c r="H110" s="1">
        <f>+Temporalidad[[#This Row],[ID]]</f>
        <v>99</v>
      </c>
    </row>
    <row r="111" spans="1:8" x14ac:dyDescent="0.25">
      <c r="A111">
        <v>100</v>
      </c>
      <c r="B111" s="20" t="s">
        <v>10882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10883</v>
      </c>
      <c r="H111" s="1">
        <f>+Temporalidad[[#This Row],[ID]]</f>
        <v>100</v>
      </c>
    </row>
    <row r="112" spans="1:8" x14ac:dyDescent="0.25">
      <c r="A112">
        <v>101</v>
      </c>
      <c r="B112" s="20" t="s">
        <v>10884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10885</v>
      </c>
      <c r="H112" s="1">
        <f>+Temporalidad[[#This Row],[ID]]</f>
        <v>101</v>
      </c>
    </row>
    <row r="113" spans="1:8" x14ac:dyDescent="0.25">
      <c r="A113">
        <v>102</v>
      </c>
      <c r="B113" s="20" t="s">
        <v>10886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10887</v>
      </c>
      <c r="H113" s="1">
        <f>+Temporalidad[[#This Row],[ID]]</f>
        <v>102</v>
      </c>
    </row>
    <row r="114" spans="1:8" x14ac:dyDescent="0.25">
      <c r="A114">
        <v>103</v>
      </c>
      <c r="B114" s="20" t="s">
        <v>10888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10889</v>
      </c>
      <c r="H114" s="1">
        <f>+Temporalidad[[#This Row],[ID]]</f>
        <v>103</v>
      </c>
    </row>
    <row r="115" spans="1:8" x14ac:dyDescent="0.25">
      <c r="A115">
        <v>104</v>
      </c>
      <c r="B115" s="20" t="s">
        <v>10890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10891</v>
      </c>
      <c r="H115" s="1">
        <f>+Temporalidad[[#This Row],[ID]]</f>
        <v>104</v>
      </c>
    </row>
    <row r="116" spans="1:8" x14ac:dyDescent="0.25">
      <c r="A116">
        <v>105</v>
      </c>
      <c r="B116" s="20" t="s">
        <v>10892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10893</v>
      </c>
      <c r="H116" s="1">
        <f>+Temporalidad[[#This Row],[ID]]</f>
        <v>105</v>
      </c>
    </row>
    <row r="117" spans="1:8" x14ac:dyDescent="0.25">
      <c r="A117">
        <v>106</v>
      </c>
      <c r="B117" s="20" t="s">
        <v>10894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10895</v>
      </c>
      <c r="H117" s="1">
        <f>+Temporalidad[[#This Row],[ID]]</f>
        <v>106</v>
      </c>
    </row>
    <row r="118" spans="1:8" x14ac:dyDescent="0.25">
      <c r="A118">
        <v>107</v>
      </c>
      <c r="B118" s="20" t="s">
        <v>10896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10897</v>
      </c>
      <c r="H118" s="1">
        <f>+Temporalidad[[#This Row],[ID]]</f>
        <v>107</v>
      </c>
    </row>
    <row r="119" spans="1:8" x14ac:dyDescent="0.25">
      <c r="A119">
        <v>108</v>
      </c>
      <c r="B119" s="20" t="s">
        <v>10898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10899</v>
      </c>
      <c r="H119" s="1">
        <f>+Temporalidad[[#This Row],[ID]]</f>
        <v>108</v>
      </c>
    </row>
    <row r="120" spans="1:8" x14ac:dyDescent="0.25">
      <c r="A120">
        <v>109</v>
      </c>
      <c r="B120" s="20" t="s">
        <v>10900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10901</v>
      </c>
      <c r="H120" s="1">
        <f>+Temporalidad[[#This Row],[ID]]</f>
        <v>109</v>
      </c>
    </row>
    <row r="121" spans="1:8" x14ac:dyDescent="0.25">
      <c r="A121">
        <v>110</v>
      </c>
      <c r="B121" s="20" t="s">
        <v>10902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10903</v>
      </c>
      <c r="H121" s="1">
        <f>+Temporalidad[[#This Row],[ID]]</f>
        <v>110</v>
      </c>
    </row>
    <row r="122" spans="1:8" x14ac:dyDescent="0.25">
      <c r="A122">
        <v>111</v>
      </c>
      <c r="B122" s="20" t="s">
        <v>10904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10905</v>
      </c>
      <c r="H122" s="1">
        <f>+Temporalidad[[#This Row],[ID]]</f>
        <v>111</v>
      </c>
    </row>
    <row r="123" spans="1:8" x14ac:dyDescent="0.25">
      <c r="A123">
        <v>112</v>
      </c>
      <c r="B123" s="20" t="s">
        <v>10906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10907</v>
      </c>
      <c r="H123" s="1">
        <f>+Temporalidad[[#This Row],[ID]]</f>
        <v>112</v>
      </c>
    </row>
    <row r="124" spans="1:8" x14ac:dyDescent="0.25">
      <c r="A124">
        <v>113</v>
      </c>
      <c r="B124" s="20" t="s">
        <v>10908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10909</v>
      </c>
      <c r="H124" s="1">
        <f>+Temporalidad[[#This Row],[ID]]</f>
        <v>113</v>
      </c>
    </row>
    <row r="125" spans="1:8" x14ac:dyDescent="0.25">
      <c r="A125">
        <v>114</v>
      </c>
      <c r="B125" s="20" t="s">
        <v>10910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10911</v>
      </c>
      <c r="H125" s="1">
        <f>+Temporalidad[[#This Row],[ID]]</f>
        <v>114</v>
      </c>
    </row>
    <row r="126" spans="1:8" x14ac:dyDescent="0.25">
      <c r="A126">
        <v>115</v>
      </c>
      <c r="B126" s="20" t="s">
        <v>10912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10913</v>
      </c>
      <c r="H126" s="1">
        <f>+Temporalidad[[#This Row],[ID]]</f>
        <v>115</v>
      </c>
    </row>
    <row r="127" spans="1:8" x14ac:dyDescent="0.25">
      <c r="A127">
        <v>116</v>
      </c>
      <c r="B127" s="20" t="s">
        <v>10914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10915</v>
      </c>
      <c r="H127" s="1">
        <f>+Temporalidad[[#This Row],[ID]]</f>
        <v>116</v>
      </c>
    </row>
    <row r="128" spans="1:8" x14ac:dyDescent="0.25">
      <c r="A128">
        <v>117</v>
      </c>
      <c r="B128" s="20" t="s">
        <v>10916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10917</v>
      </c>
      <c r="H128" s="1">
        <f>+Temporalidad[[#This Row],[ID]]</f>
        <v>117</v>
      </c>
    </row>
    <row r="129" spans="1:8" x14ac:dyDescent="0.25">
      <c r="A129">
        <v>118</v>
      </c>
      <c r="B129" s="20" t="s">
        <v>10918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10919</v>
      </c>
      <c r="H129" s="1">
        <f>+Temporalidad[[#This Row],[ID]]</f>
        <v>118</v>
      </c>
    </row>
    <row r="130" spans="1:8" x14ac:dyDescent="0.25">
      <c r="A130">
        <v>119</v>
      </c>
      <c r="B130" s="20" t="s">
        <v>10920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10921</v>
      </c>
      <c r="H130" s="1">
        <f>+Temporalidad[[#This Row],[ID]]</f>
        <v>119</v>
      </c>
    </row>
    <row r="131" spans="1:8" x14ac:dyDescent="0.25">
      <c r="A131">
        <v>120</v>
      </c>
      <c r="B131" s="20" t="s">
        <v>10922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10923</v>
      </c>
      <c r="H131" s="1">
        <f>+Temporalidad[[#This Row],[ID]]</f>
        <v>120</v>
      </c>
    </row>
    <row r="132" spans="1:8" x14ac:dyDescent="0.25">
      <c r="A132">
        <v>121</v>
      </c>
      <c r="B132" s="20" t="s">
        <v>10924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10925</v>
      </c>
      <c r="H132" s="1">
        <f>+Temporalidad[[#This Row],[ID]]</f>
        <v>121</v>
      </c>
    </row>
    <row r="133" spans="1:8" x14ac:dyDescent="0.25">
      <c r="A133">
        <v>122</v>
      </c>
      <c r="B133" s="20" t="s">
        <v>10926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10927</v>
      </c>
      <c r="H133" s="1">
        <f>+Temporalidad[[#This Row],[ID]]</f>
        <v>122</v>
      </c>
    </row>
    <row r="134" spans="1:8" x14ac:dyDescent="0.25">
      <c r="A134">
        <v>123</v>
      </c>
      <c r="B134" s="20" t="s">
        <v>10928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10929</v>
      </c>
      <c r="H134" s="1">
        <f>+Temporalidad[[#This Row],[ID]]</f>
        <v>123</v>
      </c>
    </row>
    <row r="135" spans="1:8" x14ac:dyDescent="0.25">
      <c r="A135">
        <v>124</v>
      </c>
      <c r="B135" s="20" t="s">
        <v>10930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10931</v>
      </c>
      <c r="H135" s="1">
        <f>+Temporalidad[[#This Row],[ID]]</f>
        <v>124</v>
      </c>
    </row>
    <row r="136" spans="1:8" x14ac:dyDescent="0.25">
      <c r="A136">
        <v>125</v>
      </c>
      <c r="B136" s="20" t="s">
        <v>10932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10933</v>
      </c>
      <c r="H136" s="1">
        <f>+Temporalidad[[#This Row],[ID]]</f>
        <v>125</v>
      </c>
    </row>
    <row r="137" spans="1:8" x14ac:dyDescent="0.25">
      <c r="A137">
        <v>126</v>
      </c>
      <c r="B137" s="20" t="s">
        <v>10934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10935</v>
      </c>
      <c r="H137" s="1">
        <f>+Temporalidad[[#This Row],[ID]]</f>
        <v>126</v>
      </c>
    </row>
    <row r="138" spans="1:8" x14ac:dyDescent="0.25">
      <c r="A138">
        <v>127</v>
      </c>
      <c r="B138" s="20" t="s">
        <v>10936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10937</v>
      </c>
      <c r="H138" s="1">
        <f>+Temporalidad[[#This Row],[ID]]</f>
        <v>127</v>
      </c>
    </row>
    <row r="139" spans="1:8" x14ac:dyDescent="0.25">
      <c r="A139">
        <v>128</v>
      </c>
      <c r="B139" s="20" t="s">
        <v>10938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10939</v>
      </c>
      <c r="H139" s="1">
        <f>+Temporalidad[[#This Row],[ID]]</f>
        <v>128</v>
      </c>
    </row>
    <row r="140" spans="1:8" x14ac:dyDescent="0.25">
      <c r="A140">
        <v>129</v>
      </c>
      <c r="B140" s="20" t="s">
        <v>10940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10941</v>
      </c>
      <c r="H140" s="1">
        <f>+Temporalidad[[#This Row],[ID]]</f>
        <v>129</v>
      </c>
    </row>
    <row r="141" spans="1:8" x14ac:dyDescent="0.25">
      <c r="A141">
        <v>130</v>
      </c>
      <c r="B141" s="20" t="s">
        <v>10942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10943</v>
      </c>
      <c r="H141" s="1">
        <f>+Temporalidad[[#This Row],[ID]]</f>
        <v>130</v>
      </c>
    </row>
    <row r="142" spans="1:8" x14ac:dyDescent="0.25">
      <c r="A142">
        <v>131</v>
      </c>
      <c r="B142" s="20" t="s">
        <v>10944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10945</v>
      </c>
      <c r="H142" s="1">
        <f>+Temporalidad[[#This Row],[ID]]</f>
        <v>131</v>
      </c>
    </row>
    <row r="143" spans="1:8" x14ac:dyDescent="0.25">
      <c r="A143">
        <v>132</v>
      </c>
      <c r="B143" s="20" t="s">
        <v>10946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10947</v>
      </c>
      <c r="H143" s="1">
        <f>+Temporalidad[[#This Row],[ID]]</f>
        <v>132</v>
      </c>
    </row>
    <row r="144" spans="1:8" x14ac:dyDescent="0.25">
      <c r="A144">
        <v>133</v>
      </c>
      <c r="B144" s="20" t="s">
        <v>10948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10949</v>
      </c>
      <c r="H144" s="1">
        <f>+Temporalidad[[#This Row],[ID]]</f>
        <v>133</v>
      </c>
    </row>
    <row r="145" spans="1:8" x14ac:dyDescent="0.25">
      <c r="A145">
        <v>134</v>
      </c>
      <c r="B145" s="20" t="s">
        <v>10950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10951</v>
      </c>
      <c r="H145" s="1">
        <f>+Temporalidad[[#This Row],[ID]]</f>
        <v>134</v>
      </c>
    </row>
    <row r="146" spans="1:8" x14ac:dyDescent="0.25">
      <c r="A146">
        <v>135</v>
      </c>
      <c r="B146" s="20" t="s">
        <v>10952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10953</v>
      </c>
      <c r="H146" s="1">
        <f>+Temporalidad[[#This Row],[ID]]</f>
        <v>135</v>
      </c>
    </row>
    <row r="147" spans="1:8" x14ac:dyDescent="0.25">
      <c r="A147">
        <v>136</v>
      </c>
      <c r="B147" s="20" t="s">
        <v>10954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10955</v>
      </c>
      <c r="H147" s="1">
        <f>+Temporalidad[[#This Row],[ID]]</f>
        <v>136</v>
      </c>
    </row>
    <row r="148" spans="1:8" x14ac:dyDescent="0.25">
      <c r="A148">
        <v>137</v>
      </c>
      <c r="B148" s="20" t="s">
        <v>10956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10957</v>
      </c>
      <c r="H148" s="1">
        <f>+Temporalidad[[#This Row],[ID]]</f>
        <v>137</v>
      </c>
    </row>
    <row r="149" spans="1:8" x14ac:dyDescent="0.25">
      <c r="A149">
        <v>138</v>
      </c>
      <c r="B149" s="20" t="s">
        <v>10958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10959</v>
      </c>
      <c r="H149" s="1">
        <f>+Temporalidad[[#This Row],[ID]]</f>
        <v>138</v>
      </c>
    </row>
    <row r="150" spans="1:8" x14ac:dyDescent="0.25">
      <c r="A150">
        <v>139</v>
      </c>
      <c r="B150" s="20" t="s">
        <v>10960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10961</v>
      </c>
      <c r="H150" s="1">
        <f>+Temporalidad[[#This Row],[ID]]</f>
        <v>139</v>
      </c>
    </row>
    <row r="151" spans="1:8" x14ac:dyDescent="0.25">
      <c r="A151">
        <v>140</v>
      </c>
      <c r="B151" s="20" t="s">
        <v>10962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10963</v>
      </c>
      <c r="H151" s="1">
        <f>+Temporalidad[[#This Row],[ID]]</f>
        <v>140</v>
      </c>
    </row>
    <row r="152" spans="1:8" x14ac:dyDescent="0.25">
      <c r="A152">
        <v>141</v>
      </c>
      <c r="B152" s="20" t="s">
        <v>10964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10965</v>
      </c>
      <c r="H152" s="1">
        <f>+Temporalidad[[#This Row],[ID]]</f>
        <v>141</v>
      </c>
    </row>
    <row r="153" spans="1:8" x14ac:dyDescent="0.25">
      <c r="A153">
        <v>142</v>
      </c>
      <c r="B153" s="20" t="s">
        <v>10966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10967</v>
      </c>
      <c r="H153" s="1">
        <f>+Temporalidad[[#This Row],[ID]]</f>
        <v>142</v>
      </c>
    </row>
    <row r="154" spans="1:8" x14ac:dyDescent="0.25">
      <c r="A154">
        <v>143</v>
      </c>
      <c r="B154" s="20" t="s">
        <v>10968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10969</v>
      </c>
      <c r="H154" s="1">
        <f>+Temporalidad[[#This Row],[ID]]</f>
        <v>143</v>
      </c>
    </row>
    <row r="155" spans="1:8" x14ac:dyDescent="0.25">
      <c r="A155">
        <v>144</v>
      </c>
      <c r="B155" s="20" t="s">
        <v>10970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10971</v>
      </c>
      <c r="H155" s="1">
        <f>+Temporalidad[[#This Row],[ID]]</f>
        <v>144</v>
      </c>
    </row>
    <row r="156" spans="1:8" x14ac:dyDescent="0.25">
      <c r="A156">
        <v>145</v>
      </c>
      <c r="B156" s="20" t="s">
        <v>10972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10973</v>
      </c>
      <c r="H156" s="1">
        <f>+Temporalidad[[#This Row],[ID]]</f>
        <v>145</v>
      </c>
    </row>
    <row r="157" spans="1:8" x14ac:dyDescent="0.25">
      <c r="A157">
        <v>146</v>
      </c>
      <c r="B157" s="20" t="s">
        <v>10974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10975</v>
      </c>
      <c r="H157" s="1">
        <f>+Temporalidad[[#This Row],[ID]]</f>
        <v>146</v>
      </c>
    </row>
    <row r="158" spans="1:8" x14ac:dyDescent="0.25">
      <c r="A158">
        <v>147</v>
      </c>
      <c r="B158" s="20" t="s">
        <v>10976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10977</v>
      </c>
      <c r="H158" s="1">
        <f>+Temporalidad[[#This Row],[ID]]</f>
        <v>147</v>
      </c>
    </row>
    <row r="159" spans="1:8" x14ac:dyDescent="0.25">
      <c r="A159">
        <v>148</v>
      </c>
      <c r="B159" s="20" t="s">
        <v>10978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10979</v>
      </c>
      <c r="H159" s="1">
        <f>+Temporalidad[[#This Row],[ID]]</f>
        <v>148</v>
      </c>
    </row>
    <row r="160" spans="1:8" x14ac:dyDescent="0.25">
      <c r="A160">
        <v>149</v>
      </c>
      <c r="B160" s="20" t="s">
        <v>10980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10981</v>
      </c>
      <c r="H160" s="1">
        <f>+Temporalidad[[#This Row],[ID]]</f>
        <v>149</v>
      </c>
    </row>
    <row r="161" spans="1:8" x14ac:dyDescent="0.25">
      <c r="A161">
        <v>150</v>
      </c>
      <c r="B161" s="20" t="s">
        <v>10982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10983</v>
      </c>
      <c r="H161" s="1">
        <f>+Temporalidad[[#This Row],[ID]]</f>
        <v>150</v>
      </c>
    </row>
    <row r="162" spans="1:8" x14ac:dyDescent="0.25">
      <c r="A162">
        <v>151</v>
      </c>
      <c r="B162" s="20" t="s">
        <v>10984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10985</v>
      </c>
      <c r="H162" s="1">
        <f>+Temporalidad[[#This Row],[ID]]</f>
        <v>151</v>
      </c>
    </row>
    <row r="163" spans="1:8" x14ac:dyDescent="0.25">
      <c r="A163">
        <v>152</v>
      </c>
      <c r="B163" s="20" t="s">
        <v>10986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10987</v>
      </c>
      <c r="H163" s="1">
        <f>+Temporalidad[[#This Row],[ID]]</f>
        <v>152</v>
      </c>
    </row>
    <row r="164" spans="1:8" x14ac:dyDescent="0.25">
      <c r="A164">
        <v>153</v>
      </c>
      <c r="B164" s="20" t="s">
        <v>10988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10989</v>
      </c>
      <c r="H164" s="1">
        <f>+Temporalidad[[#This Row],[ID]]</f>
        <v>153</v>
      </c>
    </row>
    <row r="165" spans="1:8" x14ac:dyDescent="0.25">
      <c r="A165">
        <v>154</v>
      </c>
      <c r="B165" s="20" t="s">
        <v>10990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10991</v>
      </c>
      <c r="H165" s="1">
        <f>+Temporalidad[[#This Row],[ID]]</f>
        <v>154</v>
      </c>
    </row>
    <row r="166" spans="1:8" x14ac:dyDescent="0.25">
      <c r="A166">
        <v>155</v>
      </c>
      <c r="B166" s="20" t="s">
        <v>10992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10993</v>
      </c>
      <c r="H166" s="1">
        <f>+Temporalidad[[#This Row],[ID]]</f>
        <v>155</v>
      </c>
    </row>
    <row r="167" spans="1:8" x14ac:dyDescent="0.25">
      <c r="A167">
        <v>156</v>
      </c>
      <c r="B167" s="20" t="s">
        <v>10994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10995</v>
      </c>
      <c r="H167" s="1">
        <f>+Temporalidad[[#This Row],[ID]]</f>
        <v>156</v>
      </c>
    </row>
    <row r="168" spans="1:8" x14ac:dyDescent="0.25">
      <c r="A168">
        <v>157</v>
      </c>
      <c r="B168" s="20" t="s">
        <v>10996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10997</v>
      </c>
      <c r="H168" s="1">
        <f>+Temporalidad[[#This Row],[ID]]</f>
        <v>157</v>
      </c>
    </row>
    <row r="169" spans="1:8" x14ac:dyDescent="0.25">
      <c r="A169">
        <v>158</v>
      </c>
      <c r="B169" s="20" t="s">
        <v>10998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10999</v>
      </c>
      <c r="H169" s="1">
        <f>+Temporalidad[[#This Row],[ID]]</f>
        <v>158</v>
      </c>
    </row>
    <row r="170" spans="1:8" x14ac:dyDescent="0.25">
      <c r="A170">
        <v>159</v>
      </c>
      <c r="B170" s="20" t="s">
        <v>11000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11001</v>
      </c>
      <c r="H170" s="1">
        <f>+Temporalidad[[#This Row],[ID]]</f>
        <v>159</v>
      </c>
    </row>
    <row r="171" spans="1:8" x14ac:dyDescent="0.25">
      <c r="A171">
        <v>160</v>
      </c>
      <c r="B171" s="20" t="s">
        <v>11002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11003</v>
      </c>
      <c r="H171" s="1">
        <f>+Temporalidad[[#This Row],[ID]]</f>
        <v>160</v>
      </c>
    </row>
    <row r="172" spans="1:8" x14ac:dyDescent="0.25">
      <c r="A172">
        <v>161</v>
      </c>
      <c r="B172" s="20" t="s">
        <v>11004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11005</v>
      </c>
      <c r="H172" s="1">
        <f>+Temporalidad[[#This Row],[ID]]</f>
        <v>161</v>
      </c>
    </row>
    <row r="173" spans="1:8" x14ac:dyDescent="0.25">
      <c r="A173">
        <v>162</v>
      </c>
      <c r="B173" s="20" t="s">
        <v>11006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11007</v>
      </c>
      <c r="H173" s="1">
        <f>+Temporalidad[[#This Row],[ID]]</f>
        <v>162</v>
      </c>
    </row>
    <row r="174" spans="1:8" x14ac:dyDescent="0.25">
      <c r="A174">
        <v>163</v>
      </c>
      <c r="B174" s="20" t="s">
        <v>11008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11009</v>
      </c>
      <c r="H174" s="1">
        <f>+Temporalidad[[#This Row],[ID]]</f>
        <v>163</v>
      </c>
    </row>
    <row r="175" spans="1:8" x14ac:dyDescent="0.25">
      <c r="A175">
        <v>164</v>
      </c>
      <c r="B175" s="20" t="s">
        <v>11010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11011</v>
      </c>
      <c r="H175" s="1">
        <f>+Temporalidad[[#This Row],[ID]]</f>
        <v>164</v>
      </c>
    </row>
    <row r="176" spans="1:8" x14ac:dyDescent="0.25">
      <c r="A176">
        <v>165</v>
      </c>
      <c r="B176" s="20" t="s">
        <v>11012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11013</v>
      </c>
      <c r="H176" s="1">
        <f>+Temporalidad[[#This Row],[ID]]</f>
        <v>165</v>
      </c>
    </row>
    <row r="177" spans="1:8" x14ac:dyDescent="0.25">
      <c r="A177">
        <v>166</v>
      </c>
      <c r="B177" s="20" t="s">
        <v>11014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11015</v>
      </c>
      <c r="H177" s="1">
        <f>+Temporalidad[[#This Row],[ID]]</f>
        <v>166</v>
      </c>
    </row>
    <row r="178" spans="1:8" x14ac:dyDescent="0.25">
      <c r="A178">
        <v>167</v>
      </c>
      <c r="B178" s="20" t="s">
        <v>11016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11017</v>
      </c>
      <c r="H178" s="1">
        <f>+Temporalidad[[#This Row],[ID]]</f>
        <v>167</v>
      </c>
    </row>
    <row r="179" spans="1:8" x14ac:dyDescent="0.25">
      <c r="A179">
        <v>168</v>
      </c>
      <c r="B179" s="20" t="s">
        <v>11018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11019</v>
      </c>
      <c r="H179" s="1">
        <f>+Temporalidad[[#This Row],[ID]]</f>
        <v>168</v>
      </c>
    </row>
    <row r="180" spans="1:8" x14ac:dyDescent="0.25">
      <c r="A180">
        <v>169</v>
      </c>
      <c r="B180" s="20" t="s">
        <v>11020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11021</v>
      </c>
      <c r="H180" s="1">
        <f>+Temporalidad[[#This Row],[ID]]</f>
        <v>169</v>
      </c>
    </row>
    <row r="181" spans="1:8" x14ac:dyDescent="0.25">
      <c r="A181">
        <v>170</v>
      </c>
      <c r="B181" s="20" t="s">
        <v>11022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11023</v>
      </c>
      <c r="H181" s="1">
        <f>+Temporalidad[[#This Row],[ID]]</f>
        <v>170</v>
      </c>
    </row>
    <row r="182" spans="1:8" x14ac:dyDescent="0.25">
      <c r="A182">
        <v>171</v>
      </c>
      <c r="B182" s="20" t="s">
        <v>11024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11025</v>
      </c>
      <c r="H182" s="1">
        <f>+Temporalidad[[#This Row],[ID]]</f>
        <v>171</v>
      </c>
    </row>
    <row r="183" spans="1:8" x14ac:dyDescent="0.25">
      <c r="A183">
        <v>172</v>
      </c>
      <c r="B183" s="20" t="s">
        <v>11026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11027</v>
      </c>
      <c r="H183" s="1">
        <f>+Temporalidad[[#This Row],[ID]]</f>
        <v>172</v>
      </c>
    </row>
    <row r="184" spans="1:8" x14ac:dyDescent="0.25">
      <c r="A184">
        <v>173</v>
      </c>
      <c r="B184" s="20" t="s">
        <v>11028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11029</v>
      </c>
      <c r="H184" s="1">
        <f>+Temporalidad[[#This Row],[ID]]</f>
        <v>173</v>
      </c>
    </row>
    <row r="185" spans="1:8" x14ac:dyDescent="0.25">
      <c r="A185">
        <v>174</v>
      </c>
      <c r="B185" s="20" t="s">
        <v>11030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11031</v>
      </c>
      <c r="H185" s="1">
        <f>+Temporalidad[[#This Row],[ID]]</f>
        <v>174</v>
      </c>
    </row>
    <row r="186" spans="1:8" x14ac:dyDescent="0.25">
      <c r="A186">
        <v>175</v>
      </c>
      <c r="B186" s="20" t="s">
        <v>11032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11033</v>
      </c>
      <c r="H186" s="1">
        <f>+Temporalidad[[#This Row],[ID]]</f>
        <v>175</v>
      </c>
    </row>
    <row r="187" spans="1:8" x14ac:dyDescent="0.25">
      <c r="A187">
        <v>176</v>
      </c>
      <c r="B187" s="20" t="s">
        <v>11034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11035</v>
      </c>
      <c r="H187" s="1">
        <f>+Temporalidad[[#This Row],[ID]]</f>
        <v>176</v>
      </c>
    </row>
    <row r="188" spans="1:8" x14ac:dyDescent="0.25">
      <c r="A188">
        <v>177</v>
      </c>
      <c r="B188" s="20" t="s">
        <v>11036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11037</v>
      </c>
      <c r="H188" s="1">
        <f>+Temporalidad[[#This Row],[ID]]</f>
        <v>177</v>
      </c>
    </row>
    <row r="189" spans="1:8" x14ac:dyDescent="0.25">
      <c r="A189">
        <v>178</v>
      </c>
      <c r="B189" s="20" t="s">
        <v>11038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11039</v>
      </c>
      <c r="H189" s="1">
        <f>+Temporalidad[[#This Row],[ID]]</f>
        <v>178</v>
      </c>
    </row>
    <row r="190" spans="1:8" x14ac:dyDescent="0.25">
      <c r="A190">
        <v>179</v>
      </c>
      <c r="B190" s="20" t="s">
        <v>11040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11041</v>
      </c>
      <c r="H190" s="1">
        <f>+Temporalidad[[#This Row],[ID]]</f>
        <v>179</v>
      </c>
    </row>
    <row r="191" spans="1:8" x14ac:dyDescent="0.25">
      <c r="A191">
        <v>180</v>
      </c>
      <c r="B191" s="20" t="s">
        <v>11042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11043</v>
      </c>
      <c r="H191" s="1">
        <f>+Temporalidad[[#This Row],[ID]]</f>
        <v>180</v>
      </c>
    </row>
    <row r="192" spans="1:8" x14ac:dyDescent="0.25">
      <c r="A192">
        <v>181</v>
      </c>
      <c r="B192" s="20" t="s">
        <v>11044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11045</v>
      </c>
      <c r="H192" s="1">
        <f>+Temporalidad[[#This Row],[ID]]</f>
        <v>181</v>
      </c>
    </row>
    <row r="193" spans="1:8" x14ac:dyDescent="0.25">
      <c r="A193">
        <v>182</v>
      </c>
      <c r="B193" s="20" t="s">
        <v>11046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11047</v>
      </c>
      <c r="H193" s="1">
        <f>+Temporalidad[[#This Row],[ID]]</f>
        <v>182</v>
      </c>
    </row>
    <row r="194" spans="1:8" x14ac:dyDescent="0.25">
      <c r="A194">
        <v>183</v>
      </c>
      <c r="B194" s="20" t="s">
        <v>11048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11049</v>
      </c>
      <c r="H194" s="1">
        <f>+Temporalidad[[#This Row],[ID]]</f>
        <v>183</v>
      </c>
    </row>
    <row r="195" spans="1:8" x14ac:dyDescent="0.25">
      <c r="A195">
        <v>184</v>
      </c>
      <c r="B195" s="20" t="s">
        <v>11050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11051</v>
      </c>
      <c r="H195" s="1">
        <f>+Temporalidad[[#This Row],[ID]]</f>
        <v>184</v>
      </c>
    </row>
    <row r="196" spans="1:8" x14ac:dyDescent="0.25">
      <c r="A196">
        <v>185</v>
      </c>
      <c r="B196" s="20" t="s">
        <v>11052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11053</v>
      </c>
      <c r="H196" s="1">
        <f>+Temporalidad[[#This Row],[ID]]</f>
        <v>185</v>
      </c>
    </row>
    <row r="197" spans="1:8" x14ac:dyDescent="0.25">
      <c r="A197">
        <v>186</v>
      </c>
      <c r="B197" s="20" t="s">
        <v>11054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11055</v>
      </c>
      <c r="H197" s="1">
        <f>+Temporalidad[[#This Row],[ID]]</f>
        <v>186</v>
      </c>
    </row>
    <row r="198" spans="1:8" x14ac:dyDescent="0.25">
      <c r="A198">
        <v>187</v>
      </c>
      <c r="B198" s="20" t="s">
        <v>11056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11057</v>
      </c>
      <c r="H198" s="1">
        <f>+Temporalidad[[#This Row],[ID]]</f>
        <v>187</v>
      </c>
    </row>
    <row r="199" spans="1:8" x14ac:dyDescent="0.25">
      <c r="A199">
        <v>188</v>
      </c>
      <c r="B199" s="20" t="s">
        <v>11058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11059</v>
      </c>
      <c r="H199" s="1">
        <f>+Temporalidad[[#This Row],[ID]]</f>
        <v>188</v>
      </c>
    </row>
    <row r="200" spans="1:8" x14ac:dyDescent="0.25">
      <c r="A200">
        <v>189</v>
      </c>
      <c r="B200" s="20" t="s">
        <v>11060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11061</v>
      </c>
      <c r="H200" s="1">
        <f>+Temporalidad[[#This Row],[ID]]</f>
        <v>189</v>
      </c>
    </row>
    <row r="201" spans="1:8" x14ac:dyDescent="0.25">
      <c r="A201">
        <v>190</v>
      </c>
      <c r="B201" s="20" t="s">
        <v>11062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11063</v>
      </c>
      <c r="H201" s="1">
        <f>+Temporalidad[[#This Row],[ID]]</f>
        <v>190</v>
      </c>
    </row>
    <row r="202" spans="1:8" x14ac:dyDescent="0.25">
      <c r="A202">
        <v>191</v>
      </c>
      <c r="B202" s="20" t="s">
        <v>11064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11065</v>
      </c>
      <c r="H202" s="1">
        <f>+Temporalidad[[#This Row],[ID]]</f>
        <v>191</v>
      </c>
    </row>
    <row r="203" spans="1:8" x14ac:dyDescent="0.25">
      <c r="A203">
        <v>192</v>
      </c>
      <c r="B203" s="20" t="s">
        <v>11066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11067</v>
      </c>
      <c r="H203" s="1">
        <f>+Temporalidad[[#This Row],[ID]]</f>
        <v>192</v>
      </c>
    </row>
    <row r="204" spans="1:8" x14ac:dyDescent="0.25">
      <c r="A204">
        <v>193</v>
      </c>
      <c r="B204" s="20" t="s">
        <v>11068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11069</v>
      </c>
      <c r="H204" s="1">
        <f>+Temporalidad[[#This Row],[ID]]</f>
        <v>193</v>
      </c>
    </row>
    <row r="205" spans="1:8" x14ac:dyDescent="0.25">
      <c r="A205">
        <v>194</v>
      </c>
      <c r="B205" s="20" t="s">
        <v>11070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11071</v>
      </c>
      <c r="H205" s="1">
        <f>+Temporalidad[[#This Row],[ID]]</f>
        <v>194</v>
      </c>
    </row>
    <row r="206" spans="1:8" x14ac:dyDescent="0.25">
      <c r="A206">
        <v>195</v>
      </c>
      <c r="B206" s="20" t="s">
        <v>11072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11073</v>
      </c>
      <c r="H206" s="1">
        <f>+Temporalidad[[#This Row],[ID]]</f>
        <v>195</v>
      </c>
    </row>
    <row r="207" spans="1:8" x14ac:dyDescent="0.25">
      <c r="A207">
        <v>196</v>
      </c>
      <c r="B207" s="20" t="s">
        <v>11074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11075</v>
      </c>
      <c r="H207" s="1">
        <f>+Temporalidad[[#This Row],[ID]]</f>
        <v>196</v>
      </c>
    </row>
    <row r="208" spans="1:8" x14ac:dyDescent="0.25">
      <c r="A208">
        <v>197</v>
      </c>
      <c r="B208" s="20" t="s">
        <v>11076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11077</v>
      </c>
      <c r="H208" s="1">
        <f>+Temporalidad[[#This Row],[ID]]</f>
        <v>197</v>
      </c>
    </row>
    <row r="209" spans="1:8" x14ac:dyDescent="0.25">
      <c r="A209">
        <v>198</v>
      </c>
      <c r="B209" s="20" t="s">
        <v>11078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11079</v>
      </c>
      <c r="H209" s="1">
        <f>+Temporalidad[[#This Row],[ID]]</f>
        <v>198</v>
      </c>
    </row>
    <row r="210" spans="1:8" x14ac:dyDescent="0.25">
      <c r="A210">
        <v>199</v>
      </c>
      <c r="B210" s="20" t="s">
        <v>11080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11081</v>
      </c>
      <c r="H210" s="1">
        <f>+Temporalidad[[#This Row],[ID]]</f>
        <v>199</v>
      </c>
    </row>
    <row r="211" spans="1:8" x14ac:dyDescent="0.25">
      <c r="A211">
        <v>200</v>
      </c>
      <c r="B211" s="20" t="s">
        <v>11082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11083</v>
      </c>
      <c r="H211" s="1">
        <f>+Temporalidad[[#This Row],[ID]]</f>
        <v>200</v>
      </c>
    </row>
    <row r="212" spans="1:8" x14ac:dyDescent="0.25">
      <c r="A212">
        <v>201</v>
      </c>
      <c r="B212" s="20" t="s">
        <v>11084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11085</v>
      </c>
      <c r="H212" s="1">
        <f>+Temporalidad[[#This Row],[ID]]</f>
        <v>201</v>
      </c>
    </row>
    <row r="213" spans="1:8" x14ac:dyDescent="0.25">
      <c r="A213">
        <v>202</v>
      </c>
      <c r="B213" s="20" t="s">
        <v>11086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11087</v>
      </c>
      <c r="H213" s="1">
        <f>+Temporalidad[[#This Row],[ID]]</f>
        <v>202</v>
      </c>
    </row>
    <row r="214" spans="1:8" x14ac:dyDescent="0.25">
      <c r="A214">
        <v>203</v>
      </c>
      <c r="B214" s="20" t="s">
        <v>11088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11089</v>
      </c>
      <c r="H214" s="1">
        <f>+Temporalidad[[#This Row],[ID]]</f>
        <v>203</v>
      </c>
    </row>
    <row r="215" spans="1:8" x14ac:dyDescent="0.25">
      <c r="A215">
        <v>204</v>
      </c>
      <c r="B215" s="20" t="s">
        <v>11090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11091</v>
      </c>
      <c r="H215" s="1">
        <f>+Temporalidad[[#This Row],[ID]]</f>
        <v>204</v>
      </c>
    </row>
    <row r="216" spans="1:8" x14ac:dyDescent="0.25">
      <c r="A216">
        <v>205</v>
      </c>
      <c r="B216" s="20" t="s">
        <v>11092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11093</v>
      </c>
      <c r="H216" s="1">
        <f>+Temporalidad[[#This Row],[ID]]</f>
        <v>205</v>
      </c>
    </row>
    <row r="217" spans="1:8" x14ac:dyDescent="0.25">
      <c r="A217">
        <v>206</v>
      </c>
      <c r="B217" s="20" t="s">
        <v>11094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11095</v>
      </c>
      <c r="H217" s="1">
        <f>+Temporalidad[[#This Row],[ID]]</f>
        <v>206</v>
      </c>
    </row>
    <row r="218" spans="1:8" x14ac:dyDescent="0.25">
      <c r="A218">
        <v>207</v>
      </c>
      <c r="B218" s="20" t="s">
        <v>11096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11097</v>
      </c>
      <c r="H218" s="1">
        <f>+Temporalidad[[#This Row],[ID]]</f>
        <v>207</v>
      </c>
    </row>
    <row r="219" spans="1:8" x14ac:dyDescent="0.25">
      <c r="A219">
        <v>208</v>
      </c>
      <c r="B219" s="20" t="s">
        <v>11098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11099</v>
      </c>
      <c r="H219" s="1">
        <f>+Temporalidad[[#This Row],[ID]]</f>
        <v>208</v>
      </c>
    </row>
    <row r="220" spans="1:8" x14ac:dyDescent="0.25">
      <c r="A220">
        <v>209</v>
      </c>
      <c r="B220" s="20" t="s">
        <v>11100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11101</v>
      </c>
      <c r="H220" s="1">
        <f>+Temporalidad[[#This Row],[ID]]</f>
        <v>209</v>
      </c>
    </row>
    <row r="221" spans="1:8" x14ac:dyDescent="0.25">
      <c r="A221">
        <v>210</v>
      </c>
      <c r="B221" s="20" t="s">
        <v>11102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11103</v>
      </c>
      <c r="H221" s="1">
        <f>+Temporalidad[[#This Row],[ID]]</f>
        <v>210</v>
      </c>
    </row>
    <row r="222" spans="1:8" x14ac:dyDescent="0.25">
      <c r="A222">
        <v>211</v>
      </c>
      <c r="B222" s="20" t="s">
        <v>11104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11105</v>
      </c>
      <c r="H222" s="1">
        <f>+Temporalidad[[#This Row],[ID]]</f>
        <v>211</v>
      </c>
    </row>
    <row r="223" spans="1:8" x14ac:dyDescent="0.25">
      <c r="A223">
        <v>212</v>
      </c>
      <c r="B223" s="20" t="s">
        <v>11106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11107</v>
      </c>
      <c r="H223" s="1">
        <f>+Temporalidad[[#This Row],[ID]]</f>
        <v>212</v>
      </c>
    </row>
    <row r="224" spans="1:8" x14ac:dyDescent="0.25">
      <c r="A224">
        <v>213</v>
      </c>
      <c r="B224" s="20" t="s">
        <v>11108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11109</v>
      </c>
      <c r="H224" s="1">
        <f>+Temporalidad[[#This Row],[ID]]</f>
        <v>213</v>
      </c>
    </row>
    <row r="225" spans="1:8" x14ac:dyDescent="0.25">
      <c r="A225">
        <v>214</v>
      </c>
      <c r="B225" s="20" t="s">
        <v>11110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11111</v>
      </c>
      <c r="H225" s="1">
        <f>+Temporalidad[[#This Row],[ID]]</f>
        <v>214</v>
      </c>
    </row>
    <row r="226" spans="1:8" x14ac:dyDescent="0.25">
      <c r="A226">
        <v>215</v>
      </c>
      <c r="B226" s="20" t="s">
        <v>11112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11113</v>
      </c>
      <c r="H226" s="1">
        <f>+Temporalidad[[#This Row],[ID]]</f>
        <v>215</v>
      </c>
    </row>
    <row r="227" spans="1:8" x14ac:dyDescent="0.25">
      <c r="A227">
        <v>216</v>
      </c>
      <c r="B227" s="20" t="s">
        <v>11114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11115</v>
      </c>
      <c r="H227" s="1">
        <f>+Temporalidad[[#This Row],[ID]]</f>
        <v>216</v>
      </c>
    </row>
    <row r="228" spans="1:8" x14ac:dyDescent="0.25">
      <c r="A228">
        <v>217</v>
      </c>
      <c r="B228" s="20" t="s">
        <v>11116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11117</v>
      </c>
      <c r="H228" s="1">
        <f>+Temporalidad[[#This Row],[ID]]</f>
        <v>217</v>
      </c>
    </row>
    <row r="229" spans="1:8" x14ac:dyDescent="0.25">
      <c r="A229">
        <v>218</v>
      </c>
      <c r="B229" s="20" t="s">
        <v>11118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11119</v>
      </c>
      <c r="H229" s="1">
        <f>+Temporalidad[[#This Row],[ID]]</f>
        <v>218</v>
      </c>
    </row>
    <row r="230" spans="1:8" x14ac:dyDescent="0.25">
      <c r="A230">
        <v>219</v>
      </c>
      <c r="B230" s="20" t="s">
        <v>11120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11121</v>
      </c>
      <c r="H230" s="1">
        <f>+Temporalidad[[#This Row],[ID]]</f>
        <v>219</v>
      </c>
    </row>
    <row r="231" spans="1:8" x14ac:dyDescent="0.25">
      <c r="A231">
        <v>220</v>
      </c>
      <c r="B231" s="20" t="s">
        <v>11122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11123</v>
      </c>
      <c r="H231" s="1">
        <f>+Temporalidad[[#This Row],[ID]]</f>
        <v>220</v>
      </c>
    </row>
    <row r="232" spans="1:8" x14ac:dyDescent="0.25">
      <c r="A232">
        <v>221</v>
      </c>
      <c r="B232" s="20" t="s">
        <v>11124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11125</v>
      </c>
      <c r="H232" s="1">
        <f>+Temporalidad[[#This Row],[ID]]</f>
        <v>221</v>
      </c>
    </row>
    <row r="233" spans="1:8" x14ac:dyDescent="0.25">
      <c r="A233">
        <v>222</v>
      </c>
      <c r="B233" s="20" t="s">
        <v>11126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11127</v>
      </c>
      <c r="H233" s="1">
        <f>+Temporalidad[[#This Row],[ID]]</f>
        <v>222</v>
      </c>
    </row>
    <row r="234" spans="1:8" x14ac:dyDescent="0.25">
      <c r="A234">
        <v>223</v>
      </c>
      <c r="B234" s="20" t="s">
        <v>11128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11129</v>
      </c>
      <c r="H234" s="1">
        <f>+Temporalidad[[#This Row],[ID]]</f>
        <v>223</v>
      </c>
    </row>
    <row r="235" spans="1:8" x14ac:dyDescent="0.25">
      <c r="A235">
        <v>224</v>
      </c>
      <c r="B235" s="20" t="s">
        <v>11130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11131</v>
      </c>
      <c r="H235" s="1">
        <f>+Temporalidad[[#This Row],[ID]]</f>
        <v>224</v>
      </c>
    </row>
    <row r="236" spans="1:8" x14ac:dyDescent="0.25">
      <c r="A236">
        <v>225</v>
      </c>
      <c r="B236" s="20" t="s">
        <v>11132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11133</v>
      </c>
      <c r="H236" s="1">
        <f>+Temporalidad[[#This Row],[ID]]</f>
        <v>225</v>
      </c>
    </row>
    <row r="237" spans="1:8" x14ac:dyDescent="0.25">
      <c r="A237">
        <v>226</v>
      </c>
      <c r="B237" s="20" t="s">
        <v>11134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11135</v>
      </c>
      <c r="H237" s="1">
        <f>+Temporalidad[[#This Row],[ID]]</f>
        <v>226</v>
      </c>
    </row>
    <row r="238" spans="1:8" x14ac:dyDescent="0.25">
      <c r="A238">
        <v>227</v>
      </c>
      <c r="B238" s="20" t="s">
        <v>11136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11137</v>
      </c>
      <c r="H238" s="1">
        <f>+Temporalidad[[#This Row],[ID]]</f>
        <v>227</v>
      </c>
    </row>
    <row r="239" spans="1:8" x14ac:dyDescent="0.25">
      <c r="A239">
        <v>228</v>
      </c>
      <c r="B239" s="20" t="s">
        <v>11138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11139</v>
      </c>
      <c r="H239" s="1">
        <f>+Temporalidad[[#This Row],[ID]]</f>
        <v>228</v>
      </c>
    </row>
    <row r="240" spans="1:8" x14ac:dyDescent="0.25">
      <c r="A240">
        <v>229</v>
      </c>
      <c r="B240" s="20" t="s">
        <v>11140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11141</v>
      </c>
      <c r="H240" s="1">
        <f>+Temporalidad[[#This Row],[ID]]</f>
        <v>229</v>
      </c>
    </row>
    <row r="241" spans="1:8" x14ac:dyDescent="0.25">
      <c r="A241">
        <v>230</v>
      </c>
      <c r="B241" s="20" t="s">
        <v>11142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11143</v>
      </c>
      <c r="H241" s="1">
        <f>+Temporalidad[[#This Row],[ID]]</f>
        <v>230</v>
      </c>
    </row>
    <row r="242" spans="1:8" x14ac:dyDescent="0.25">
      <c r="A242">
        <v>231</v>
      </c>
      <c r="B242" s="20" t="s">
        <v>11144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11145</v>
      </c>
      <c r="H242" s="1">
        <f>+Temporalidad[[#This Row],[ID]]</f>
        <v>231</v>
      </c>
    </row>
    <row r="243" spans="1:8" x14ac:dyDescent="0.25">
      <c r="A243">
        <v>232</v>
      </c>
      <c r="B243" s="20" t="s">
        <v>11146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11147</v>
      </c>
      <c r="H243" s="1">
        <f>+Temporalidad[[#This Row],[ID]]</f>
        <v>232</v>
      </c>
    </row>
    <row r="244" spans="1:8" x14ac:dyDescent="0.25">
      <c r="A244">
        <v>233</v>
      </c>
      <c r="B244" s="20" t="s">
        <v>11148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11149</v>
      </c>
      <c r="H244" s="1">
        <f>+Temporalidad[[#This Row],[ID]]</f>
        <v>233</v>
      </c>
    </row>
    <row r="245" spans="1:8" x14ac:dyDescent="0.25">
      <c r="A245">
        <v>234</v>
      </c>
      <c r="B245" s="20" t="s">
        <v>11150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11151</v>
      </c>
      <c r="H245" s="1">
        <f>+Temporalidad[[#This Row],[ID]]</f>
        <v>234</v>
      </c>
    </row>
    <row r="246" spans="1:8" x14ac:dyDescent="0.25">
      <c r="A246">
        <v>235</v>
      </c>
      <c r="B246" s="20" t="s">
        <v>11152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11153</v>
      </c>
      <c r="H246" s="1">
        <f>+Temporalidad[[#This Row],[ID]]</f>
        <v>235</v>
      </c>
    </row>
    <row r="247" spans="1:8" x14ac:dyDescent="0.25">
      <c r="A247">
        <v>236</v>
      </c>
      <c r="B247" s="20" t="s">
        <v>11154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11155</v>
      </c>
      <c r="H247" s="1">
        <f>+Temporalidad[[#This Row],[ID]]</f>
        <v>236</v>
      </c>
    </row>
    <row r="248" spans="1:8" x14ac:dyDescent="0.25">
      <c r="A248">
        <v>237</v>
      </c>
      <c r="B248" s="20" t="s">
        <v>11156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11157</v>
      </c>
      <c r="H248" s="1">
        <f>+Temporalidad[[#This Row],[ID]]</f>
        <v>237</v>
      </c>
    </row>
    <row r="249" spans="1:8" x14ac:dyDescent="0.25">
      <c r="A249">
        <v>238</v>
      </c>
      <c r="B249" s="20" t="s">
        <v>11158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11159</v>
      </c>
      <c r="H249" s="1">
        <f>+Temporalidad[[#This Row],[ID]]</f>
        <v>238</v>
      </c>
    </row>
    <row r="250" spans="1:8" x14ac:dyDescent="0.25">
      <c r="A250">
        <v>239</v>
      </c>
      <c r="B250" s="20" t="s">
        <v>11160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11161</v>
      </c>
      <c r="H250" s="1">
        <f>+Temporalidad[[#This Row],[ID]]</f>
        <v>239</v>
      </c>
    </row>
    <row r="251" spans="1:8" x14ac:dyDescent="0.25">
      <c r="A251">
        <v>240</v>
      </c>
      <c r="B251" s="20" t="s">
        <v>11162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11163</v>
      </c>
      <c r="H251" s="1">
        <f>+Temporalidad[[#This Row],[ID]]</f>
        <v>240</v>
      </c>
    </row>
    <row r="252" spans="1:8" x14ac:dyDescent="0.25">
      <c r="A252">
        <v>241</v>
      </c>
      <c r="B252" s="20" t="s">
        <v>11164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11165</v>
      </c>
      <c r="H252" s="1">
        <f>+Temporalidad[[#This Row],[ID]]</f>
        <v>241</v>
      </c>
    </row>
    <row r="253" spans="1:8" x14ac:dyDescent="0.25">
      <c r="A253">
        <v>242</v>
      </c>
      <c r="B253" s="20" t="s">
        <v>11166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11167</v>
      </c>
      <c r="H253" s="1">
        <f>+Temporalidad[[#This Row],[ID]]</f>
        <v>242</v>
      </c>
    </row>
    <row r="254" spans="1:8" x14ac:dyDescent="0.25">
      <c r="A254">
        <v>243</v>
      </c>
      <c r="B254" s="20" t="s">
        <v>11168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11169</v>
      </c>
      <c r="H254" s="1">
        <f>+Temporalidad[[#This Row],[ID]]</f>
        <v>243</v>
      </c>
    </row>
    <row r="255" spans="1:8" x14ac:dyDescent="0.25">
      <c r="A255">
        <v>244</v>
      </c>
      <c r="B255" s="20" t="s">
        <v>11170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11171</v>
      </c>
      <c r="H255" s="1">
        <f>+Temporalidad[[#This Row],[ID]]</f>
        <v>244</v>
      </c>
    </row>
    <row r="256" spans="1:8" x14ac:dyDescent="0.25">
      <c r="A256">
        <v>245</v>
      </c>
      <c r="B256" s="20" t="s">
        <v>11172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11173</v>
      </c>
      <c r="H256" s="1">
        <f>+Temporalidad[[#This Row],[ID]]</f>
        <v>245</v>
      </c>
    </row>
    <row r="257" spans="1:8" x14ac:dyDescent="0.25">
      <c r="A257">
        <v>246</v>
      </c>
      <c r="B257" s="20" t="s">
        <v>11174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11175</v>
      </c>
      <c r="H257" s="1">
        <f>+Temporalidad[[#This Row],[ID]]</f>
        <v>246</v>
      </c>
    </row>
    <row r="258" spans="1:8" x14ac:dyDescent="0.25">
      <c r="A258">
        <v>247</v>
      </c>
      <c r="B258" s="20" t="s">
        <v>11176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11177</v>
      </c>
      <c r="H258" s="1">
        <f>+Temporalidad[[#This Row],[ID]]</f>
        <v>247</v>
      </c>
    </row>
    <row r="259" spans="1:8" x14ac:dyDescent="0.25">
      <c r="A259">
        <v>248</v>
      </c>
      <c r="B259" s="20" t="s">
        <v>11178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11179</v>
      </c>
      <c r="H259" s="1">
        <f>+Temporalidad[[#This Row],[ID]]</f>
        <v>248</v>
      </c>
    </row>
    <row r="260" spans="1:8" x14ac:dyDescent="0.25">
      <c r="A260">
        <v>249</v>
      </c>
      <c r="B260" s="20" t="s">
        <v>11180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11181</v>
      </c>
      <c r="H260" s="1">
        <f>+Temporalidad[[#This Row],[ID]]</f>
        <v>249</v>
      </c>
    </row>
    <row r="261" spans="1:8" x14ac:dyDescent="0.25">
      <c r="A261">
        <v>250</v>
      </c>
      <c r="B261" s="20" t="s">
        <v>11182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11183</v>
      </c>
      <c r="H261" s="1">
        <f>+Temporalidad[[#This Row],[ID]]</f>
        <v>250</v>
      </c>
    </row>
    <row r="262" spans="1:8" x14ac:dyDescent="0.25">
      <c r="A262">
        <v>251</v>
      </c>
      <c r="B262" s="20" t="s">
        <v>11184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11185</v>
      </c>
      <c r="H262" s="1">
        <f>+Temporalidad[[#This Row],[ID]]</f>
        <v>251</v>
      </c>
    </row>
    <row r="263" spans="1:8" x14ac:dyDescent="0.25">
      <c r="A263">
        <v>252</v>
      </c>
      <c r="B263" s="20" t="s">
        <v>11186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11187</v>
      </c>
      <c r="H263" s="1">
        <f>+Temporalidad[[#This Row],[ID]]</f>
        <v>252</v>
      </c>
    </row>
    <row r="264" spans="1:8" x14ac:dyDescent="0.25">
      <c r="A264">
        <v>253</v>
      </c>
      <c r="B264" s="20" t="s">
        <v>11188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11189</v>
      </c>
      <c r="H264" s="1">
        <f>+Temporalidad[[#This Row],[ID]]</f>
        <v>253</v>
      </c>
    </row>
    <row r="265" spans="1:8" x14ac:dyDescent="0.25">
      <c r="A265">
        <v>254</v>
      </c>
      <c r="B265" s="20" t="s">
        <v>11190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11191</v>
      </c>
      <c r="H265" s="1">
        <f>+Temporalidad[[#This Row],[ID]]</f>
        <v>254</v>
      </c>
    </row>
    <row r="266" spans="1:8" x14ac:dyDescent="0.25">
      <c r="A266">
        <v>255</v>
      </c>
      <c r="B266" s="20" t="s">
        <v>11192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11193</v>
      </c>
      <c r="H266" s="1">
        <f>+Temporalidad[[#This Row],[ID]]</f>
        <v>255</v>
      </c>
    </row>
    <row r="267" spans="1:8" x14ac:dyDescent="0.25">
      <c r="A267">
        <v>256</v>
      </c>
      <c r="B267" s="20" t="s">
        <v>11194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11195</v>
      </c>
      <c r="H267" s="1">
        <f>+Temporalidad[[#This Row],[ID]]</f>
        <v>256</v>
      </c>
    </row>
    <row r="268" spans="1:8" x14ac:dyDescent="0.25">
      <c r="A268">
        <v>257</v>
      </c>
      <c r="B268" s="20" t="s">
        <v>11196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11197</v>
      </c>
      <c r="H268" s="1">
        <f>+Temporalidad[[#This Row],[ID]]</f>
        <v>257</v>
      </c>
    </row>
    <row r="269" spans="1:8" x14ac:dyDescent="0.25">
      <c r="A269">
        <v>258</v>
      </c>
      <c r="B269" s="20" t="s">
        <v>11198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11199</v>
      </c>
      <c r="H269" s="1">
        <f>+Temporalidad[[#This Row],[ID]]</f>
        <v>258</v>
      </c>
    </row>
    <row r="270" spans="1:8" x14ac:dyDescent="0.25">
      <c r="A270">
        <v>259</v>
      </c>
      <c r="B270" s="20" t="s">
        <v>11200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11201</v>
      </c>
      <c r="H270" s="1">
        <f>+Temporalidad[[#This Row],[ID]]</f>
        <v>259</v>
      </c>
    </row>
    <row r="271" spans="1:8" x14ac:dyDescent="0.25">
      <c r="A271">
        <v>260</v>
      </c>
      <c r="B271" s="20" t="s">
        <v>11202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11203</v>
      </c>
      <c r="H271" s="1">
        <f>+Temporalidad[[#This Row],[ID]]</f>
        <v>260</v>
      </c>
    </row>
    <row r="272" spans="1:8" x14ac:dyDescent="0.25">
      <c r="A272">
        <v>261</v>
      </c>
      <c r="B272" s="20" t="s">
        <v>11204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11205</v>
      </c>
      <c r="H272" s="1">
        <f>+Temporalidad[[#This Row],[ID]]</f>
        <v>261</v>
      </c>
    </row>
    <row r="273" spans="1:8" x14ac:dyDescent="0.25">
      <c r="A273">
        <v>262</v>
      </c>
      <c r="B273" s="20" t="s">
        <v>11206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11207</v>
      </c>
      <c r="H273" s="1">
        <f>+Temporalidad[[#This Row],[ID]]</f>
        <v>262</v>
      </c>
    </row>
    <row r="274" spans="1:8" x14ac:dyDescent="0.25">
      <c r="A274">
        <v>263</v>
      </c>
      <c r="B274" s="20" t="s">
        <v>11208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11209</v>
      </c>
      <c r="H274" s="1">
        <f>+Temporalidad[[#This Row],[ID]]</f>
        <v>263</v>
      </c>
    </row>
    <row r="275" spans="1:8" x14ac:dyDescent="0.25">
      <c r="A275">
        <v>264</v>
      </c>
      <c r="B275" s="20" t="s">
        <v>11210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11211</v>
      </c>
      <c r="H275" s="1">
        <f>+Temporalidad[[#This Row],[ID]]</f>
        <v>264</v>
      </c>
    </row>
    <row r="276" spans="1:8" x14ac:dyDescent="0.25">
      <c r="A276">
        <v>265</v>
      </c>
      <c r="B276" s="20" t="s">
        <v>11212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11213</v>
      </c>
      <c r="H276" s="1">
        <f>+Temporalidad[[#This Row],[ID]]</f>
        <v>265</v>
      </c>
    </row>
    <row r="277" spans="1:8" x14ac:dyDescent="0.25">
      <c r="A277">
        <v>266</v>
      </c>
      <c r="B277" s="20" t="s">
        <v>11214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11215</v>
      </c>
      <c r="H277" s="1">
        <f>+Temporalidad[[#This Row],[ID]]</f>
        <v>266</v>
      </c>
    </row>
    <row r="278" spans="1:8" x14ac:dyDescent="0.25">
      <c r="A278">
        <v>267</v>
      </c>
      <c r="B278" s="20" t="s">
        <v>11216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11217</v>
      </c>
      <c r="H278" s="1">
        <f>+Temporalidad[[#This Row],[ID]]</f>
        <v>267</v>
      </c>
    </row>
    <row r="279" spans="1:8" x14ac:dyDescent="0.25">
      <c r="A279">
        <v>268</v>
      </c>
      <c r="B279" s="20" t="s">
        <v>11218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11219</v>
      </c>
      <c r="H279" s="1">
        <f>+Temporalidad[[#This Row],[ID]]</f>
        <v>268</v>
      </c>
    </row>
    <row r="280" spans="1:8" x14ac:dyDescent="0.25">
      <c r="A280">
        <v>269</v>
      </c>
      <c r="B280" s="20" t="s">
        <v>11220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11221</v>
      </c>
      <c r="H280" s="1">
        <f>+Temporalidad[[#This Row],[ID]]</f>
        <v>269</v>
      </c>
    </row>
    <row r="281" spans="1:8" x14ac:dyDescent="0.25">
      <c r="A281">
        <v>270</v>
      </c>
      <c r="B281" s="20" t="s">
        <v>11222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11223</v>
      </c>
      <c r="H281" s="1">
        <f>+Temporalidad[[#This Row],[ID]]</f>
        <v>270</v>
      </c>
    </row>
    <row r="282" spans="1:8" x14ac:dyDescent="0.25">
      <c r="A282">
        <v>271</v>
      </c>
      <c r="B282" s="20" t="s">
        <v>11224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11225</v>
      </c>
      <c r="H282" s="1">
        <f>+Temporalidad[[#This Row],[ID]]</f>
        <v>271</v>
      </c>
    </row>
    <row r="283" spans="1:8" x14ac:dyDescent="0.25">
      <c r="A283">
        <v>272</v>
      </c>
      <c r="B283" s="20" t="s">
        <v>11226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11227</v>
      </c>
      <c r="H283" s="1">
        <f>+Temporalidad[[#This Row],[ID]]</f>
        <v>272</v>
      </c>
    </row>
    <row r="284" spans="1:8" x14ac:dyDescent="0.25">
      <c r="A284">
        <v>273</v>
      </c>
      <c r="B284" s="20" t="s">
        <v>11228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11229</v>
      </c>
      <c r="H284" s="1">
        <f>+Temporalidad[[#This Row],[ID]]</f>
        <v>273</v>
      </c>
    </row>
    <row r="285" spans="1:8" x14ac:dyDescent="0.25">
      <c r="A285">
        <v>274</v>
      </c>
      <c r="B285" s="20" t="s">
        <v>11230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11231</v>
      </c>
      <c r="H285" s="1">
        <f>+Temporalidad[[#This Row],[ID]]</f>
        <v>274</v>
      </c>
    </row>
    <row r="286" spans="1:8" x14ac:dyDescent="0.25">
      <c r="A286">
        <v>275</v>
      </c>
      <c r="B286" s="20" t="s">
        <v>11232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11233</v>
      </c>
      <c r="H286" s="1">
        <f>+Temporalidad[[#This Row],[ID]]</f>
        <v>275</v>
      </c>
    </row>
    <row r="287" spans="1:8" x14ac:dyDescent="0.25">
      <c r="A287">
        <v>276</v>
      </c>
      <c r="B287" s="20" t="s">
        <v>11234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11235</v>
      </c>
      <c r="H287" s="1">
        <f>+Temporalidad[[#This Row],[ID]]</f>
        <v>276</v>
      </c>
    </row>
    <row r="288" spans="1:8" x14ac:dyDescent="0.25">
      <c r="A288">
        <v>277</v>
      </c>
      <c r="B288" s="20" t="s">
        <v>11236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11237</v>
      </c>
      <c r="H288" s="1">
        <f>+Temporalidad[[#This Row],[ID]]</f>
        <v>277</v>
      </c>
    </row>
    <row r="289" spans="1:8" x14ac:dyDescent="0.25">
      <c r="A289">
        <v>278</v>
      </c>
      <c r="B289" s="20" t="s">
        <v>11238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11239</v>
      </c>
      <c r="H289" s="1">
        <f>+Temporalidad[[#This Row],[ID]]</f>
        <v>278</v>
      </c>
    </row>
    <row r="290" spans="1:8" x14ac:dyDescent="0.25">
      <c r="A290">
        <v>279</v>
      </c>
      <c r="B290" s="20" t="s">
        <v>11240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11241</v>
      </c>
      <c r="H290" s="1">
        <f>+Temporalidad[[#This Row],[ID]]</f>
        <v>279</v>
      </c>
    </row>
    <row r="291" spans="1:8" x14ac:dyDescent="0.25">
      <c r="A291">
        <v>280</v>
      </c>
      <c r="B291" s="20" t="s">
        <v>11242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11243</v>
      </c>
      <c r="H291" s="1">
        <f>+Temporalidad[[#This Row],[ID]]</f>
        <v>280</v>
      </c>
    </row>
    <row r="292" spans="1:8" x14ac:dyDescent="0.25">
      <c r="A292">
        <v>281</v>
      </c>
      <c r="B292" s="20" t="s">
        <v>11244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11245</v>
      </c>
      <c r="H292" s="1">
        <f>+Temporalidad[[#This Row],[ID]]</f>
        <v>281</v>
      </c>
    </row>
    <row r="293" spans="1:8" x14ac:dyDescent="0.25">
      <c r="A293">
        <v>282</v>
      </c>
      <c r="B293" s="20" t="s">
        <v>11246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11247</v>
      </c>
      <c r="H293" s="1">
        <f>+Temporalidad[[#This Row],[ID]]</f>
        <v>282</v>
      </c>
    </row>
    <row r="294" spans="1:8" x14ac:dyDescent="0.25">
      <c r="A294">
        <v>283</v>
      </c>
      <c r="B294" s="20" t="s">
        <v>11248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11249</v>
      </c>
      <c r="H294" s="1">
        <f>+Temporalidad[[#This Row],[ID]]</f>
        <v>283</v>
      </c>
    </row>
    <row r="295" spans="1:8" x14ac:dyDescent="0.25">
      <c r="A295">
        <v>284</v>
      </c>
      <c r="B295" s="20" t="s">
        <v>11250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11251</v>
      </c>
      <c r="H295" s="1">
        <f>+Temporalidad[[#This Row],[ID]]</f>
        <v>284</v>
      </c>
    </row>
    <row r="296" spans="1:8" x14ac:dyDescent="0.25">
      <c r="A296">
        <v>285</v>
      </c>
      <c r="B296" s="20" t="s">
        <v>11252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11253</v>
      </c>
      <c r="H296" s="1">
        <f>+Temporalidad[[#This Row],[ID]]</f>
        <v>285</v>
      </c>
    </row>
    <row r="297" spans="1:8" x14ac:dyDescent="0.25">
      <c r="A297">
        <v>286</v>
      </c>
      <c r="B297" s="20" t="s">
        <v>11254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11255</v>
      </c>
      <c r="H297" s="1">
        <f>+Temporalidad[[#This Row],[ID]]</f>
        <v>286</v>
      </c>
    </row>
    <row r="298" spans="1:8" x14ac:dyDescent="0.25">
      <c r="A298">
        <v>287</v>
      </c>
      <c r="B298" s="20" t="s">
        <v>11256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11257</v>
      </c>
      <c r="H298" s="1">
        <f>+Temporalidad[[#This Row],[ID]]</f>
        <v>287</v>
      </c>
    </row>
    <row r="299" spans="1:8" x14ac:dyDescent="0.25">
      <c r="A299">
        <v>288</v>
      </c>
      <c r="B299" s="20" t="s">
        <v>11258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11259</v>
      </c>
      <c r="H299" s="1">
        <f>+Temporalidad[[#This Row],[ID]]</f>
        <v>288</v>
      </c>
    </row>
    <row r="300" spans="1:8" x14ac:dyDescent="0.25">
      <c r="A300">
        <v>289</v>
      </c>
      <c r="B300" s="20" t="s">
        <v>11260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11261</v>
      </c>
      <c r="H300" s="1">
        <f>+Temporalidad[[#This Row],[ID]]</f>
        <v>289</v>
      </c>
    </row>
    <row r="301" spans="1:8" x14ac:dyDescent="0.25">
      <c r="A301">
        <v>290</v>
      </c>
      <c r="B301" s="20" t="s">
        <v>11262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11263</v>
      </c>
      <c r="H301" s="1">
        <f>+Temporalidad[[#This Row],[ID]]</f>
        <v>290</v>
      </c>
    </row>
    <row r="302" spans="1:8" x14ac:dyDescent="0.25">
      <c r="A302">
        <v>291</v>
      </c>
      <c r="B302" s="20" t="s">
        <v>11264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11265</v>
      </c>
      <c r="H302" s="1">
        <f>+Temporalidad[[#This Row],[ID]]</f>
        <v>291</v>
      </c>
    </row>
    <row r="303" spans="1:8" x14ac:dyDescent="0.25">
      <c r="A303">
        <v>292</v>
      </c>
      <c r="B303" s="20" t="s">
        <v>11266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11267</v>
      </c>
      <c r="H303" s="1">
        <f>+Temporalidad[[#This Row],[ID]]</f>
        <v>292</v>
      </c>
    </row>
    <row r="304" spans="1:8" x14ac:dyDescent="0.25">
      <c r="A304">
        <v>293</v>
      </c>
      <c r="B304" s="20" t="s">
        <v>11268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11269</v>
      </c>
      <c r="H304" s="1">
        <f>+Temporalidad[[#This Row],[ID]]</f>
        <v>293</v>
      </c>
    </row>
    <row r="305" spans="1:8" x14ac:dyDescent="0.25">
      <c r="A305">
        <v>294</v>
      </c>
      <c r="B305" s="20" t="s">
        <v>11270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11271</v>
      </c>
      <c r="H305" s="1">
        <f>+Temporalidad[[#This Row],[ID]]</f>
        <v>294</v>
      </c>
    </row>
    <row r="306" spans="1:8" x14ac:dyDescent="0.25">
      <c r="A306">
        <v>295</v>
      </c>
      <c r="B306" s="20" t="s">
        <v>11272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11273</v>
      </c>
      <c r="H306" s="1">
        <f>+Temporalidad[[#This Row],[ID]]</f>
        <v>295</v>
      </c>
    </row>
    <row r="307" spans="1:8" x14ac:dyDescent="0.25">
      <c r="A307">
        <v>296</v>
      </c>
      <c r="B307" s="20" t="s">
        <v>11274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11275</v>
      </c>
      <c r="H307" s="1">
        <f>+Temporalidad[[#This Row],[ID]]</f>
        <v>296</v>
      </c>
    </row>
    <row r="308" spans="1:8" x14ac:dyDescent="0.25">
      <c r="A308">
        <v>297</v>
      </c>
      <c r="B308" s="20" t="s">
        <v>11276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11277</v>
      </c>
      <c r="H308" s="1">
        <f>+Temporalidad[[#This Row],[ID]]</f>
        <v>297</v>
      </c>
    </row>
    <row r="309" spans="1:8" x14ac:dyDescent="0.25">
      <c r="A309">
        <v>298</v>
      </c>
      <c r="B309" s="20" t="s">
        <v>11278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11279</v>
      </c>
      <c r="H309" s="1">
        <f>+Temporalidad[[#This Row],[ID]]</f>
        <v>298</v>
      </c>
    </row>
    <row r="310" spans="1:8" x14ac:dyDescent="0.25">
      <c r="A310">
        <v>299</v>
      </c>
      <c r="B310" s="20" t="s">
        <v>11280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11281</v>
      </c>
      <c r="H310" s="1">
        <f>+Temporalidad[[#This Row],[ID]]</f>
        <v>299</v>
      </c>
    </row>
    <row r="311" spans="1:8" x14ac:dyDescent="0.25">
      <c r="A311">
        <v>300</v>
      </c>
      <c r="B311" s="20" t="s">
        <v>11282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11283</v>
      </c>
      <c r="H311" s="1">
        <f>+Temporalidad[[#This Row],[ID]]</f>
        <v>300</v>
      </c>
    </row>
    <row r="312" spans="1:8" x14ac:dyDescent="0.25">
      <c r="A312">
        <v>301</v>
      </c>
      <c r="B312" s="20" t="s">
        <v>11284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11285</v>
      </c>
      <c r="H312" s="1">
        <f>+Temporalidad[[#This Row],[ID]]</f>
        <v>301</v>
      </c>
    </row>
    <row r="313" spans="1:8" x14ac:dyDescent="0.25">
      <c r="A313">
        <v>302</v>
      </c>
      <c r="B313" s="20" t="s">
        <v>11286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11287</v>
      </c>
      <c r="H313" s="1">
        <f>+Temporalidad[[#This Row],[ID]]</f>
        <v>302</v>
      </c>
    </row>
    <row r="314" spans="1:8" x14ac:dyDescent="0.25">
      <c r="A314">
        <v>303</v>
      </c>
      <c r="B314" s="20" t="s">
        <v>11288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11289</v>
      </c>
      <c r="H314" s="1">
        <f>+Temporalidad[[#This Row],[ID]]</f>
        <v>303</v>
      </c>
    </row>
    <row r="315" spans="1:8" x14ac:dyDescent="0.25">
      <c r="A315">
        <v>304</v>
      </c>
      <c r="B315" s="20" t="s">
        <v>11290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11291</v>
      </c>
      <c r="H315" s="1">
        <f>+Temporalidad[[#This Row],[ID]]</f>
        <v>304</v>
      </c>
    </row>
    <row r="316" spans="1:8" x14ac:dyDescent="0.25">
      <c r="A316">
        <v>305</v>
      </c>
      <c r="B316" s="20" t="s">
        <v>11292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11293</v>
      </c>
      <c r="H316" s="1">
        <f>+Temporalidad[[#This Row],[ID]]</f>
        <v>305</v>
      </c>
    </row>
    <row r="317" spans="1:8" x14ac:dyDescent="0.25">
      <c r="A317">
        <v>306</v>
      </c>
      <c r="B317" s="20" t="s">
        <v>11294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11295</v>
      </c>
      <c r="H317" s="1">
        <f>+Temporalidad[[#This Row],[ID]]</f>
        <v>306</v>
      </c>
    </row>
    <row r="318" spans="1:8" x14ac:dyDescent="0.25">
      <c r="A318">
        <v>307</v>
      </c>
      <c r="B318" s="20" t="s">
        <v>11296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11297</v>
      </c>
      <c r="H318" s="1">
        <f>+Temporalidad[[#This Row],[ID]]</f>
        <v>307</v>
      </c>
    </row>
    <row r="319" spans="1:8" x14ac:dyDescent="0.25">
      <c r="A319">
        <v>308</v>
      </c>
      <c r="B319" s="20" t="s">
        <v>11298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11299</v>
      </c>
      <c r="H319" s="1">
        <f>+Temporalidad[[#This Row],[ID]]</f>
        <v>308</v>
      </c>
    </row>
    <row r="320" spans="1:8" x14ac:dyDescent="0.25">
      <c r="A320">
        <v>309</v>
      </c>
      <c r="B320" s="20" t="s">
        <v>11300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11301</v>
      </c>
      <c r="H320" s="1">
        <f>+Temporalidad[[#This Row],[ID]]</f>
        <v>309</v>
      </c>
    </row>
    <row r="321" spans="1:8" x14ac:dyDescent="0.25">
      <c r="A321">
        <v>310</v>
      </c>
      <c r="B321" s="20" t="s">
        <v>11302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11303</v>
      </c>
      <c r="H321" s="1">
        <f>+Temporalidad[[#This Row],[ID]]</f>
        <v>310</v>
      </c>
    </row>
    <row r="322" spans="1:8" x14ac:dyDescent="0.25">
      <c r="A322">
        <v>311</v>
      </c>
      <c r="B322" s="20" t="s">
        <v>11304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11305</v>
      </c>
      <c r="H322" s="1">
        <f>+Temporalidad[[#This Row],[ID]]</f>
        <v>311</v>
      </c>
    </row>
    <row r="323" spans="1:8" x14ac:dyDescent="0.25">
      <c r="A323">
        <v>312</v>
      </c>
      <c r="B323" s="20" t="s">
        <v>11306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11307</v>
      </c>
      <c r="H323" s="1">
        <f>+Temporalidad[[#This Row],[ID]]</f>
        <v>312</v>
      </c>
    </row>
    <row r="324" spans="1:8" x14ac:dyDescent="0.25">
      <c r="A324">
        <v>313</v>
      </c>
      <c r="B324" s="20" t="s">
        <v>11308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11309</v>
      </c>
      <c r="H324" s="1">
        <f>+Temporalidad[[#This Row],[ID]]</f>
        <v>313</v>
      </c>
    </row>
    <row r="325" spans="1:8" x14ac:dyDescent="0.25">
      <c r="A325">
        <v>314</v>
      </c>
      <c r="B325" s="20" t="s">
        <v>11310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11311</v>
      </c>
      <c r="H325" s="1">
        <f>+Temporalidad[[#This Row],[ID]]</f>
        <v>314</v>
      </c>
    </row>
    <row r="326" spans="1:8" x14ac:dyDescent="0.25">
      <c r="A326">
        <v>315</v>
      </c>
      <c r="B326" s="20" t="s">
        <v>11312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11313</v>
      </c>
      <c r="H326" s="1">
        <f>+Temporalidad[[#This Row],[ID]]</f>
        <v>315</v>
      </c>
    </row>
    <row r="327" spans="1:8" x14ac:dyDescent="0.25">
      <c r="A327">
        <v>316</v>
      </c>
      <c r="B327" s="20" t="s">
        <v>11314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11315</v>
      </c>
      <c r="H327" s="1">
        <f>+Temporalidad[[#This Row],[ID]]</f>
        <v>316</v>
      </c>
    </row>
    <row r="328" spans="1:8" x14ac:dyDescent="0.25">
      <c r="A328">
        <v>317</v>
      </c>
      <c r="B328" s="20" t="s">
        <v>11316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11317</v>
      </c>
      <c r="H328" s="1">
        <f>+Temporalidad[[#This Row],[ID]]</f>
        <v>317</v>
      </c>
    </row>
    <row r="329" spans="1:8" x14ac:dyDescent="0.25">
      <c r="A329">
        <v>318</v>
      </c>
      <c r="B329" s="20" t="s">
        <v>11318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11319</v>
      </c>
      <c r="H329" s="1">
        <f>+Temporalidad[[#This Row],[ID]]</f>
        <v>318</v>
      </c>
    </row>
    <row r="330" spans="1:8" x14ac:dyDescent="0.25">
      <c r="A330">
        <v>319</v>
      </c>
      <c r="B330" s="20" t="s">
        <v>11320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11321</v>
      </c>
      <c r="H330" s="1">
        <f>+Temporalidad[[#This Row],[ID]]</f>
        <v>319</v>
      </c>
    </row>
    <row r="331" spans="1:8" x14ac:dyDescent="0.25">
      <c r="A331">
        <v>320</v>
      </c>
      <c r="B331" s="20" t="s">
        <v>11322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11323</v>
      </c>
      <c r="H331" s="1">
        <f>+Temporalidad[[#This Row],[ID]]</f>
        <v>320</v>
      </c>
    </row>
    <row r="332" spans="1:8" x14ac:dyDescent="0.25">
      <c r="A332">
        <v>321</v>
      </c>
      <c r="B332" s="20" t="s">
        <v>11324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11325</v>
      </c>
      <c r="H332" s="1">
        <f>+Temporalidad[[#This Row],[ID]]</f>
        <v>321</v>
      </c>
    </row>
    <row r="333" spans="1:8" x14ac:dyDescent="0.25">
      <c r="A333">
        <v>322</v>
      </c>
      <c r="B333" s="20" t="s">
        <v>11326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11327</v>
      </c>
      <c r="H333" s="1">
        <f>+Temporalidad[[#This Row],[ID]]</f>
        <v>322</v>
      </c>
    </row>
    <row r="334" spans="1:8" x14ac:dyDescent="0.25">
      <c r="A334">
        <v>323</v>
      </c>
      <c r="B334" s="20" t="s">
        <v>11328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11329</v>
      </c>
      <c r="H334" s="1">
        <f>+Temporalidad[[#This Row],[ID]]</f>
        <v>323</v>
      </c>
    </row>
    <row r="335" spans="1:8" x14ac:dyDescent="0.25">
      <c r="A335">
        <v>324</v>
      </c>
      <c r="B335" s="20" t="s">
        <v>11330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11331</v>
      </c>
      <c r="H335" s="1">
        <f>+Temporalidad[[#This Row],[ID]]</f>
        <v>324</v>
      </c>
    </row>
    <row r="336" spans="1:8" x14ac:dyDescent="0.25">
      <c r="A336">
        <v>325</v>
      </c>
      <c r="B336" s="20" t="s">
        <v>11332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11333</v>
      </c>
      <c r="H336" s="1">
        <f>+Temporalidad[[#This Row],[ID]]</f>
        <v>325</v>
      </c>
    </row>
    <row r="337" spans="1:8" x14ac:dyDescent="0.25">
      <c r="A337">
        <v>326</v>
      </c>
      <c r="B337" s="20" t="s">
        <v>11334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11335</v>
      </c>
      <c r="H337" s="1">
        <f>+Temporalidad[[#This Row],[ID]]</f>
        <v>326</v>
      </c>
    </row>
    <row r="338" spans="1:8" x14ac:dyDescent="0.25">
      <c r="A338">
        <v>327</v>
      </c>
      <c r="B338" s="20" t="s">
        <v>11336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11337</v>
      </c>
      <c r="H338" s="1">
        <f>+Temporalidad[[#This Row],[ID]]</f>
        <v>327</v>
      </c>
    </row>
    <row r="339" spans="1:8" x14ac:dyDescent="0.25">
      <c r="A339">
        <v>328</v>
      </c>
      <c r="B339" s="20" t="s">
        <v>11338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11339</v>
      </c>
      <c r="H339" s="1">
        <f>+Temporalidad[[#This Row],[ID]]</f>
        <v>328</v>
      </c>
    </row>
    <row r="340" spans="1:8" x14ac:dyDescent="0.25">
      <c r="A340">
        <v>329</v>
      </c>
      <c r="B340" s="20" t="s">
        <v>11340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11341</v>
      </c>
      <c r="H340" s="1">
        <f>+Temporalidad[[#This Row],[ID]]</f>
        <v>329</v>
      </c>
    </row>
    <row r="341" spans="1:8" x14ac:dyDescent="0.25">
      <c r="A341">
        <v>330</v>
      </c>
      <c r="B341" s="20" t="s">
        <v>11342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11343</v>
      </c>
      <c r="H341" s="1">
        <f>+Temporalidad[[#This Row],[ID]]</f>
        <v>330</v>
      </c>
    </row>
    <row r="342" spans="1:8" x14ac:dyDescent="0.25">
      <c r="A342">
        <v>331</v>
      </c>
      <c r="B342" s="20" t="s">
        <v>11344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11345</v>
      </c>
      <c r="H342" s="1">
        <f>+Temporalidad[[#This Row],[ID]]</f>
        <v>331</v>
      </c>
    </row>
    <row r="343" spans="1:8" x14ac:dyDescent="0.25">
      <c r="A343">
        <v>332</v>
      </c>
      <c r="B343" s="20" t="s">
        <v>11346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11347</v>
      </c>
      <c r="H343" s="1">
        <f>+Temporalidad[[#This Row],[ID]]</f>
        <v>332</v>
      </c>
    </row>
    <row r="344" spans="1:8" x14ac:dyDescent="0.25">
      <c r="A344">
        <v>333</v>
      </c>
      <c r="B344" s="20" t="s">
        <v>11348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11349</v>
      </c>
      <c r="H344" s="1">
        <f>+Temporalidad[[#This Row],[ID]]</f>
        <v>333</v>
      </c>
    </row>
    <row r="345" spans="1:8" x14ac:dyDescent="0.25">
      <c r="A345">
        <v>334</v>
      </c>
      <c r="B345" s="20" t="s">
        <v>11350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11351</v>
      </c>
      <c r="H345" s="1">
        <f>+Temporalidad[[#This Row],[ID]]</f>
        <v>334</v>
      </c>
    </row>
    <row r="346" spans="1:8" x14ac:dyDescent="0.25">
      <c r="A346">
        <v>335</v>
      </c>
      <c r="B346" s="20" t="s">
        <v>11352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11353</v>
      </c>
      <c r="H346" s="1">
        <f>+Temporalidad[[#This Row],[ID]]</f>
        <v>335</v>
      </c>
    </row>
    <row r="347" spans="1:8" x14ac:dyDescent="0.25">
      <c r="A347">
        <v>336</v>
      </c>
      <c r="B347" s="20" t="s">
        <v>11354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11355</v>
      </c>
      <c r="H347" s="1">
        <f>+Temporalidad[[#This Row],[ID]]</f>
        <v>336</v>
      </c>
    </row>
    <row r="348" spans="1:8" x14ac:dyDescent="0.25">
      <c r="A348">
        <v>337</v>
      </c>
      <c r="B348" s="20" t="s">
        <v>11356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11357</v>
      </c>
      <c r="H348" s="1">
        <f>+Temporalidad[[#This Row],[ID]]</f>
        <v>337</v>
      </c>
    </row>
    <row r="349" spans="1:8" x14ac:dyDescent="0.25">
      <c r="A349">
        <v>338</v>
      </c>
      <c r="B349" s="20" t="s">
        <v>11358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11359</v>
      </c>
      <c r="H349" s="1">
        <f>+Temporalidad[[#This Row],[ID]]</f>
        <v>338</v>
      </c>
    </row>
    <row r="350" spans="1:8" x14ac:dyDescent="0.25">
      <c r="A350">
        <v>339</v>
      </c>
      <c r="B350" s="20" t="s">
        <v>11360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11361</v>
      </c>
      <c r="H350" s="1">
        <f>+Temporalidad[[#This Row],[ID]]</f>
        <v>339</v>
      </c>
    </row>
    <row r="351" spans="1:8" x14ac:dyDescent="0.25">
      <c r="A351">
        <v>340</v>
      </c>
      <c r="B351" s="20" t="s">
        <v>11362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11363</v>
      </c>
      <c r="H351" s="1">
        <f>+Temporalidad[[#This Row],[ID]]</f>
        <v>340</v>
      </c>
    </row>
    <row r="352" spans="1:8" x14ac:dyDescent="0.25">
      <c r="A352">
        <v>341</v>
      </c>
      <c r="B352" s="20" t="s">
        <v>11364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11365</v>
      </c>
      <c r="H352" s="1">
        <f>+Temporalidad[[#This Row],[ID]]</f>
        <v>341</v>
      </c>
    </row>
    <row r="353" spans="1:8" x14ac:dyDescent="0.25">
      <c r="A353">
        <v>342</v>
      </c>
      <c r="B353" s="20" t="s">
        <v>11366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11367</v>
      </c>
      <c r="H353" s="1">
        <f>+Temporalidad[[#This Row],[ID]]</f>
        <v>342</v>
      </c>
    </row>
    <row r="354" spans="1:8" x14ac:dyDescent="0.25">
      <c r="A354">
        <v>343</v>
      </c>
      <c r="B354" s="20" t="s">
        <v>11368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11369</v>
      </c>
      <c r="H354" s="1">
        <f>+Temporalidad[[#This Row],[ID]]</f>
        <v>343</v>
      </c>
    </row>
    <row r="355" spans="1:8" x14ac:dyDescent="0.25">
      <c r="A355">
        <v>344</v>
      </c>
      <c r="B355" s="20" t="s">
        <v>11370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11371</v>
      </c>
      <c r="H355" s="1">
        <f>+Temporalidad[[#This Row],[ID]]</f>
        <v>344</v>
      </c>
    </row>
    <row r="356" spans="1:8" x14ac:dyDescent="0.25">
      <c r="A356">
        <v>345</v>
      </c>
      <c r="B356" s="20" t="s">
        <v>11372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11373</v>
      </c>
      <c r="H356" s="1">
        <f>+Temporalidad[[#This Row],[ID]]</f>
        <v>345</v>
      </c>
    </row>
    <row r="357" spans="1:8" x14ac:dyDescent="0.25">
      <c r="A357">
        <v>346</v>
      </c>
      <c r="B357" s="20" t="s">
        <v>11374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11375</v>
      </c>
      <c r="H357" s="1">
        <f>+Temporalidad[[#This Row],[ID]]</f>
        <v>346</v>
      </c>
    </row>
    <row r="358" spans="1:8" x14ac:dyDescent="0.25">
      <c r="A358">
        <v>347</v>
      </c>
      <c r="B358" s="20" t="s">
        <v>11376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11377</v>
      </c>
      <c r="H358" s="1">
        <f>+Temporalidad[[#This Row],[ID]]</f>
        <v>347</v>
      </c>
    </row>
    <row r="359" spans="1:8" x14ac:dyDescent="0.25">
      <c r="A359">
        <v>348</v>
      </c>
      <c r="B359" s="20" t="s">
        <v>11378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11379</v>
      </c>
      <c r="H359" s="1">
        <f>+Temporalidad[[#This Row],[ID]]</f>
        <v>348</v>
      </c>
    </row>
    <row r="360" spans="1:8" x14ac:dyDescent="0.25">
      <c r="A360">
        <v>349</v>
      </c>
      <c r="B360" s="20" t="s">
        <v>11380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11381</v>
      </c>
      <c r="H360" s="1">
        <f>+Temporalidad[[#This Row],[ID]]</f>
        <v>349</v>
      </c>
    </row>
    <row r="361" spans="1:8" x14ac:dyDescent="0.25">
      <c r="A361">
        <v>350</v>
      </c>
      <c r="B361" s="20" t="s">
        <v>11382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11383</v>
      </c>
      <c r="H361" s="1">
        <f>+Temporalidad[[#This Row],[ID]]</f>
        <v>350</v>
      </c>
    </row>
    <row r="362" spans="1:8" x14ac:dyDescent="0.25">
      <c r="A362">
        <v>351</v>
      </c>
      <c r="B362" s="20" t="s">
        <v>11384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11385</v>
      </c>
      <c r="H362" s="1">
        <f>+Temporalidad[[#This Row],[ID]]</f>
        <v>351</v>
      </c>
    </row>
    <row r="363" spans="1:8" x14ac:dyDescent="0.25">
      <c r="A363">
        <v>352</v>
      </c>
      <c r="B363" s="20" t="s">
        <v>11386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11387</v>
      </c>
      <c r="H363" s="1">
        <f>+Temporalidad[[#This Row],[ID]]</f>
        <v>352</v>
      </c>
    </row>
    <row r="364" spans="1:8" x14ac:dyDescent="0.25">
      <c r="A364">
        <v>353</v>
      </c>
      <c r="B364" s="20" t="s">
        <v>11388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11389</v>
      </c>
      <c r="H364" s="1">
        <f>+Temporalidad[[#This Row],[ID]]</f>
        <v>353</v>
      </c>
    </row>
    <row r="365" spans="1:8" x14ac:dyDescent="0.25">
      <c r="A365">
        <v>354</v>
      </c>
      <c r="B365" s="20" t="s">
        <v>11390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11391</v>
      </c>
      <c r="H365" s="1">
        <f>+Temporalidad[[#This Row],[ID]]</f>
        <v>354</v>
      </c>
    </row>
    <row r="366" spans="1:8" x14ac:dyDescent="0.25">
      <c r="A366">
        <v>355</v>
      </c>
      <c r="B366" s="20" t="s">
        <v>11392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11393</v>
      </c>
      <c r="H366" s="1">
        <f>+Temporalidad[[#This Row],[ID]]</f>
        <v>355</v>
      </c>
    </row>
    <row r="367" spans="1:8" x14ac:dyDescent="0.25">
      <c r="A367">
        <v>356</v>
      </c>
      <c r="B367" s="20" t="s">
        <v>11394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11395</v>
      </c>
      <c r="H367" s="1">
        <f>+Temporalidad[[#This Row],[ID]]</f>
        <v>356</v>
      </c>
    </row>
    <row r="368" spans="1:8" x14ac:dyDescent="0.25">
      <c r="A368">
        <v>357</v>
      </c>
      <c r="B368" s="20" t="s">
        <v>11396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11397</v>
      </c>
      <c r="H368" s="1">
        <f>+Temporalidad[[#This Row],[ID]]</f>
        <v>357</v>
      </c>
    </row>
    <row r="369" spans="1:8" x14ac:dyDescent="0.25">
      <c r="A369">
        <v>358</v>
      </c>
      <c r="B369" s="20" t="s">
        <v>11398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11399</v>
      </c>
      <c r="H369" s="1">
        <f>+Temporalidad[[#This Row],[ID]]</f>
        <v>358</v>
      </c>
    </row>
    <row r="370" spans="1:8" x14ac:dyDescent="0.25">
      <c r="A370">
        <v>359</v>
      </c>
      <c r="B370" s="20" t="s">
        <v>11400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11401</v>
      </c>
      <c r="H370" s="1">
        <f>+Temporalidad[[#This Row],[ID]]</f>
        <v>359</v>
      </c>
    </row>
    <row r="371" spans="1:8" x14ac:dyDescent="0.25">
      <c r="A371">
        <v>360</v>
      </c>
      <c r="B371" s="20" t="s">
        <v>11402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11403</v>
      </c>
      <c r="H371" s="1">
        <f>+Temporalidad[[#This Row],[ID]]</f>
        <v>360</v>
      </c>
    </row>
    <row r="372" spans="1:8" x14ac:dyDescent="0.25">
      <c r="A372">
        <v>361</v>
      </c>
      <c r="B372" s="20" t="s">
        <v>11404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11405</v>
      </c>
      <c r="H372" s="1">
        <f>+Temporalidad[[#This Row],[ID]]</f>
        <v>361</v>
      </c>
    </row>
    <row r="373" spans="1:8" x14ac:dyDescent="0.25">
      <c r="A373">
        <v>362</v>
      </c>
      <c r="B373" s="20" t="s">
        <v>11406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11407</v>
      </c>
      <c r="H373" s="1">
        <f>+Temporalidad[[#This Row],[ID]]</f>
        <v>362</v>
      </c>
    </row>
    <row r="374" spans="1:8" x14ac:dyDescent="0.25">
      <c r="A374">
        <v>363</v>
      </c>
      <c r="B374" s="20" t="s">
        <v>11408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11409</v>
      </c>
      <c r="H374" s="1">
        <f>+Temporalidad[[#This Row],[ID]]</f>
        <v>363</v>
      </c>
    </row>
    <row r="375" spans="1:8" x14ac:dyDescent="0.25">
      <c r="A375">
        <v>364</v>
      </c>
      <c r="B375" s="20" t="s">
        <v>11410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11411</v>
      </c>
      <c r="H375" s="1">
        <f>+Temporalidad[[#This Row],[ID]]</f>
        <v>364</v>
      </c>
    </row>
    <row r="376" spans="1:8" x14ac:dyDescent="0.25">
      <c r="A376">
        <v>365</v>
      </c>
      <c r="B376" s="20" t="s">
        <v>11412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11413</v>
      </c>
      <c r="H376" s="1">
        <f>+Temporalidad[[#This Row],[ID]]</f>
        <v>365</v>
      </c>
    </row>
    <row r="377" spans="1:8" x14ac:dyDescent="0.25">
      <c r="A377">
        <v>366</v>
      </c>
      <c r="B377" s="20" t="s">
        <v>11414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11415</v>
      </c>
      <c r="H377" s="1">
        <f>+Temporalidad[[#This Row],[ID]]</f>
        <v>366</v>
      </c>
    </row>
    <row r="378" spans="1:8" x14ac:dyDescent="0.25">
      <c r="A378">
        <v>367</v>
      </c>
      <c r="B378" s="20" t="s">
        <v>11416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11417</v>
      </c>
      <c r="H378" s="1">
        <f>+Temporalidad[[#This Row],[ID]]</f>
        <v>367</v>
      </c>
    </row>
    <row r="379" spans="1:8" x14ac:dyDescent="0.25">
      <c r="A379">
        <v>368</v>
      </c>
      <c r="B379" s="20" t="s">
        <v>11418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11419</v>
      </c>
      <c r="H379" s="1">
        <f>+Temporalidad[[#This Row],[ID]]</f>
        <v>368</v>
      </c>
    </row>
    <row r="380" spans="1:8" x14ac:dyDescent="0.25">
      <c r="A380">
        <v>369</v>
      </c>
      <c r="B380" s="20" t="s">
        <v>11420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11421</v>
      </c>
      <c r="H380" s="1">
        <f>+Temporalidad[[#This Row],[ID]]</f>
        <v>369</v>
      </c>
    </row>
    <row r="381" spans="1:8" x14ac:dyDescent="0.25">
      <c r="A381">
        <v>370</v>
      </c>
      <c r="B381" s="20" t="s">
        <v>11422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11423</v>
      </c>
      <c r="H381" s="1">
        <f>+Temporalidad[[#This Row],[ID]]</f>
        <v>370</v>
      </c>
    </row>
    <row r="382" spans="1:8" x14ac:dyDescent="0.25">
      <c r="A382">
        <v>371</v>
      </c>
      <c r="B382" s="20" t="s">
        <v>11424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11425</v>
      </c>
      <c r="H382" s="1">
        <f>+Temporalidad[[#This Row],[ID]]</f>
        <v>371</v>
      </c>
    </row>
    <row r="383" spans="1:8" x14ac:dyDescent="0.25">
      <c r="A383">
        <v>372</v>
      </c>
      <c r="B383" s="20" t="s">
        <v>11426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11427</v>
      </c>
      <c r="H383" s="1">
        <f>+Temporalidad[[#This Row],[ID]]</f>
        <v>372</v>
      </c>
    </row>
    <row r="384" spans="1:8" x14ac:dyDescent="0.25">
      <c r="A384">
        <v>373</v>
      </c>
      <c r="B384" s="20" t="s">
        <v>11428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11429</v>
      </c>
      <c r="H384" s="1">
        <f>+Temporalidad[[#This Row],[ID]]</f>
        <v>373</v>
      </c>
    </row>
    <row r="385" spans="1:8" x14ac:dyDescent="0.25">
      <c r="A385">
        <v>374</v>
      </c>
      <c r="B385" s="20" t="s">
        <v>11430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11431</v>
      </c>
      <c r="H385" s="1">
        <f>+Temporalidad[[#This Row],[ID]]</f>
        <v>374</v>
      </c>
    </row>
    <row r="386" spans="1:8" x14ac:dyDescent="0.25">
      <c r="A386">
        <v>375</v>
      </c>
      <c r="B386" s="20" t="s">
        <v>11432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11433</v>
      </c>
      <c r="H386" s="1">
        <f>+Temporalidad[[#This Row],[ID]]</f>
        <v>375</v>
      </c>
    </row>
    <row r="387" spans="1:8" x14ac:dyDescent="0.25">
      <c r="A387">
        <v>376</v>
      </c>
      <c r="B387" s="20" t="s">
        <v>11434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11435</v>
      </c>
      <c r="H387" s="1">
        <f>+Temporalidad[[#This Row],[ID]]</f>
        <v>376</v>
      </c>
    </row>
    <row r="388" spans="1:8" x14ac:dyDescent="0.25">
      <c r="A388">
        <v>377</v>
      </c>
      <c r="B388" s="20" t="s">
        <v>11436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11437</v>
      </c>
      <c r="H388" s="1">
        <f>+Temporalidad[[#This Row],[ID]]</f>
        <v>377</v>
      </c>
    </row>
    <row r="389" spans="1:8" x14ac:dyDescent="0.25">
      <c r="A389">
        <v>378</v>
      </c>
      <c r="B389" s="20" t="s">
        <v>11438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11439</v>
      </c>
      <c r="H389" s="1">
        <f>+Temporalidad[[#This Row],[ID]]</f>
        <v>378</v>
      </c>
    </row>
    <row r="390" spans="1:8" x14ac:dyDescent="0.25">
      <c r="A390">
        <v>379</v>
      </c>
      <c r="B390" s="20" t="s">
        <v>11440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11441</v>
      </c>
      <c r="H390" s="1">
        <f>+Temporalidad[[#This Row],[ID]]</f>
        <v>379</v>
      </c>
    </row>
    <row r="391" spans="1:8" x14ac:dyDescent="0.25">
      <c r="A391">
        <v>380</v>
      </c>
      <c r="B391" s="20" t="s">
        <v>11442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11443</v>
      </c>
      <c r="H391" s="1">
        <f>+Temporalidad[[#This Row],[ID]]</f>
        <v>380</v>
      </c>
    </row>
    <row r="392" spans="1:8" x14ac:dyDescent="0.25">
      <c r="A392">
        <v>381</v>
      </c>
      <c r="B392" s="20" t="s">
        <v>11444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11445</v>
      </c>
      <c r="H392" s="1">
        <f>+Temporalidad[[#This Row],[ID]]</f>
        <v>381</v>
      </c>
    </row>
    <row r="393" spans="1:8" x14ac:dyDescent="0.25">
      <c r="A393">
        <v>382</v>
      </c>
      <c r="B393" s="20" t="s">
        <v>11446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11447</v>
      </c>
      <c r="H393" s="1">
        <f>+Temporalidad[[#This Row],[ID]]</f>
        <v>382</v>
      </c>
    </row>
    <row r="394" spans="1:8" x14ac:dyDescent="0.25">
      <c r="A394">
        <v>383</v>
      </c>
      <c r="B394" s="20" t="s">
        <v>11448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11449</v>
      </c>
      <c r="H394" s="1">
        <f>+Temporalidad[[#This Row],[ID]]</f>
        <v>383</v>
      </c>
    </row>
    <row r="395" spans="1:8" x14ac:dyDescent="0.25">
      <c r="A395">
        <v>384</v>
      </c>
      <c r="B395" s="20" t="s">
        <v>11450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11451</v>
      </c>
      <c r="H395" s="1">
        <f>+Temporalidad[[#This Row],[ID]]</f>
        <v>384</v>
      </c>
    </row>
    <row r="396" spans="1:8" x14ac:dyDescent="0.25">
      <c r="A396">
        <v>385</v>
      </c>
      <c r="B396" s="20" t="s">
        <v>11452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11453</v>
      </c>
      <c r="H396" s="1">
        <f>+Temporalidad[[#This Row],[ID]]</f>
        <v>385</v>
      </c>
    </row>
    <row r="397" spans="1:8" x14ac:dyDescent="0.25">
      <c r="A397">
        <v>386</v>
      </c>
      <c r="B397" s="20" t="s">
        <v>11454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11455</v>
      </c>
      <c r="H397" s="1">
        <f>+Temporalidad[[#This Row],[ID]]</f>
        <v>386</v>
      </c>
    </row>
    <row r="398" spans="1:8" x14ac:dyDescent="0.25">
      <c r="A398">
        <v>387</v>
      </c>
      <c r="B398" s="20" t="s">
        <v>11456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11457</v>
      </c>
      <c r="H398" s="1">
        <f>+Temporalidad[[#This Row],[ID]]</f>
        <v>387</v>
      </c>
    </row>
    <row r="399" spans="1:8" x14ac:dyDescent="0.25">
      <c r="A399">
        <v>388</v>
      </c>
      <c r="B399" s="20" t="s">
        <v>11458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11459</v>
      </c>
      <c r="H399" s="1">
        <f>+Temporalidad[[#This Row],[ID]]</f>
        <v>388</v>
      </c>
    </row>
    <row r="400" spans="1:8" x14ac:dyDescent="0.25">
      <c r="A400">
        <v>389</v>
      </c>
      <c r="B400" s="20" t="s">
        <v>11460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11461</v>
      </c>
      <c r="H400" s="1">
        <f>+Temporalidad[[#This Row],[ID]]</f>
        <v>389</v>
      </c>
    </row>
    <row r="401" spans="1:8" x14ac:dyDescent="0.25">
      <c r="A401">
        <v>390</v>
      </c>
      <c r="B401" s="20" t="s">
        <v>11462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11463</v>
      </c>
      <c r="H401" s="1">
        <f>+Temporalidad[[#This Row],[ID]]</f>
        <v>390</v>
      </c>
    </row>
    <row r="402" spans="1:8" x14ac:dyDescent="0.25">
      <c r="A402">
        <v>391</v>
      </c>
      <c r="B402" s="20" t="s">
        <v>11464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11465</v>
      </c>
      <c r="H402" s="1">
        <f>+Temporalidad[[#This Row],[ID]]</f>
        <v>391</v>
      </c>
    </row>
    <row r="403" spans="1:8" x14ac:dyDescent="0.25">
      <c r="A403">
        <v>392</v>
      </c>
      <c r="B403" s="20" t="s">
        <v>11466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11467</v>
      </c>
      <c r="H403" s="1">
        <f>+Temporalidad[[#This Row],[ID]]</f>
        <v>392</v>
      </c>
    </row>
    <row r="404" spans="1:8" x14ac:dyDescent="0.25">
      <c r="A404">
        <v>393</v>
      </c>
      <c r="B404" s="20" t="s">
        <v>11468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11469</v>
      </c>
      <c r="H404" s="1">
        <f>+Temporalidad[[#This Row],[ID]]</f>
        <v>393</v>
      </c>
    </row>
    <row r="405" spans="1:8" x14ac:dyDescent="0.25">
      <c r="A405">
        <v>394</v>
      </c>
      <c r="B405" s="20" t="s">
        <v>11470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11471</v>
      </c>
      <c r="H405" s="1">
        <f>+Temporalidad[[#This Row],[ID]]</f>
        <v>394</v>
      </c>
    </row>
    <row r="406" spans="1:8" x14ac:dyDescent="0.25">
      <c r="A406">
        <v>395</v>
      </c>
      <c r="B406" s="20" t="s">
        <v>11472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11473</v>
      </c>
      <c r="H406" s="1">
        <f>+Temporalidad[[#This Row],[ID]]</f>
        <v>395</v>
      </c>
    </row>
    <row r="407" spans="1:8" x14ac:dyDescent="0.25">
      <c r="A407">
        <v>396</v>
      </c>
      <c r="B407" s="20" t="s">
        <v>11474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11475</v>
      </c>
      <c r="H407" s="1">
        <f>+Temporalidad[[#This Row],[ID]]</f>
        <v>396</v>
      </c>
    </row>
    <row r="408" spans="1:8" x14ac:dyDescent="0.25">
      <c r="A408">
        <v>397</v>
      </c>
      <c r="B408" s="20" t="s">
        <v>11476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11477</v>
      </c>
      <c r="H408" s="1">
        <f>+Temporalidad[[#This Row],[ID]]</f>
        <v>397</v>
      </c>
    </row>
    <row r="409" spans="1:8" x14ac:dyDescent="0.25">
      <c r="A409">
        <v>398</v>
      </c>
      <c r="B409" s="20" t="s">
        <v>11478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11479</v>
      </c>
      <c r="H409" s="1">
        <f>+Temporalidad[[#This Row],[ID]]</f>
        <v>398</v>
      </c>
    </row>
    <row r="410" spans="1:8" x14ac:dyDescent="0.25">
      <c r="A410">
        <v>399</v>
      </c>
      <c r="B410" s="20" t="s">
        <v>11480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11481</v>
      </c>
      <c r="H410" s="1">
        <f>+Temporalidad[[#This Row],[ID]]</f>
        <v>399</v>
      </c>
    </row>
    <row r="411" spans="1:8" x14ac:dyDescent="0.25">
      <c r="A411">
        <v>400</v>
      </c>
      <c r="B411" s="20" t="s">
        <v>11482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11483</v>
      </c>
      <c r="H411" s="1">
        <f>+Temporalidad[[#This Row],[ID]]</f>
        <v>400</v>
      </c>
    </row>
    <row r="412" spans="1:8" x14ac:dyDescent="0.25">
      <c r="A412">
        <v>401</v>
      </c>
      <c r="B412" s="20" t="s">
        <v>11484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11485</v>
      </c>
      <c r="H412" s="1">
        <f>+Temporalidad[[#This Row],[ID]]</f>
        <v>401</v>
      </c>
    </row>
    <row r="413" spans="1:8" x14ac:dyDescent="0.25">
      <c r="A413">
        <v>402</v>
      </c>
      <c r="B413" s="20" t="s">
        <v>11486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11487</v>
      </c>
      <c r="H413" s="1">
        <f>+Temporalidad[[#This Row],[ID]]</f>
        <v>402</v>
      </c>
    </row>
    <row r="414" spans="1:8" x14ac:dyDescent="0.25">
      <c r="A414">
        <v>403</v>
      </c>
      <c r="B414" s="20" t="s">
        <v>11488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11489</v>
      </c>
      <c r="H414" s="1">
        <f>+Temporalidad[[#This Row],[ID]]</f>
        <v>403</v>
      </c>
    </row>
    <row r="415" spans="1:8" x14ac:dyDescent="0.25">
      <c r="A415">
        <v>404</v>
      </c>
      <c r="B415" s="20" t="s">
        <v>11490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11491</v>
      </c>
      <c r="H415" s="1">
        <f>+Temporalidad[[#This Row],[ID]]</f>
        <v>404</v>
      </c>
    </row>
    <row r="416" spans="1:8" x14ac:dyDescent="0.25">
      <c r="A416">
        <v>405</v>
      </c>
      <c r="B416" s="20" t="s">
        <v>11492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11493</v>
      </c>
      <c r="H416" s="1">
        <f>+Temporalidad[[#This Row],[ID]]</f>
        <v>405</v>
      </c>
    </row>
    <row r="417" spans="1:8" x14ac:dyDescent="0.25">
      <c r="A417">
        <v>406</v>
      </c>
      <c r="B417" s="20" t="s">
        <v>11494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11495</v>
      </c>
      <c r="H417" s="1">
        <f>+Temporalidad[[#This Row],[ID]]</f>
        <v>406</v>
      </c>
    </row>
    <row r="418" spans="1:8" x14ac:dyDescent="0.25">
      <c r="A418">
        <v>407</v>
      </c>
      <c r="B418" s="20" t="s">
        <v>11496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11497</v>
      </c>
      <c r="H418" s="1">
        <f>+Temporalidad[[#This Row],[ID]]</f>
        <v>407</v>
      </c>
    </row>
    <row r="419" spans="1:8" x14ac:dyDescent="0.25">
      <c r="A419">
        <v>408</v>
      </c>
      <c r="B419" s="20" t="s">
        <v>11498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11499</v>
      </c>
      <c r="H419" s="1">
        <f>+Temporalidad[[#This Row],[ID]]</f>
        <v>408</v>
      </c>
    </row>
    <row r="420" spans="1:8" x14ac:dyDescent="0.25">
      <c r="A420">
        <v>409</v>
      </c>
      <c r="B420" s="20" t="s">
        <v>11500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11501</v>
      </c>
      <c r="H420" s="1">
        <f>+Temporalidad[[#This Row],[ID]]</f>
        <v>409</v>
      </c>
    </row>
    <row r="421" spans="1:8" x14ac:dyDescent="0.25">
      <c r="A421">
        <v>410</v>
      </c>
      <c r="B421" s="20" t="s">
        <v>11502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11503</v>
      </c>
      <c r="H421" s="1">
        <f>+Temporalidad[[#This Row],[ID]]</f>
        <v>410</v>
      </c>
    </row>
    <row r="422" spans="1:8" x14ac:dyDescent="0.25">
      <c r="A422">
        <v>411</v>
      </c>
      <c r="B422" s="20" t="s">
        <v>11504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11505</v>
      </c>
      <c r="H422" s="1">
        <f>+Temporalidad[[#This Row],[ID]]</f>
        <v>411</v>
      </c>
    </row>
    <row r="423" spans="1:8" x14ac:dyDescent="0.25">
      <c r="A423">
        <v>412</v>
      </c>
      <c r="B423" s="20" t="s">
        <v>11506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11507</v>
      </c>
      <c r="H423" s="1">
        <f>+Temporalidad[[#This Row],[ID]]</f>
        <v>412</v>
      </c>
    </row>
    <row r="424" spans="1:8" x14ac:dyDescent="0.25">
      <c r="A424">
        <v>413</v>
      </c>
      <c r="B424" s="20" t="s">
        <v>11508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11509</v>
      </c>
      <c r="H424" s="1">
        <f>+Temporalidad[[#This Row],[ID]]</f>
        <v>413</v>
      </c>
    </row>
    <row r="425" spans="1:8" x14ac:dyDescent="0.25">
      <c r="A425">
        <v>414</v>
      </c>
      <c r="B425" s="20" t="s">
        <v>11510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11511</v>
      </c>
      <c r="H425" s="1">
        <f>+Temporalidad[[#This Row],[ID]]</f>
        <v>414</v>
      </c>
    </row>
    <row r="426" spans="1:8" x14ac:dyDescent="0.25">
      <c r="A426">
        <v>415</v>
      </c>
      <c r="B426" s="20" t="s">
        <v>11512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11513</v>
      </c>
      <c r="H426" s="1">
        <f>+Temporalidad[[#This Row],[ID]]</f>
        <v>415</v>
      </c>
    </row>
    <row r="427" spans="1:8" x14ac:dyDescent="0.25">
      <c r="A427">
        <v>416</v>
      </c>
      <c r="B427" s="20" t="s">
        <v>11514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11515</v>
      </c>
      <c r="H427" s="1">
        <f>+Temporalidad[[#This Row],[ID]]</f>
        <v>416</v>
      </c>
    </row>
    <row r="428" spans="1:8" x14ac:dyDescent="0.25">
      <c r="A428">
        <v>417</v>
      </c>
      <c r="B428" s="20" t="s">
        <v>11516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11517</v>
      </c>
      <c r="H428" s="1">
        <f>+Temporalidad[[#This Row],[ID]]</f>
        <v>417</v>
      </c>
    </row>
    <row r="429" spans="1:8" x14ac:dyDescent="0.25">
      <c r="A429">
        <v>418</v>
      </c>
      <c r="B429" s="20" t="s">
        <v>11518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11519</v>
      </c>
      <c r="H429" s="1">
        <f>+Temporalidad[[#This Row],[ID]]</f>
        <v>418</v>
      </c>
    </row>
    <row r="430" spans="1:8" x14ac:dyDescent="0.25">
      <c r="A430">
        <v>419</v>
      </c>
      <c r="B430" s="20" t="s">
        <v>11520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11521</v>
      </c>
      <c r="H430" s="1">
        <f>+Temporalidad[[#This Row],[ID]]</f>
        <v>419</v>
      </c>
    </row>
    <row r="431" spans="1:8" x14ac:dyDescent="0.25">
      <c r="A431">
        <v>420</v>
      </c>
      <c r="B431" s="20" t="s">
        <v>11522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11523</v>
      </c>
      <c r="H431" s="1">
        <f>+Temporalidad[[#This Row],[ID]]</f>
        <v>420</v>
      </c>
    </row>
    <row r="432" spans="1:8" x14ac:dyDescent="0.25">
      <c r="A432">
        <v>421</v>
      </c>
      <c r="B432" s="20" t="s">
        <v>11524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11525</v>
      </c>
      <c r="H432" s="1">
        <f>+Temporalidad[[#This Row],[ID]]</f>
        <v>421</v>
      </c>
    </row>
    <row r="433" spans="1:8" x14ac:dyDescent="0.25">
      <c r="A433">
        <v>422</v>
      </c>
      <c r="B433" s="20" t="s">
        <v>11526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11527</v>
      </c>
      <c r="H433" s="1">
        <f>+Temporalidad[[#This Row],[ID]]</f>
        <v>422</v>
      </c>
    </row>
    <row r="434" spans="1:8" x14ac:dyDescent="0.25">
      <c r="A434">
        <v>423</v>
      </c>
      <c r="B434" s="20" t="s">
        <v>11528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11529</v>
      </c>
      <c r="H434" s="1">
        <f>+Temporalidad[[#This Row],[ID]]</f>
        <v>423</v>
      </c>
    </row>
    <row r="435" spans="1:8" x14ac:dyDescent="0.25">
      <c r="A435">
        <v>424</v>
      </c>
      <c r="B435" s="20" t="s">
        <v>11530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11531</v>
      </c>
      <c r="H435" s="1">
        <f>+Temporalidad[[#This Row],[ID]]</f>
        <v>424</v>
      </c>
    </row>
    <row r="436" spans="1:8" x14ac:dyDescent="0.25">
      <c r="A436">
        <v>425</v>
      </c>
      <c r="B436" s="20" t="s">
        <v>11532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11533</v>
      </c>
      <c r="H436" s="1">
        <f>+Temporalidad[[#This Row],[ID]]</f>
        <v>425</v>
      </c>
    </row>
    <row r="437" spans="1:8" x14ac:dyDescent="0.25">
      <c r="A437">
        <v>426</v>
      </c>
      <c r="B437" s="20" t="s">
        <v>11534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11535</v>
      </c>
      <c r="H437" s="1">
        <f>+Temporalidad[[#This Row],[ID]]</f>
        <v>426</v>
      </c>
    </row>
    <row r="438" spans="1:8" x14ac:dyDescent="0.25">
      <c r="A438">
        <v>427</v>
      </c>
      <c r="B438" s="20" t="s">
        <v>11536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11537</v>
      </c>
      <c r="H438" s="1">
        <f>+Temporalidad[[#This Row],[ID]]</f>
        <v>427</v>
      </c>
    </row>
    <row r="439" spans="1:8" x14ac:dyDescent="0.25">
      <c r="A439">
        <v>428</v>
      </c>
      <c r="B439" s="20" t="s">
        <v>11538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11539</v>
      </c>
      <c r="H439" s="1">
        <f>+Temporalidad[[#This Row],[ID]]</f>
        <v>428</v>
      </c>
    </row>
    <row r="440" spans="1:8" x14ac:dyDescent="0.25">
      <c r="A440">
        <v>429</v>
      </c>
      <c r="B440" s="20" t="s">
        <v>11540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11541</v>
      </c>
      <c r="H440" s="1">
        <f>+Temporalidad[[#This Row],[ID]]</f>
        <v>429</v>
      </c>
    </row>
    <row r="441" spans="1:8" x14ac:dyDescent="0.25">
      <c r="A441">
        <v>430</v>
      </c>
      <c r="B441" s="20" t="s">
        <v>11542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11543</v>
      </c>
      <c r="H441" s="1">
        <f>+Temporalidad[[#This Row],[ID]]</f>
        <v>430</v>
      </c>
    </row>
    <row r="442" spans="1:8" x14ac:dyDescent="0.25">
      <c r="A442">
        <v>431</v>
      </c>
      <c r="B442" s="20" t="s">
        <v>11544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11545</v>
      </c>
      <c r="H442" s="1">
        <f>+Temporalidad[[#This Row],[ID]]</f>
        <v>431</v>
      </c>
    </row>
    <row r="443" spans="1:8" x14ac:dyDescent="0.25">
      <c r="A443">
        <v>432</v>
      </c>
      <c r="B443" s="20" t="s">
        <v>11546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11547</v>
      </c>
      <c r="H443" s="1">
        <f>+Temporalidad[[#This Row],[ID]]</f>
        <v>432</v>
      </c>
    </row>
    <row r="444" spans="1:8" x14ac:dyDescent="0.25">
      <c r="A444">
        <v>433</v>
      </c>
      <c r="B444" s="20" t="s">
        <v>11548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11549</v>
      </c>
      <c r="H444" s="1">
        <f>+Temporalidad[[#This Row],[ID]]</f>
        <v>433</v>
      </c>
    </row>
    <row r="445" spans="1:8" x14ac:dyDescent="0.25">
      <c r="A445">
        <v>434</v>
      </c>
      <c r="B445" s="20" t="s">
        <v>11550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11551</v>
      </c>
      <c r="H445" s="1">
        <f>+Temporalidad[[#This Row],[ID]]</f>
        <v>434</v>
      </c>
    </row>
    <row r="446" spans="1:8" x14ac:dyDescent="0.25">
      <c r="A446">
        <v>435</v>
      </c>
      <c r="B446" s="20" t="s">
        <v>11552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11553</v>
      </c>
      <c r="H446" s="1">
        <f>+Temporalidad[[#This Row],[ID]]</f>
        <v>435</v>
      </c>
    </row>
    <row r="447" spans="1:8" x14ac:dyDescent="0.25">
      <c r="A447">
        <v>436</v>
      </c>
      <c r="B447" s="20" t="s">
        <v>11554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11555</v>
      </c>
      <c r="H447" s="1">
        <f>+Temporalidad[[#This Row],[ID]]</f>
        <v>436</v>
      </c>
    </row>
    <row r="448" spans="1:8" x14ac:dyDescent="0.25">
      <c r="A448">
        <v>437</v>
      </c>
      <c r="B448" s="20" t="s">
        <v>11556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11557</v>
      </c>
      <c r="H448" s="1">
        <f>+Temporalidad[[#This Row],[ID]]</f>
        <v>437</v>
      </c>
    </row>
    <row r="449" spans="1:8" x14ac:dyDescent="0.25">
      <c r="A449">
        <v>438</v>
      </c>
      <c r="B449" s="20" t="s">
        <v>11558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11559</v>
      </c>
      <c r="H449" s="1">
        <f>+Temporalidad[[#This Row],[ID]]</f>
        <v>438</v>
      </c>
    </row>
    <row r="450" spans="1:8" x14ac:dyDescent="0.25">
      <c r="A450">
        <v>439</v>
      </c>
      <c r="B450" s="20" t="s">
        <v>11560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11561</v>
      </c>
      <c r="H450" s="1">
        <f>+Temporalidad[[#This Row],[ID]]</f>
        <v>439</v>
      </c>
    </row>
    <row r="451" spans="1:8" x14ac:dyDescent="0.25">
      <c r="A451">
        <v>440</v>
      </c>
      <c r="B451" s="20" t="s">
        <v>11562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11563</v>
      </c>
      <c r="H451" s="1">
        <f>+Temporalidad[[#This Row],[ID]]</f>
        <v>440</v>
      </c>
    </row>
    <row r="452" spans="1:8" x14ac:dyDescent="0.25">
      <c r="A452">
        <v>441</v>
      </c>
      <c r="B452" s="20" t="s">
        <v>11564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11565</v>
      </c>
      <c r="H452" s="1">
        <f>+Temporalidad[[#This Row],[ID]]</f>
        <v>441</v>
      </c>
    </row>
    <row r="453" spans="1:8" x14ac:dyDescent="0.25">
      <c r="A453">
        <v>442</v>
      </c>
      <c r="B453" s="20" t="s">
        <v>11566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11567</v>
      </c>
      <c r="H453" s="1">
        <f>+Temporalidad[[#This Row],[ID]]</f>
        <v>442</v>
      </c>
    </row>
    <row r="454" spans="1:8" x14ac:dyDescent="0.25">
      <c r="A454">
        <v>443</v>
      </c>
      <c r="B454" s="20" t="s">
        <v>11568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11569</v>
      </c>
      <c r="H454" s="1">
        <f>+Temporalidad[[#This Row],[ID]]</f>
        <v>443</v>
      </c>
    </row>
    <row r="455" spans="1:8" x14ac:dyDescent="0.25">
      <c r="A455">
        <v>444</v>
      </c>
      <c r="B455" s="20" t="s">
        <v>11570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11571</v>
      </c>
      <c r="H455" s="1">
        <f>+Temporalidad[[#This Row],[ID]]</f>
        <v>444</v>
      </c>
    </row>
    <row r="456" spans="1:8" x14ac:dyDescent="0.25">
      <c r="A456">
        <v>445</v>
      </c>
      <c r="B456" s="20" t="s">
        <v>11572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11573</v>
      </c>
      <c r="H456" s="1">
        <f>+Temporalidad[[#This Row],[ID]]</f>
        <v>445</v>
      </c>
    </row>
    <row r="457" spans="1:8" x14ac:dyDescent="0.25">
      <c r="A457">
        <v>446</v>
      </c>
      <c r="B457" s="20" t="s">
        <v>11574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11575</v>
      </c>
      <c r="H457" s="1">
        <f>+Temporalidad[[#This Row],[ID]]</f>
        <v>446</v>
      </c>
    </row>
    <row r="458" spans="1:8" x14ac:dyDescent="0.25">
      <c r="A458">
        <v>447</v>
      </c>
      <c r="B458" s="20" t="s">
        <v>11576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11577</v>
      </c>
      <c r="H458" s="1">
        <f>+Temporalidad[[#This Row],[ID]]</f>
        <v>447</v>
      </c>
    </row>
    <row r="459" spans="1:8" x14ac:dyDescent="0.25">
      <c r="A459">
        <v>448</v>
      </c>
      <c r="B459" s="20" t="s">
        <v>11578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11579</v>
      </c>
      <c r="H459" s="1">
        <f>+Temporalidad[[#This Row],[ID]]</f>
        <v>448</v>
      </c>
    </row>
    <row r="460" spans="1:8" x14ac:dyDescent="0.25">
      <c r="A460">
        <v>449</v>
      </c>
      <c r="B460" s="20" t="s">
        <v>11580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11581</v>
      </c>
      <c r="H460" s="1">
        <f>+Temporalidad[[#This Row],[ID]]</f>
        <v>449</v>
      </c>
    </row>
    <row r="461" spans="1:8" x14ac:dyDescent="0.25">
      <c r="A461">
        <v>450</v>
      </c>
      <c r="B461" s="20" t="s">
        <v>11582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11583</v>
      </c>
      <c r="H461" s="1">
        <f>+Temporalidad[[#This Row],[ID]]</f>
        <v>450</v>
      </c>
    </row>
    <row r="462" spans="1:8" x14ac:dyDescent="0.25">
      <c r="A462">
        <v>451</v>
      </c>
      <c r="B462" s="20" t="s">
        <v>11584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11585</v>
      </c>
      <c r="H462" s="1">
        <f>+Temporalidad[[#This Row],[ID]]</f>
        <v>451</v>
      </c>
    </row>
    <row r="463" spans="1:8" x14ac:dyDescent="0.25">
      <c r="A463">
        <v>452</v>
      </c>
      <c r="B463" s="20" t="s">
        <v>11586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11587</v>
      </c>
      <c r="H463" s="1">
        <f>+Temporalidad[[#This Row],[ID]]</f>
        <v>452</v>
      </c>
    </row>
    <row r="464" spans="1:8" x14ac:dyDescent="0.25">
      <c r="A464">
        <v>453</v>
      </c>
      <c r="B464" s="20" t="s">
        <v>11588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11589</v>
      </c>
      <c r="H464" s="1">
        <f>+Temporalidad[[#This Row],[ID]]</f>
        <v>453</v>
      </c>
    </row>
    <row r="465" spans="1:8" x14ac:dyDescent="0.25">
      <c r="A465">
        <v>454</v>
      </c>
      <c r="B465" s="20" t="s">
        <v>11590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11591</v>
      </c>
      <c r="H465" s="1">
        <f>+Temporalidad[[#This Row],[ID]]</f>
        <v>454</v>
      </c>
    </row>
    <row r="466" spans="1:8" x14ac:dyDescent="0.25">
      <c r="A466">
        <v>455</v>
      </c>
      <c r="B466" s="20" t="s">
        <v>11592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11593</v>
      </c>
      <c r="H466" s="1">
        <f>+Temporalidad[[#This Row],[ID]]</f>
        <v>455</v>
      </c>
    </row>
    <row r="467" spans="1:8" x14ac:dyDescent="0.25">
      <c r="A467">
        <v>456</v>
      </c>
      <c r="B467" s="20" t="s">
        <v>11594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11595</v>
      </c>
      <c r="H467" s="1">
        <f>+Temporalidad[[#This Row],[ID]]</f>
        <v>456</v>
      </c>
    </row>
    <row r="468" spans="1:8" x14ac:dyDescent="0.25">
      <c r="A468">
        <v>457</v>
      </c>
      <c r="B468" s="20" t="s">
        <v>11596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11597</v>
      </c>
      <c r="H468" s="1">
        <f>+Temporalidad[[#This Row],[ID]]</f>
        <v>457</v>
      </c>
    </row>
    <row r="469" spans="1:8" x14ac:dyDescent="0.25">
      <c r="A469">
        <v>458</v>
      </c>
      <c r="B469" s="20" t="s">
        <v>11598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11599</v>
      </c>
      <c r="H469" s="1">
        <f>+Temporalidad[[#This Row],[ID]]</f>
        <v>458</v>
      </c>
    </row>
    <row r="470" spans="1:8" x14ac:dyDescent="0.25">
      <c r="A470">
        <v>459</v>
      </c>
      <c r="B470" s="20" t="s">
        <v>11600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11601</v>
      </c>
      <c r="H470" s="1">
        <f>+Temporalidad[[#This Row],[ID]]</f>
        <v>459</v>
      </c>
    </row>
    <row r="471" spans="1:8" x14ac:dyDescent="0.25">
      <c r="A471">
        <v>460</v>
      </c>
      <c r="B471" s="20" t="s">
        <v>11602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11603</v>
      </c>
      <c r="H471" s="1">
        <f>+Temporalidad[[#This Row],[ID]]</f>
        <v>460</v>
      </c>
    </row>
    <row r="472" spans="1:8" x14ac:dyDescent="0.25">
      <c r="A472">
        <v>461</v>
      </c>
      <c r="B472" s="20" t="s">
        <v>11604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11605</v>
      </c>
      <c r="H472" s="1">
        <f>+Temporalidad[[#This Row],[ID]]</f>
        <v>461</v>
      </c>
    </row>
    <row r="473" spans="1:8" x14ac:dyDescent="0.25">
      <c r="A473">
        <v>462</v>
      </c>
      <c r="B473" s="20" t="s">
        <v>11606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11607</v>
      </c>
      <c r="H473" s="1">
        <f>+Temporalidad[[#This Row],[ID]]</f>
        <v>462</v>
      </c>
    </row>
    <row r="474" spans="1:8" x14ac:dyDescent="0.25">
      <c r="A474">
        <v>463</v>
      </c>
      <c r="B474" s="20" t="s">
        <v>11608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11609</v>
      </c>
      <c r="H474" s="1">
        <f>+Temporalidad[[#This Row],[ID]]</f>
        <v>463</v>
      </c>
    </row>
    <row r="475" spans="1:8" x14ac:dyDescent="0.25">
      <c r="A475">
        <v>464</v>
      </c>
      <c r="B475" s="20" t="s">
        <v>11610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11611</v>
      </c>
      <c r="H475" s="1">
        <f>+Temporalidad[[#This Row],[ID]]</f>
        <v>464</v>
      </c>
    </row>
    <row r="476" spans="1:8" x14ac:dyDescent="0.25">
      <c r="A476">
        <v>465</v>
      </c>
      <c r="B476" s="20" t="s">
        <v>11612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11613</v>
      </c>
      <c r="H476" s="1">
        <f>+Temporalidad[[#This Row],[ID]]</f>
        <v>465</v>
      </c>
    </row>
    <row r="477" spans="1:8" x14ac:dyDescent="0.25">
      <c r="A477">
        <v>466</v>
      </c>
      <c r="B477" s="20" t="s">
        <v>11614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11615</v>
      </c>
      <c r="H477" s="1">
        <f>+Temporalidad[[#This Row],[ID]]</f>
        <v>466</v>
      </c>
    </row>
    <row r="478" spans="1:8" x14ac:dyDescent="0.25">
      <c r="A478">
        <v>467</v>
      </c>
      <c r="B478" s="20" t="s">
        <v>11616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11617</v>
      </c>
      <c r="H478" s="1">
        <f>+Temporalidad[[#This Row],[ID]]</f>
        <v>467</v>
      </c>
    </row>
    <row r="479" spans="1:8" x14ac:dyDescent="0.25">
      <c r="A479">
        <v>468</v>
      </c>
      <c r="B479" s="20" t="s">
        <v>11618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11619</v>
      </c>
      <c r="H479" s="1">
        <f>+Temporalidad[[#This Row],[ID]]</f>
        <v>468</v>
      </c>
    </row>
    <row r="480" spans="1:8" x14ac:dyDescent="0.25">
      <c r="A480">
        <v>469</v>
      </c>
      <c r="B480" s="20" t="s">
        <v>11620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11621</v>
      </c>
      <c r="H480" s="1">
        <f>+Temporalidad[[#This Row],[ID]]</f>
        <v>469</v>
      </c>
    </row>
    <row r="481" spans="1:8" x14ac:dyDescent="0.25">
      <c r="A481">
        <v>470</v>
      </c>
      <c r="B481" s="20" t="s">
        <v>11622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11623</v>
      </c>
      <c r="H481" s="1">
        <f>+Temporalidad[[#This Row],[ID]]</f>
        <v>470</v>
      </c>
    </row>
    <row r="482" spans="1:8" x14ac:dyDescent="0.25">
      <c r="A482">
        <v>471</v>
      </c>
      <c r="B482" s="20" t="s">
        <v>11624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11625</v>
      </c>
      <c r="H482" s="1">
        <f>+Temporalidad[[#This Row],[ID]]</f>
        <v>471</v>
      </c>
    </row>
    <row r="483" spans="1:8" x14ac:dyDescent="0.25">
      <c r="A483">
        <v>472</v>
      </c>
      <c r="B483" s="20" t="s">
        <v>11626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11627</v>
      </c>
      <c r="H483" s="1">
        <f>+Temporalidad[[#This Row],[ID]]</f>
        <v>472</v>
      </c>
    </row>
    <row r="484" spans="1:8" x14ac:dyDescent="0.25">
      <c r="A484">
        <v>473</v>
      </c>
      <c r="B484" s="20" t="s">
        <v>11628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11629</v>
      </c>
      <c r="H484" s="1">
        <f>+Temporalidad[[#This Row],[ID]]</f>
        <v>473</v>
      </c>
    </row>
    <row r="485" spans="1:8" x14ac:dyDescent="0.25">
      <c r="A485">
        <v>474</v>
      </c>
      <c r="B485" s="20" t="s">
        <v>11630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11631</v>
      </c>
      <c r="H485" s="1">
        <f>+Temporalidad[[#This Row],[ID]]</f>
        <v>474</v>
      </c>
    </row>
    <row r="486" spans="1:8" x14ac:dyDescent="0.25">
      <c r="A486">
        <v>475</v>
      </c>
      <c r="B486" s="20" t="s">
        <v>11632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11633</v>
      </c>
      <c r="H486" s="1">
        <f>+Temporalidad[[#This Row],[ID]]</f>
        <v>475</v>
      </c>
    </row>
    <row r="487" spans="1:8" x14ac:dyDescent="0.25">
      <c r="A487">
        <v>476</v>
      </c>
      <c r="B487" s="20" t="s">
        <v>11634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11635</v>
      </c>
      <c r="H487" s="1">
        <f>+Temporalidad[[#This Row],[ID]]</f>
        <v>476</v>
      </c>
    </row>
    <row r="488" spans="1:8" x14ac:dyDescent="0.25">
      <c r="A488">
        <v>477</v>
      </c>
      <c r="B488" s="20" t="s">
        <v>11636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11637</v>
      </c>
      <c r="H488" s="1">
        <f>+Temporalidad[[#This Row],[ID]]</f>
        <v>477</v>
      </c>
    </row>
    <row r="489" spans="1:8" x14ac:dyDescent="0.25">
      <c r="A489">
        <v>478</v>
      </c>
      <c r="B489" s="20" t="s">
        <v>11638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11639</v>
      </c>
      <c r="H489" s="1">
        <f>+Temporalidad[[#This Row],[ID]]</f>
        <v>478</v>
      </c>
    </row>
    <row r="490" spans="1:8" x14ac:dyDescent="0.25">
      <c r="A490">
        <v>479</v>
      </c>
      <c r="B490" s="20" t="s">
        <v>11640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11641</v>
      </c>
      <c r="H490" s="1">
        <f>+Temporalidad[[#This Row],[ID]]</f>
        <v>479</v>
      </c>
    </row>
    <row r="491" spans="1:8" x14ac:dyDescent="0.25">
      <c r="A491">
        <v>480</v>
      </c>
      <c r="B491" s="20" t="s">
        <v>11642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11643</v>
      </c>
      <c r="H491" s="1">
        <f>+Temporalidad[[#This Row],[ID]]</f>
        <v>480</v>
      </c>
    </row>
    <row r="492" spans="1:8" x14ac:dyDescent="0.25">
      <c r="A492">
        <v>481</v>
      </c>
      <c r="B492" s="20" t="s">
        <v>11644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11645</v>
      </c>
      <c r="H492" s="1">
        <f>+Temporalidad[[#This Row],[ID]]</f>
        <v>481</v>
      </c>
    </row>
    <row r="493" spans="1:8" x14ac:dyDescent="0.25">
      <c r="A493">
        <v>482</v>
      </c>
      <c r="B493" s="20" t="s">
        <v>11646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11647</v>
      </c>
      <c r="H493" s="1">
        <f>+Temporalidad[[#This Row],[ID]]</f>
        <v>482</v>
      </c>
    </row>
    <row r="494" spans="1:8" x14ac:dyDescent="0.25">
      <c r="A494">
        <v>483</v>
      </c>
      <c r="B494" s="20" t="s">
        <v>11648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11649</v>
      </c>
      <c r="H494" s="1">
        <f>+Temporalidad[[#This Row],[ID]]</f>
        <v>483</v>
      </c>
    </row>
    <row r="495" spans="1:8" x14ac:dyDescent="0.25">
      <c r="A495">
        <v>484</v>
      </c>
      <c r="B495" s="20" t="s">
        <v>11650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11651</v>
      </c>
      <c r="H495" s="1">
        <f>+Temporalidad[[#This Row],[ID]]</f>
        <v>484</v>
      </c>
    </row>
    <row r="496" spans="1:8" x14ac:dyDescent="0.25">
      <c r="A496">
        <v>485</v>
      </c>
      <c r="B496" s="20" t="s">
        <v>11652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11653</v>
      </c>
      <c r="H496" s="1">
        <f>+Temporalidad[[#This Row],[ID]]</f>
        <v>485</v>
      </c>
    </row>
    <row r="497" spans="1:8" x14ac:dyDescent="0.25">
      <c r="A497">
        <v>486</v>
      </c>
      <c r="B497" s="20" t="s">
        <v>11654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11655</v>
      </c>
      <c r="H497" s="1">
        <f>+Temporalidad[[#This Row],[ID]]</f>
        <v>486</v>
      </c>
    </row>
    <row r="498" spans="1:8" x14ac:dyDescent="0.25">
      <c r="A498">
        <v>487</v>
      </c>
      <c r="B498" s="20" t="s">
        <v>11656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11657</v>
      </c>
      <c r="H498" s="1">
        <f>+Temporalidad[[#This Row],[ID]]</f>
        <v>487</v>
      </c>
    </row>
    <row r="499" spans="1:8" x14ac:dyDescent="0.25">
      <c r="A499">
        <v>488</v>
      </c>
      <c r="B499" s="20" t="s">
        <v>11658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11659</v>
      </c>
      <c r="H499" s="1">
        <f>+Temporalidad[[#This Row],[ID]]</f>
        <v>488</v>
      </c>
    </row>
    <row r="500" spans="1:8" x14ac:dyDescent="0.25">
      <c r="A500">
        <v>489</v>
      </c>
      <c r="B500" s="20" t="s">
        <v>11660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11661</v>
      </c>
      <c r="H500" s="1">
        <f>+Temporalidad[[#This Row],[ID]]</f>
        <v>489</v>
      </c>
    </row>
    <row r="501" spans="1:8" x14ac:dyDescent="0.25">
      <c r="A501">
        <v>490</v>
      </c>
      <c r="B501" s="20" t="s">
        <v>11662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11663</v>
      </c>
      <c r="H501" s="1">
        <f>+Temporalidad[[#This Row],[ID]]</f>
        <v>490</v>
      </c>
    </row>
    <row r="502" spans="1:8" x14ac:dyDescent="0.25">
      <c r="A502">
        <v>491</v>
      </c>
      <c r="B502" s="20" t="s">
        <v>11664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11665</v>
      </c>
      <c r="H502" s="1">
        <f>+Temporalidad[[#This Row],[ID]]</f>
        <v>491</v>
      </c>
    </row>
    <row r="503" spans="1:8" x14ac:dyDescent="0.25">
      <c r="A503">
        <v>492</v>
      </c>
      <c r="B503" s="20" t="s">
        <v>11666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11667</v>
      </c>
      <c r="H503" s="1">
        <f>+Temporalidad[[#This Row],[ID]]</f>
        <v>492</v>
      </c>
    </row>
    <row r="504" spans="1:8" x14ac:dyDescent="0.25">
      <c r="A504">
        <v>493</v>
      </c>
      <c r="B504" s="20" t="s">
        <v>11668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11669</v>
      </c>
      <c r="H504" s="1">
        <f>+Temporalidad[[#This Row],[ID]]</f>
        <v>493</v>
      </c>
    </row>
    <row r="505" spans="1:8" x14ac:dyDescent="0.25">
      <c r="A505">
        <v>494</v>
      </c>
      <c r="B505" s="20" t="s">
        <v>11670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11671</v>
      </c>
      <c r="H505" s="1">
        <f>+Temporalidad[[#This Row],[ID]]</f>
        <v>494</v>
      </c>
    </row>
    <row r="506" spans="1:8" x14ac:dyDescent="0.25">
      <c r="A506">
        <v>495</v>
      </c>
      <c r="B506" s="20" t="s">
        <v>11672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11673</v>
      </c>
      <c r="H506" s="1">
        <f>+Temporalidad[[#This Row],[ID]]</f>
        <v>495</v>
      </c>
    </row>
    <row r="507" spans="1:8" x14ac:dyDescent="0.25">
      <c r="A507">
        <v>496</v>
      </c>
      <c r="B507" s="20" t="s">
        <v>11674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11675</v>
      </c>
      <c r="H507" s="1">
        <f>+Temporalidad[[#This Row],[ID]]</f>
        <v>496</v>
      </c>
    </row>
    <row r="508" spans="1:8" x14ac:dyDescent="0.25">
      <c r="A508">
        <v>497</v>
      </c>
      <c r="B508" s="20" t="s">
        <v>11676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11677</v>
      </c>
      <c r="H508" s="1">
        <f>+Temporalidad[[#This Row],[ID]]</f>
        <v>497</v>
      </c>
    </row>
    <row r="509" spans="1:8" x14ac:dyDescent="0.25">
      <c r="A509">
        <v>498</v>
      </c>
      <c r="B509" s="20" t="s">
        <v>11678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11679</v>
      </c>
      <c r="H509" s="1">
        <f>+Temporalidad[[#This Row],[ID]]</f>
        <v>498</v>
      </c>
    </row>
    <row r="510" spans="1:8" x14ac:dyDescent="0.25">
      <c r="A510">
        <v>499</v>
      </c>
      <c r="B510" s="20" t="s">
        <v>11680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11681</v>
      </c>
      <c r="H510" s="1">
        <f>+Temporalidad[[#This Row],[ID]]</f>
        <v>499</v>
      </c>
    </row>
    <row r="511" spans="1:8" x14ac:dyDescent="0.25">
      <c r="A511">
        <v>500</v>
      </c>
      <c r="B511" s="20" t="s">
        <v>11682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11683</v>
      </c>
      <c r="H511" s="1">
        <f>+Temporalidad[[#This Row],[ID]]</f>
        <v>500</v>
      </c>
    </row>
    <row r="512" spans="1:8" x14ac:dyDescent="0.25">
      <c r="A512">
        <v>501</v>
      </c>
      <c r="B512" s="20" t="s">
        <v>11684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11685</v>
      </c>
      <c r="H512" s="1">
        <f>+Temporalidad[[#This Row],[ID]]</f>
        <v>501</v>
      </c>
    </row>
    <row r="513" spans="1:8" x14ac:dyDescent="0.25">
      <c r="A513">
        <v>502</v>
      </c>
      <c r="B513" s="20" t="s">
        <v>11686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11687</v>
      </c>
      <c r="H513" s="1">
        <f>+Temporalidad[[#This Row],[ID]]</f>
        <v>502</v>
      </c>
    </row>
    <row r="514" spans="1:8" x14ac:dyDescent="0.25">
      <c r="A514">
        <v>503</v>
      </c>
      <c r="B514" s="20" t="s">
        <v>11688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11689</v>
      </c>
      <c r="H514" s="1">
        <f>+Temporalidad[[#This Row],[ID]]</f>
        <v>503</v>
      </c>
    </row>
    <row r="515" spans="1:8" x14ac:dyDescent="0.25">
      <c r="A515">
        <v>504</v>
      </c>
      <c r="B515" s="20" t="s">
        <v>11690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11691</v>
      </c>
      <c r="H515" s="1">
        <f>+Temporalidad[[#This Row],[ID]]</f>
        <v>504</v>
      </c>
    </row>
    <row r="516" spans="1:8" x14ac:dyDescent="0.25">
      <c r="A516">
        <v>505</v>
      </c>
      <c r="B516" s="20" t="s">
        <v>11692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11693</v>
      </c>
      <c r="H516" s="1">
        <f>+Temporalidad[[#This Row],[ID]]</f>
        <v>505</v>
      </c>
    </row>
    <row r="517" spans="1:8" x14ac:dyDescent="0.25">
      <c r="A517">
        <v>506</v>
      </c>
      <c r="B517" s="20" t="s">
        <v>11694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11695</v>
      </c>
      <c r="H517" s="1">
        <f>+Temporalidad[[#This Row],[ID]]</f>
        <v>506</v>
      </c>
    </row>
    <row r="518" spans="1:8" x14ac:dyDescent="0.25">
      <c r="A518">
        <v>507</v>
      </c>
      <c r="B518" s="20" t="s">
        <v>11696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11697</v>
      </c>
      <c r="H518" s="1">
        <f>+Temporalidad[[#This Row],[ID]]</f>
        <v>507</v>
      </c>
    </row>
    <row r="519" spans="1:8" x14ac:dyDescent="0.25">
      <c r="A519">
        <v>508</v>
      </c>
      <c r="B519" s="20" t="s">
        <v>11698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11699</v>
      </c>
      <c r="H519" s="1">
        <f>+Temporalidad[[#This Row],[ID]]</f>
        <v>508</v>
      </c>
    </row>
    <row r="520" spans="1:8" x14ac:dyDescent="0.25">
      <c r="A520">
        <v>509</v>
      </c>
      <c r="B520" s="20" t="s">
        <v>11700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11701</v>
      </c>
      <c r="H520" s="1">
        <f>+Temporalidad[[#This Row],[ID]]</f>
        <v>509</v>
      </c>
    </row>
    <row r="521" spans="1:8" x14ac:dyDescent="0.25">
      <c r="A521">
        <v>510</v>
      </c>
      <c r="B521" s="20" t="s">
        <v>11702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11703</v>
      </c>
      <c r="H521" s="1">
        <f>+Temporalidad[[#This Row],[ID]]</f>
        <v>510</v>
      </c>
    </row>
    <row r="522" spans="1:8" x14ac:dyDescent="0.25">
      <c r="A522">
        <v>511</v>
      </c>
      <c r="B522" s="20" t="s">
        <v>11704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11705</v>
      </c>
      <c r="H522" s="1">
        <f>+Temporalidad[[#This Row],[ID]]</f>
        <v>511</v>
      </c>
    </row>
    <row r="523" spans="1:8" x14ac:dyDescent="0.25">
      <c r="A523">
        <v>512</v>
      </c>
      <c r="B523" s="20" t="s">
        <v>11706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11707</v>
      </c>
      <c r="H523" s="1">
        <f>+Temporalidad[[#This Row],[ID]]</f>
        <v>512</v>
      </c>
    </row>
    <row r="524" spans="1:8" x14ac:dyDescent="0.25">
      <c r="A524">
        <v>513</v>
      </c>
      <c r="B524" s="20" t="s">
        <v>11708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11709</v>
      </c>
      <c r="H524" s="1">
        <f>+Temporalidad[[#This Row],[ID]]</f>
        <v>513</v>
      </c>
    </row>
    <row r="525" spans="1:8" x14ac:dyDescent="0.25">
      <c r="A525">
        <v>514</v>
      </c>
      <c r="B525" s="20" t="s">
        <v>11710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11711</v>
      </c>
      <c r="H525" s="1">
        <f>+Temporalidad[[#This Row],[ID]]</f>
        <v>514</v>
      </c>
    </row>
    <row r="526" spans="1:8" x14ac:dyDescent="0.25">
      <c r="A526">
        <v>515</v>
      </c>
      <c r="B526" s="20" t="s">
        <v>11712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11713</v>
      </c>
      <c r="H526" s="1">
        <f>+Temporalidad[[#This Row],[ID]]</f>
        <v>515</v>
      </c>
    </row>
    <row r="527" spans="1:8" x14ac:dyDescent="0.25">
      <c r="A527">
        <v>516</v>
      </c>
      <c r="B527" s="20" t="s">
        <v>11714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11715</v>
      </c>
      <c r="H527" s="1">
        <f>+Temporalidad[[#This Row],[ID]]</f>
        <v>516</v>
      </c>
    </row>
    <row r="528" spans="1:8" x14ac:dyDescent="0.25">
      <c r="A528">
        <v>517</v>
      </c>
      <c r="B528" s="20" t="s">
        <v>11716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11717</v>
      </c>
      <c r="H528" s="1">
        <f>+Temporalidad[[#This Row],[ID]]</f>
        <v>517</v>
      </c>
    </row>
    <row r="529" spans="1:8" x14ac:dyDescent="0.25">
      <c r="A529">
        <v>518</v>
      </c>
      <c r="B529" s="20" t="s">
        <v>11718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11719</v>
      </c>
      <c r="H529" s="1">
        <f>+Temporalidad[[#This Row],[ID]]</f>
        <v>518</v>
      </c>
    </row>
    <row r="530" spans="1:8" x14ac:dyDescent="0.25">
      <c r="A530">
        <v>519</v>
      </c>
      <c r="B530" s="20" t="s">
        <v>11720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11721</v>
      </c>
      <c r="H530" s="1">
        <f>+Temporalidad[[#This Row],[ID]]</f>
        <v>519</v>
      </c>
    </row>
    <row r="531" spans="1:8" x14ac:dyDescent="0.25">
      <c r="A531">
        <v>520</v>
      </c>
      <c r="B531" s="20" t="s">
        <v>11722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11723</v>
      </c>
      <c r="H531" s="1">
        <f>+Temporalidad[[#This Row],[ID]]</f>
        <v>520</v>
      </c>
    </row>
    <row r="532" spans="1:8" x14ac:dyDescent="0.25">
      <c r="A532">
        <v>521</v>
      </c>
      <c r="B532" s="20" t="s">
        <v>11724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11725</v>
      </c>
      <c r="H532" s="1">
        <f>+Temporalidad[[#This Row],[ID]]</f>
        <v>521</v>
      </c>
    </row>
    <row r="533" spans="1:8" x14ac:dyDescent="0.25">
      <c r="A533">
        <v>522</v>
      </c>
      <c r="B533" s="20" t="s">
        <v>11726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11727</v>
      </c>
      <c r="H533" s="1">
        <f>+Temporalidad[[#This Row],[ID]]</f>
        <v>522</v>
      </c>
    </row>
    <row r="534" spans="1:8" x14ac:dyDescent="0.25">
      <c r="A534">
        <v>523</v>
      </c>
      <c r="B534" s="20" t="s">
        <v>11728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11729</v>
      </c>
      <c r="H534" s="1">
        <f>+Temporalidad[[#This Row],[ID]]</f>
        <v>523</v>
      </c>
    </row>
    <row r="535" spans="1:8" x14ac:dyDescent="0.25">
      <c r="A535">
        <v>524</v>
      </c>
      <c r="B535" s="20" t="s">
        <v>11730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11731</v>
      </c>
      <c r="H535" s="1">
        <f>+Temporalidad[[#This Row],[ID]]</f>
        <v>524</v>
      </c>
    </row>
    <row r="536" spans="1:8" x14ac:dyDescent="0.25">
      <c r="A536">
        <v>525</v>
      </c>
      <c r="B536" s="20" t="s">
        <v>11732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11733</v>
      </c>
      <c r="H536" s="1">
        <f>+Temporalidad[[#This Row],[ID]]</f>
        <v>525</v>
      </c>
    </row>
    <row r="537" spans="1:8" x14ac:dyDescent="0.25">
      <c r="A537">
        <v>526</v>
      </c>
      <c r="B537" s="20" t="s">
        <v>11734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11735</v>
      </c>
      <c r="H537" s="1">
        <f>+Temporalidad[[#This Row],[ID]]</f>
        <v>526</v>
      </c>
    </row>
    <row r="538" spans="1:8" x14ac:dyDescent="0.25">
      <c r="A538">
        <v>527</v>
      </c>
      <c r="B538" s="20" t="s">
        <v>11736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11737</v>
      </c>
      <c r="H538" s="1">
        <f>+Temporalidad[[#This Row],[ID]]</f>
        <v>527</v>
      </c>
    </row>
    <row r="539" spans="1:8" x14ac:dyDescent="0.25">
      <c r="A539">
        <v>528</v>
      </c>
      <c r="B539" s="20" t="s">
        <v>11738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11739</v>
      </c>
      <c r="H539" s="1">
        <f>+Temporalidad[[#This Row],[ID]]</f>
        <v>528</v>
      </c>
    </row>
    <row r="540" spans="1:8" x14ac:dyDescent="0.25">
      <c r="A540">
        <v>529</v>
      </c>
      <c r="B540" s="20" t="s">
        <v>11740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11741</v>
      </c>
      <c r="H540" s="1">
        <f>+Temporalidad[[#This Row],[ID]]</f>
        <v>529</v>
      </c>
    </row>
    <row r="541" spans="1:8" x14ac:dyDescent="0.25">
      <c r="A541">
        <v>530</v>
      </c>
      <c r="B541" s="20" t="s">
        <v>11742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11743</v>
      </c>
      <c r="H541" s="1">
        <f>+Temporalidad[[#This Row],[ID]]</f>
        <v>530</v>
      </c>
    </row>
    <row r="542" spans="1:8" x14ac:dyDescent="0.25">
      <c r="A542">
        <v>531</v>
      </c>
      <c r="B542" s="20" t="s">
        <v>11744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11745</v>
      </c>
      <c r="H542" s="1">
        <f>+Temporalidad[[#This Row],[ID]]</f>
        <v>531</v>
      </c>
    </row>
    <row r="543" spans="1:8" x14ac:dyDescent="0.25">
      <c r="A543">
        <v>532</v>
      </c>
      <c r="B543" s="20" t="s">
        <v>11746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11747</v>
      </c>
      <c r="H543" s="1">
        <f>+Temporalidad[[#This Row],[ID]]</f>
        <v>532</v>
      </c>
    </row>
    <row r="544" spans="1:8" x14ac:dyDescent="0.25">
      <c r="A544">
        <v>533</v>
      </c>
      <c r="B544" s="20" t="s">
        <v>11748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11749</v>
      </c>
      <c r="H544" s="1">
        <f>+Temporalidad[[#This Row],[ID]]</f>
        <v>533</v>
      </c>
    </row>
    <row r="545" spans="1:8" x14ac:dyDescent="0.25">
      <c r="A545">
        <v>534</v>
      </c>
      <c r="B545" s="20" t="s">
        <v>11750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11751</v>
      </c>
      <c r="H545" s="1">
        <f>+Temporalidad[[#This Row],[ID]]</f>
        <v>534</v>
      </c>
    </row>
    <row r="546" spans="1:8" x14ac:dyDescent="0.25">
      <c r="A546">
        <v>535</v>
      </c>
      <c r="B546" s="20" t="s">
        <v>11752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11753</v>
      </c>
      <c r="H546" s="1">
        <f>+Temporalidad[[#This Row],[ID]]</f>
        <v>535</v>
      </c>
    </row>
    <row r="547" spans="1:8" x14ac:dyDescent="0.25">
      <c r="A547">
        <v>536</v>
      </c>
      <c r="B547" s="20" t="s">
        <v>11754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11755</v>
      </c>
      <c r="H547" s="1">
        <f>+Temporalidad[[#This Row],[ID]]</f>
        <v>536</v>
      </c>
    </row>
    <row r="548" spans="1:8" x14ac:dyDescent="0.25">
      <c r="A548">
        <v>537</v>
      </c>
      <c r="B548" s="20" t="s">
        <v>11756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11757</v>
      </c>
      <c r="H548" s="1">
        <f>+Temporalidad[[#This Row],[ID]]</f>
        <v>537</v>
      </c>
    </row>
    <row r="549" spans="1:8" x14ac:dyDescent="0.25">
      <c r="A549">
        <v>538</v>
      </c>
      <c r="B549" s="20" t="s">
        <v>11758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11759</v>
      </c>
      <c r="H549" s="1">
        <f>+Temporalidad[[#This Row],[ID]]</f>
        <v>538</v>
      </c>
    </row>
    <row r="550" spans="1:8" x14ac:dyDescent="0.25">
      <c r="A550">
        <v>539</v>
      </c>
      <c r="B550" s="20" t="s">
        <v>11760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11761</v>
      </c>
      <c r="H550" s="1">
        <f>+Temporalidad[[#This Row],[ID]]</f>
        <v>539</v>
      </c>
    </row>
    <row r="551" spans="1:8" x14ac:dyDescent="0.25">
      <c r="A551">
        <v>540</v>
      </c>
      <c r="B551" s="20" t="s">
        <v>11762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11763</v>
      </c>
      <c r="H551" s="1">
        <f>+Temporalidad[[#This Row],[ID]]</f>
        <v>540</v>
      </c>
    </row>
    <row r="552" spans="1:8" x14ac:dyDescent="0.25">
      <c r="A552">
        <v>541</v>
      </c>
      <c r="B552" s="20" t="s">
        <v>11764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11765</v>
      </c>
      <c r="H552" s="1">
        <f>+Temporalidad[[#This Row],[ID]]</f>
        <v>541</v>
      </c>
    </row>
    <row r="553" spans="1:8" x14ac:dyDescent="0.25">
      <c r="A553">
        <v>542</v>
      </c>
      <c r="B553" s="20" t="s">
        <v>11766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11767</v>
      </c>
      <c r="H553" s="1">
        <f>+Temporalidad[[#This Row],[ID]]</f>
        <v>542</v>
      </c>
    </row>
    <row r="554" spans="1:8" x14ac:dyDescent="0.25">
      <c r="A554">
        <v>543</v>
      </c>
      <c r="B554" s="20" t="s">
        <v>11768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11769</v>
      </c>
      <c r="H554" s="1">
        <f>+Temporalidad[[#This Row],[ID]]</f>
        <v>543</v>
      </c>
    </row>
    <row r="555" spans="1:8" x14ac:dyDescent="0.25">
      <c r="A555">
        <v>544</v>
      </c>
      <c r="B555" s="20" t="s">
        <v>11770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11771</v>
      </c>
      <c r="H555" s="1">
        <f>+Temporalidad[[#This Row],[ID]]</f>
        <v>544</v>
      </c>
    </row>
    <row r="556" spans="1:8" x14ac:dyDescent="0.25">
      <c r="A556">
        <v>545</v>
      </c>
      <c r="B556" s="20" t="s">
        <v>11772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11773</v>
      </c>
      <c r="H556" s="1">
        <f>+Temporalidad[[#This Row],[ID]]</f>
        <v>545</v>
      </c>
    </row>
    <row r="557" spans="1:8" x14ac:dyDescent="0.25">
      <c r="A557">
        <v>546</v>
      </c>
      <c r="B557" s="20" t="s">
        <v>11774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11775</v>
      </c>
      <c r="H557" s="1">
        <f>+Temporalidad[[#This Row],[ID]]</f>
        <v>546</v>
      </c>
    </row>
    <row r="558" spans="1:8" x14ac:dyDescent="0.25">
      <c r="A558">
        <v>547</v>
      </c>
      <c r="B558" s="20" t="s">
        <v>11776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11777</v>
      </c>
      <c r="H558" s="1">
        <f>+Temporalidad[[#This Row],[ID]]</f>
        <v>547</v>
      </c>
    </row>
    <row r="559" spans="1:8" x14ac:dyDescent="0.25">
      <c r="A559">
        <v>548</v>
      </c>
      <c r="B559" s="20" t="s">
        <v>11778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11779</v>
      </c>
      <c r="H559" s="1">
        <f>+Temporalidad[[#This Row],[ID]]</f>
        <v>548</v>
      </c>
    </row>
    <row r="560" spans="1:8" x14ac:dyDescent="0.25">
      <c r="A560">
        <v>549</v>
      </c>
      <c r="B560" s="20" t="s">
        <v>11780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11781</v>
      </c>
      <c r="H560" s="1">
        <f>+Temporalidad[[#This Row],[ID]]</f>
        <v>549</v>
      </c>
    </row>
    <row r="561" spans="1:8" x14ac:dyDescent="0.25">
      <c r="A561">
        <v>550</v>
      </c>
      <c r="B561" s="20" t="s">
        <v>11782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11783</v>
      </c>
      <c r="H561" s="1">
        <f>+Temporalidad[[#This Row],[ID]]</f>
        <v>550</v>
      </c>
    </row>
    <row r="562" spans="1:8" x14ac:dyDescent="0.25">
      <c r="A562">
        <v>551</v>
      </c>
      <c r="B562" s="20" t="s">
        <v>11784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11785</v>
      </c>
      <c r="H562" s="1">
        <f>+Temporalidad[[#This Row],[ID]]</f>
        <v>551</v>
      </c>
    </row>
    <row r="563" spans="1:8" x14ac:dyDescent="0.25">
      <c r="A563">
        <v>552</v>
      </c>
      <c r="B563" s="20" t="s">
        <v>11786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11787</v>
      </c>
      <c r="H563" s="1">
        <f>+Temporalidad[[#This Row],[ID]]</f>
        <v>552</v>
      </c>
    </row>
    <row r="564" spans="1:8" x14ac:dyDescent="0.25">
      <c r="A564">
        <v>553</v>
      </c>
      <c r="B564" s="20" t="s">
        <v>11788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11789</v>
      </c>
      <c r="H564" s="1">
        <f>+Temporalidad[[#This Row],[ID]]</f>
        <v>553</v>
      </c>
    </row>
    <row r="565" spans="1:8" x14ac:dyDescent="0.25">
      <c r="A565">
        <v>554</v>
      </c>
      <c r="B565" s="20" t="s">
        <v>11790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11791</v>
      </c>
      <c r="H565" s="1">
        <f>+Temporalidad[[#This Row],[ID]]</f>
        <v>554</v>
      </c>
    </row>
    <row r="566" spans="1:8" x14ac:dyDescent="0.25">
      <c r="A566">
        <v>555</v>
      </c>
      <c r="B566" s="20" t="s">
        <v>11792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11793</v>
      </c>
      <c r="H566" s="1">
        <f>+Temporalidad[[#This Row],[ID]]</f>
        <v>555</v>
      </c>
    </row>
    <row r="567" spans="1:8" x14ac:dyDescent="0.25">
      <c r="A567">
        <v>556</v>
      </c>
      <c r="B567" s="20" t="s">
        <v>11794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11795</v>
      </c>
      <c r="H567" s="1">
        <f>+Temporalidad[[#This Row],[ID]]</f>
        <v>556</v>
      </c>
    </row>
    <row r="568" spans="1:8" x14ac:dyDescent="0.25">
      <c r="A568">
        <v>557</v>
      </c>
      <c r="B568" s="20" t="s">
        <v>11796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11797</v>
      </c>
      <c r="H568" s="1">
        <f>+Temporalidad[[#This Row],[ID]]</f>
        <v>557</v>
      </c>
    </row>
    <row r="569" spans="1:8" x14ac:dyDescent="0.25">
      <c r="A569">
        <v>558</v>
      </c>
      <c r="B569" s="20" t="s">
        <v>11798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11799</v>
      </c>
      <c r="H569" s="1">
        <f>+Temporalidad[[#This Row],[ID]]</f>
        <v>558</v>
      </c>
    </row>
    <row r="570" spans="1:8" x14ac:dyDescent="0.25">
      <c r="A570">
        <v>559</v>
      </c>
      <c r="B570" s="20" t="s">
        <v>11800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11801</v>
      </c>
      <c r="H570" s="1">
        <f>+Temporalidad[[#This Row],[ID]]</f>
        <v>559</v>
      </c>
    </row>
    <row r="571" spans="1:8" x14ac:dyDescent="0.25">
      <c r="A571">
        <v>560</v>
      </c>
      <c r="B571" s="20" t="s">
        <v>11802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11803</v>
      </c>
      <c r="H571" s="1">
        <f>+Temporalidad[[#This Row],[ID]]</f>
        <v>560</v>
      </c>
    </row>
    <row r="572" spans="1:8" x14ac:dyDescent="0.25">
      <c r="A572">
        <v>561</v>
      </c>
      <c r="B572" s="20" t="s">
        <v>11804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11805</v>
      </c>
      <c r="H572" s="1">
        <f>+Temporalidad[[#This Row],[ID]]</f>
        <v>561</v>
      </c>
    </row>
    <row r="573" spans="1:8" x14ac:dyDescent="0.25">
      <c r="A573">
        <v>562</v>
      </c>
      <c r="B573" s="20" t="s">
        <v>11806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11807</v>
      </c>
      <c r="H573" s="1">
        <f>+Temporalidad[[#This Row],[ID]]</f>
        <v>562</v>
      </c>
    </row>
    <row r="574" spans="1:8" x14ac:dyDescent="0.25">
      <c r="A574">
        <v>563</v>
      </c>
      <c r="B574" s="20" t="s">
        <v>11808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11809</v>
      </c>
      <c r="H574" s="1">
        <f>+Temporalidad[[#This Row],[ID]]</f>
        <v>563</v>
      </c>
    </row>
    <row r="575" spans="1:8" x14ac:dyDescent="0.25">
      <c r="A575">
        <v>564</v>
      </c>
      <c r="B575" s="20" t="s">
        <v>11810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11811</v>
      </c>
      <c r="H575" s="1">
        <f>+Temporalidad[[#This Row],[ID]]</f>
        <v>564</v>
      </c>
    </row>
    <row r="576" spans="1:8" x14ac:dyDescent="0.25">
      <c r="A576">
        <v>565</v>
      </c>
      <c r="B576" s="20" t="s">
        <v>11812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11813</v>
      </c>
      <c r="H576" s="1">
        <f>+Temporalidad[[#This Row],[ID]]</f>
        <v>565</v>
      </c>
    </row>
    <row r="577" spans="1:8" x14ac:dyDescent="0.25">
      <c r="A577">
        <v>566</v>
      </c>
      <c r="B577" s="20" t="s">
        <v>11814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11815</v>
      </c>
      <c r="H577" s="1">
        <f>+Temporalidad[[#This Row],[ID]]</f>
        <v>566</v>
      </c>
    </row>
    <row r="578" spans="1:8" x14ac:dyDescent="0.25">
      <c r="A578">
        <v>567</v>
      </c>
      <c r="B578" s="20" t="s">
        <v>11816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11817</v>
      </c>
      <c r="H578" s="1">
        <f>+Temporalidad[[#This Row],[ID]]</f>
        <v>567</v>
      </c>
    </row>
    <row r="579" spans="1:8" x14ac:dyDescent="0.25">
      <c r="A579">
        <v>568</v>
      </c>
      <c r="B579" s="20" t="s">
        <v>11818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11819</v>
      </c>
      <c r="H579" s="1">
        <f>+Temporalidad[[#This Row],[ID]]</f>
        <v>568</v>
      </c>
    </row>
    <row r="580" spans="1:8" x14ac:dyDescent="0.25">
      <c r="A580">
        <v>569</v>
      </c>
      <c r="B580" s="20" t="s">
        <v>11820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11821</v>
      </c>
      <c r="H580" s="1">
        <f>+Temporalidad[[#This Row],[ID]]</f>
        <v>569</v>
      </c>
    </row>
    <row r="581" spans="1:8" x14ac:dyDescent="0.25">
      <c r="A581">
        <v>570</v>
      </c>
      <c r="B581" s="20" t="s">
        <v>11822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11823</v>
      </c>
      <c r="H581" s="1">
        <f>+Temporalidad[[#This Row],[ID]]</f>
        <v>570</v>
      </c>
    </row>
    <row r="582" spans="1:8" x14ac:dyDescent="0.25">
      <c r="A582">
        <v>571</v>
      </c>
      <c r="B582" s="20" t="s">
        <v>11824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11825</v>
      </c>
      <c r="H582" s="1">
        <f>+Temporalidad[[#This Row],[ID]]</f>
        <v>571</v>
      </c>
    </row>
    <row r="583" spans="1:8" x14ac:dyDescent="0.25">
      <c r="A583">
        <v>572</v>
      </c>
      <c r="B583" s="20" t="s">
        <v>11826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11827</v>
      </c>
      <c r="H583" s="1">
        <f>+Temporalidad[[#This Row],[ID]]</f>
        <v>572</v>
      </c>
    </row>
    <row r="584" spans="1:8" x14ac:dyDescent="0.25">
      <c r="A584">
        <v>573</v>
      </c>
      <c r="B584" s="20" t="s">
        <v>11828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11829</v>
      </c>
      <c r="H584" s="1">
        <f>+Temporalidad[[#This Row],[ID]]</f>
        <v>573</v>
      </c>
    </row>
    <row r="585" spans="1:8" x14ac:dyDescent="0.25">
      <c r="A585">
        <v>574</v>
      </c>
      <c r="B585" s="20" t="s">
        <v>11830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11831</v>
      </c>
      <c r="H585" s="1">
        <f>+Temporalidad[[#This Row],[ID]]</f>
        <v>574</v>
      </c>
    </row>
    <row r="586" spans="1:8" x14ac:dyDescent="0.25">
      <c r="A586">
        <v>575</v>
      </c>
      <c r="B586" s="20" t="s">
        <v>11832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11833</v>
      </c>
      <c r="H586" s="1">
        <f>+Temporalidad[[#This Row],[ID]]</f>
        <v>575</v>
      </c>
    </row>
    <row r="587" spans="1:8" x14ac:dyDescent="0.25">
      <c r="A587">
        <v>576</v>
      </c>
      <c r="B587" s="20" t="s">
        <v>11834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11835</v>
      </c>
      <c r="H587" s="1">
        <f>+Temporalidad[[#This Row],[ID]]</f>
        <v>576</v>
      </c>
    </row>
    <row r="588" spans="1:8" x14ac:dyDescent="0.25">
      <c r="A588">
        <v>577</v>
      </c>
      <c r="B588" s="20" t="s">
        <v>11836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11837</v>
      </c>
      <c r="H588" s="1">
        <f>+Temporalidad[[#This Row],[ID]]</f>
        <v>577</v>
      </c>
    </row>
    <row r="589" spans="1:8" x14ac:dyDescent="0.25">
      <c r="A589">
        <v>578</v>
      </c>
      <c r="B589" s="20" t="s">
        <v>11838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11839</v>
      </c>
      <c r="H589" s="1">
        <f>+Temporalidad[[#This Row],[ID]]</f>
        <v>578</v>
      </c>
    </row>
    <row r="590" spans="1:8" x14ac:dyDescent="0.25">
      <c r="A590">
        <v>579</v>
      </c>
      <c r="B590" s="20" t="s">
        <v>11840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11841</v>
      </c>
      <c r="H590" s="1">
        <f>+Temporalidad[[#This Row],[ID]]</f>
        <v>579</v>
      </c>
    </row>
    <row r="591" spans="1:8" x14ac:dyDescent="0.25">
      <c r="A591">
        <v>580</v>
      </c>
      <c r="B591" s="20" t="s">
        <v>11842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11843</v>
      </c>
      <c r="H591" s="1">
        <f>+Temporalidad[[#This Row],[ID]]</f>
        <v>580</v>
      </c>
    </row>
    <row r="592" spans="1:8" x14ac:dyDescent="0.25">
      <c r="A592">
        <v>581</v>
      </c>
      <c r="B592" s="20" t="s">
        <v>11844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11845</v>
      </c>
      <c r="H592" s="1">
        <f>+Temporalidad[[#This Row],[ID]]</f>
        <v>581</v>
      </c>
    </row>
    <row r="593" spans="1:8" x14ac:dyDescent="0.25">
      <c r="A593">
        <v>582</v>
      </c>
      <c r="B593" s="20" t="s">
        <v>11846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11847</v>
      </c>
      <c r="H593" s="1">
        <f>+Temporalidad[[#This Row],[ID]]</f>
        <v>582</v>
      </c>
    </row>
    <row r="594" spans="1:8" x14ac:dyDescent="0.25">
      <c r="A594">
        <v>583</v>
      </c>
      <c r="B594" s="20" t="s">
        <v>11848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11849</v>
      </c>
      <c r="H594" s="1">
        <f>+Temporalidad[[#This Row],[ID]]</f>
        <v>583</v>
      </c>
    </row>
    <row r="595" spans="1:8" x14ac:dyDescent="0.25">
      <c r="A595">
        <v>584</v>
      </c>
      <c r="B595" s="20" t="s">
        <v>11850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11851</v>
      </c>
      <c r="H595" s="1">
        <f>+Temporalidad[[#This Row],[ID]]</f>
        <v>584</v>
      </c>
    </row>
    <row r="596" spans="1:8" x14ac:dyDescent="0.25">
      <c r="A596">
        <v>585</v>
      </c>
      <c r="B596" s="20" t="s">
        <v>11852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11853</v>
      </c>
      <c r="H596" s="1">
        <f>+Temporalidad[[#This Row],[ID]]</f>
        <v>585</v>
      </c>
    </row>
    <row r="597" spans="1:8" x14ac:dyDescent="0.25">
      <c r="A597">
        <v>586</v>
      </c>
      <c r="B597" s="20" t="s">
        <v>11854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11855</v>
      </c>
      <c r="H597" s="1">
        <f>+Temporalidad[[#This Row],[ID]]</f>
        <v>586</v>
      </c>
    </row>
    <row r="598" spans="1:8" x14ac:dyDescent="0.25">
      <c r="A598">
        <v>587</v>
      </c>
      <c r="B598" s="20" t="s">
        <v>11856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11857</v>
      </c>
      <c r="H598" s="1">
        <f>+Temporalidad[[#This Row],[ID]]</f>
        <v>587</v>
      </c>
    </row>
    <row r="599" spans="1:8" x14ac:dyDescent="0.25">
      <c r="A599">
        <v>588</v>
      </c>
      <c r="B599" s="20" t="s">
        <v>11858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11859</v>
      </c>
      <c r="H599" s="1">
        <f>+Temporalidad[[#This Row],[ID]]</f>
        <v>588</v>
      </c>
    </row>
    <row r="600" spans="1:8" x14ac:dyDescent="0.25">
      <c r="A600">
        <v>589</v>
      </c>
      <c r="B600" s="20" t="s">
        <v>11860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11861</v>
      </c>
      <c r="H600" s="1">
        <f>+Temporalidad[[#This Row],[ID]]</f>
        <v>589</v>
      </c>
    </row>
    <row r="601" spans="1:8" x14ac:dyDescent="0.25">
      <c r="A601">
        <v>590</v>
      </c>
      <c r="B601" s="20" t="s">
        <v>11862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11863</v>
      </c>
      <c r="H601" s="1">
        <f>+Temporalidad[[#This Row],[ID]]</f>
        <v>590</v>
      </c>
    </row>
    <row r="602" spans="1:8" x14ac:dyDescent="0.25">
      <c r="A602">
        <v>591</v>
      </c>
      <c r="B602" s="20" t="s">
        <v>11864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11865</v>
      </c>
      <c r="H602" s="1">
        <f>+Temporalidad[[#This Row],[ID]]</f>
        <v>591</v>
      </c>
    </row>
    <row r="603" spans="1:8" x14ac:dyDescent="0.25">
      <c r="A603">
        <v>592</v>
      </c>
      <c r="B603" s="20" t="s">
        <v>11866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11867</v>
      </c>
      <c r="H603" s="1">
        <f>+Temporalidad[[#This Row],[ID]]</f>
        <v>592</v>
      </c>
    </row>
    <row r="604" spans="1:8" x14ac:dyDescent="0.25">
      <c r="A604">
        <v>593</v>
      </c>
      <c r="B604" s="20" t="s">
        <v>11868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11869</v>
      </c>
      <c r="H604" s="1">
        <f>+Temporalidad[[#This Row],[ID]]</f>
        <v>593</v>
      </c>
    </row>
    <row r="605" spans="1:8" x14ac:dyDescent="0.25">
      <c r="A605">
        <v>594</v>
      </c>
      <c r="B605" s="20" t="s">
        <v>11870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11871</v>
      </c>
      <c r="H605" s="1">
        <f>+Temporalidad[[#This Row],[ID]]</f>
        <v>594</v>
      </c>
    </row>
    <row r="606" spans="1:8" x14ac:dyDescent="0.25">
      <c r="A606">
        <v>595</v>
      </c>
      <c r="B606" s="20" t="s">
        <v>11872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11873</v>
      </c>
      <c r="H606" s="1">
        <f>+Temporalidad[[#This Row],[ID]]</f>
        <v>595</v>
      </c>
    </row>
    <row r="607" spans="1:8" x14ac:dyDescent="0.25">
      <c r="A607">
        <v>596</v>
      </c>
      <c r="B607" s="20" t="s">
        <v>11874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11875</v>
      </c>
      <c r="H607" s="1">
        <f>+Temporalidad[[#This Row],[ID]]</f>
        <v>596</v>
      </c>
    </row>
    <row r="608" spans="1:8" x14ac:dyDescent="0.25">
      <c r="A608">
        <v>597</v>
      </c>
      <c r="B608" s="20" t="s">
        <v>11876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11877</v>
      </c>
      <c r="H608" s="1">
        <f>+Temporalidad[[#This Row],[ID]]</f>
        <v>597</v>
      </c>
    </row>
    <row r="609" spans="1:8" x14ac:dyDescent="0.25">
      <c r="A609">
        <v>598</v>
      </c>
      <c r="B609" s="20" t="s">
        <v>11878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11879</v>
      </c>
      <c r="H609" s="1">
        <f>+Temporalidad[[#This Row],[ID]]</f>
        <v>598</v>
      </c>
    </row>
    <row r="610" spans="1:8" x14ac:dyDescent="0.25">
      <c r="A610">
        <v>599</v>
      </c>
      <c r="B610" s="20" t="s">
        <v>11880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11881</v>
      </c>
      <c r="H610" s="1">
        <f>+Temporalidad[[#This Row],[ID]]</f>
        <v>599</v>
      </c>
    </row>
    <row r="611" spans="1:8" x14ac:dyDescent="0.25">
      <c r="A611">
        <v>600</v>
      </c>
      <c r="B611" s="20" t="s">
        <v>11882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11883</v>
      </c>
      <c r="H611" s="1">
        <f>+Temporalidad[[#This Row],[ID]]</f>
        <v>600</v>
      </c>
    </row>
    <row r="612" spans="1:8" x14ac:dyDescent="0.25">
      <c r="A612">
        <v>601</v>
      </c>
      <c r="B612" s="20" t="s">
        <v>11884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11885</v>
      </c>
      <c r="H612" s="1">
        <f>+Temporalidad[[#This Row],[ID]]</f>
        <v>601</v>
      </c>
    </row>
    <row r="613" spans="1:8" x14ac:dyDescent="0.25">
      <c r="A613">
        <v>602</v>
      </c>
      <c r="B613" s="20" t="s">
        <v>11886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11887</v>
      </c>
      <c r="H613" s="1">
        <f>+Temporalidad[[#This Row],[ID]]</f>
        <v>602</v>
      </c>
    </row>
    <row r="614" spans="1:8" x14ac:dyDescent="0.25">
      <c r="A614">
        <v>603</v>
      </c>
      <c r="B614" s="20" t="s">
        <v>11888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11889</v>
      </c>
      <c r="H614" s="1">
        <f>+Temporalidad[[#This Row],[ID]]</f>
        <v>603</v>
      </c>
    </row>
    <row r="615" spans="1:8" x14ac:dyDescent="0.25">
      <c r="A615">
        <v>604</v>
      </c>
      <c r="B615" s="20" t="s">
        <v>11890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11891</v>
      </c>
      <c r="H615" s="1">
        <f>+Temporalidad[[#This Row],[ID]]</f>
        <v>604</v>
      </c>
    </row>
    <row r="616" spans="1:8" x14ac:dyDescent="0.25">
      <c r="A616">
        <v>605</v>
      </c>
      <c r="B616" s="20" t="s">
        <v>11892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11893</v>
      </c>
      <c r="H616" s="1">
        <f>+Temporalidad[[#This Row],[ID]]</f>
        <v>605</v>
      </c>
    </row>
    <row r="617" spans="1:8" x14ac:dyDescent="0.25">
      <c r="A617">
        <v>606</v>
      </c>
      <c r="B617" s="20" t="s">
        <v>11894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11895</v>
      </c>
      <c r="H617" s="1">
        <f>+Temporalidad[[#This Row],[ID]]</f>
        <v>606</v>
      </c>
    </row>
    <row r="618" spans="1:8" x14ac:dyDescent="0.25">
      <c r="A618">
        <v>607</v>
      </c>
      <c r="B618" s="20" t="s">
        <v>11896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11897</v>
      </c>
      <c r="H618" s="1">
        <f>+Temporalidad[[#This Row],[ID]]</f>
        <v>607</v>
      </c>
    </row>
    <row r="619" spans="1:8" x14ac:dyDescent="0.25">
      <c r="A619">
        <v>608</v>
      </c>
      <c r="B619" s="20" t="s">
        <v>11898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11899</v>
      </c>
      <c r="H619" s="1">
        <f>+Temporalidad[[#This Row],[ID]]</f>
        <v>608</v>
      </c>
    </row>
    <row r="620" spans="1:8" x14ac:dyDescent="0.25">
      <c r="A620">
        <v>609</v>
      </c>
      <c r="B620" s="20" t="s">
        <v>11900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11901</v>
      </c>
      <c r="H620" s="1">
        <f>+Temporalidad[[#This Row],[ID]]</f>
        <v>609</v>
      </c>
    </row>
    <row r="621" spans="1:8" x14ac:dyDescent="0.25">
      <c r="A621">
        <v>610</v>
      </c>
      <c r="B621" s="20" t="s">
        <v>11902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11903</v>
      </c>
      <c r="H621" s="1">
        <f>+Temporalidad[[#This Row],[ID]]</f>
        <v>610</v>
      </c>
    </row>
    <row r="622" spans="1:8" x14ac:dyDescent="0.25">
      <c r="A622">
        <v>611</v>
      </c>
      <c r="B622" s="20" t="s">
        <v>11904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11905</v>
      </c>
      <c r="H622" s="1">
        <f>+Temporalidad[[#This Row],[ID]]</f>
        <v>611</v>
      </c>
    </row>
    <row r="623" spans="1:8" x14ac:dyDescent="0.25">
      <c r="A623">
        <v>612</v>
      </c>
      <c r="B623" s="20" t="s">
        <v>11906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11907</v>
      </c>
      <c r="H623" s="1">
        <f>+Temporalidad[[#This Row],[ID]]</f>
        <v>612</v>
      </c>
    </row>
    <row r="624" spans="1:8" x14ac:dyDescent="0.25">
      <c r="A624">
        <v>613</v>
      </c>
      <c r="B624" s="20" t="s">
        <v>11908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11909</v>
      </c>
      <c r="H624" s="1">
        <f>+Temporalidad[[#This Row],[ID]]</f>
        <v>613</v>
      </c>
    </row>
    <row r="625" spans="1:8" x14ac:dyDescent="0.25">
      <c r="A625">
        <v>614</v>
      </c>
      <c r="B625" s="20" t="s">
        <v>11910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11911</v>
      </c>
      <c r="H625" s="1">
        <f>+Temporalidad[[#This Row],[ID]]</f>
        <v>614</v>
      </c>
    </row>
    <row r="626" spans="1:8" x14ac:dyDescent="0.25">
      <c r="A626">
        <v>615</v>
      </c>
      <c r="B626" s="20" t="s">
        <v>11912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11913</v>
      </c>
      <c r="H626" s="1">
        <f>+Temporalidad[[#This Row],[ID]]</f>
        <v>615</v>
      </c>
    </row>
    <row r="627" spans="1:8" x14ac:dyDescent="0.25">
      <c r="A627">
        <v>616</v>
      </c>
      <c r="B627" s="20" t="s">
        <v>11914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11915</v>
      </c>
      <c r="H627" s="1">
        <f>+Temporalidad[[#This Row],[ID]]</f>
        <v>616</v>
      </c>
    </row>
    <row r="628" spans="1:8" x14ac:dyDescent="0.25">
      <c r="A628">
        <v>617</v>
      </c>
      <c r="B628" s="20" t="s">
        <v>11916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11917</v>
      </c>
      <c r="H628" s="1">
        <f>+Temporalidad[[#This Row],[ID]]</f>
        <v>617</v>
      </c>
    </row>
    <row r="629" spans="1:8" x14ac:dyDescent="0.25">
      <c r="A629">
        <v>618</v>
      </c>
      <c r="B629" s="20" t="s">
        <v>11918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11919</v>
      </c>
      <c r="H629" s="1">
        <f>+Temporalidad[[#This Row],[ID]]</f>
        <v>618</v>
      </c>
    </row>
    <row r="630" spans="1:8" x14ac:dyDescent="0.25">
      <c r="A630">
        <v>619</v>
      </c>
      <c r="B630" s="20" t="s">
        <v>11920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11921</v>
      </c>
      <c r="H630" s="1">
        <f>+Temporalidad[[#This Row],[ID]]</f>
        <v>619</v>
      </c>
    </row>
    <row r="631" spans="1:8" x14ac:dyDescent="0.25">
      <c r="A631">
        <v>620</v>
      </c>
      <c r="B631" s="20" t="s">
        <v>11922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11923</v>
      </c>
      <c r="H631" s="1">
        <f>+Temporalidad[[#This Row],[ID]]</f>
        <v>620</v>
      </c>
    </row>
    <row r="632" spans="1:8" x14ac:dyDescent="0.25">
      <c r="A632">
        <v>621</v>
      </c>
      <c r="B632" s="20" t="s">
        <v>11924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11925</v>
      </c>
      <c r="H632" s="1">
        <f>+Temporalidad[[#This Row],[ID]]</f>
        <v>621</v>
      </c>
    </row>
    <row r="633" spans="1:8" x14ac:dyDescent="0.25">
      <c r="A633">
        <v>622</v>
      </c>
      <c r="B633" s="20" t="s">
        <v>11926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11927</v>
      </c>
      <c r="H633" s="1">
        <f>+Temporalidad[[#This Row],[ID]]</f>
        <v>622</v>
      </c>
    </row>
    <row r="634" spans="1:8" x14ac:dyDescent="0.25">
      <c r="A634">
        <v>623</v>
      </c>
      <c r="B634" s="20" t="s">
        <v>11928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11929</v>
      </c>
      <c r="H634" s="1">
        <f>+Temporalidad[[#This Row],[ID]]</f>
        <v>623</v>
      </c>
    </row>
    <row r="635" spans="1:8" x14ac:dyDescent="0.25">
      <c r="A635">
        <v>624</v>
      </c>
      <c r="B635" s="20" t="s">
        <v>11930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11931</v>
      </c>
      <c r="H635" s="1">
        <f>+Temporalidad[[#This Row],[ID]]</f>
        <v>624</v>
      </c>
    </row>
    <row r="636" spans="1:8" x14ac:dyDescent="0.25">
      <c r="A636">
        <v>625</v>
      </c>
      <c r="B636" s="20" t="s">
        <v>11932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11933</v>
      </c>
      <c r="H636" s="1">
        <f>+Temporalidad[[#This Row],[ID]]</f>
        <v>625</v>
      </c>
    </row>
    <row r="637" spans="1:8" x14ac:dyDescent="0.25">
      <c r="A637">
        <v>626</v>
      </c>
      <c r="B637" s="20" t="s">
        <v>11934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11935</v>
      </c>
      <c r="H637" s="1">
        <f>+Temporalidad[[#This Row],[ID]]</f>
        <v>626</v>
      </c>
    </row>
    <row r="638" spans="1:8" x14ac:dyDescent="0.25">
      <c r="A638">
        <v>627</v>
      </c>
      <c r="B638" s="20" t="s">
        <v>11936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11937</v>
      </c>
      <c r="H638" s="1">
        <f>+Temporalidad[[#This Row],[ID]]</f>
        <v>627</v>
      </c>
    </row>
    <row r="639" spans="1:8" x14ac:dyDescent="0.25">
      <c r="A639">
        <v>628</v>
      </c>
      <c r="B639" s="20" t="s">
        <v>11938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11939</v>
      </c>
      <c r="H639" s="1">
        <f>+Temporalidad[[#This Row],[ID]]</f>
        <v>628</v>
      </c>
    </row>
    <row r="640" spans="1:8" x14ac:dyDescent="0.25">
      <c r="A640">
        <v>629</v>
      </c>
      <c r="B640" s="20" t="s">
        <v>11940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11941</v>
      </c>
      <c r="H640" s="1">
        <f>+Temporalidad[[#This Row],[ID]]</f>
        <v>629</v>
      </c>
    </row>
    <row r="641" spans="1:8" x14ac:dyDescent="0.25">
      <c r="A641">
        <v>630</v>
      </c>
      <c r="B641" s="20" t="s">
        <v>11942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11943</v>
      </c>
      <c r="H641" s="1">
        <f>+Temporalidad[[#This Row],[ID]]</f>
        <v>630</v>
      </c>
    </row>
    <row r="642" spans="1:8" x14ac:dyDescent="0.25">
      <c r="A642">
        <v>631</v>
      </c>
      <c r="B642" s="20" t="s">
        <v>11944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11945</v>
      </c>
      <c r="H642" s="1">
        <f>+Temporalidad[[#This Row],[ID]]</f>
        <v>631</v>
      </c>
    </row>
    <row r="643" spans="1:8" x14ac:dyDescent="0.25">
      <c r="A643">
        <v>632</v>
      </c>
      <c r="B643" s="20" t="s">
        <v>11946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11947</v>
      </c>
      <c r="H643" s="1">
        <f>+Temporalidad[[#This Row],[ID]]</f>
        <v>632</v>
      </c>
    </row>
    <row r="644" spans="1:8" x14ac:dyDescent="0.25">
      <c r="A644">
        <v>633</v>
      </c>
      <c r="B644" s="20" t="s">
        <v>11948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11949</v>
      </c>
      <c r="H644" s="1">
        <f>+Temporalidad[[#This Row],[ID]]</f>
        <v>633</v>
      </c>
    </row>
    <row r="645" spans="1:8" x14ac:dyDescent="0.25">
      <c r="A645">
        <v>634</v>
      </c>
      <c r="B645" s="20" t="s">
        <v>11950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11951</v>
      </c>
      <c r="H645" s="1">
        <f>+Temporalidad[[#This Row],[ID]]</f>
        <v>634</v>
      </c>
    </row>
    <row r="646" spans="1:8" x14ac:dyDescent="0.25">
      <c r="A646">
        <v>635</v>
      </c>
      <c r="B646" s="20" t="s">
        <v>11952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11953</v>
      </c>
      <c r="H646" s="1">
        <f>+Temporalidad[[#This Row],[ID]]</f>
        <v>635</v>
      </c>
    </row>
    <row r="647" spans="1:8" x14ac:dyDescent="0.25">
      <c r="A647">
        <v>636</v>
      </c>
      <c r="B647" s="20" t="s">
        <v>11954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11955</v>
      </c>
      <c r="H647" s="1">
        <f>+Temporalidad[[#This Row],[ID]]</f>
        <v>636</v>
      </c>
    </row>
    <row r="648" spans="1:8" x14ac:dyDescent="0.25">
      <c r="A648">
        <v>637</v>
      </c>
      <c r="B648" s="20" t="s">
        <v>11956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11957</v>
      </c>
      <c r="H648" s="1">
        <f>+Temporalidad[[#This Row],[ID]]</f>
        <v>637</v>
      </c>
    </row>
    <row r="649" spans="1:8" x14ac:dyDescent="0.25">
      <c r="A649">
        <v>638</v>
      </c>
      <c r="B649" s="20" t="s">
        <v>11958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11959</v>
      </c>
      <c r="H649" s="1">
        <f>+Temporalidad[[#This Row],[ID]]</f>
        <v>638</v>
      </c>
    </row>
    <row r="650" spans="1:8" x14ac:dyDescent="0.25">
      <c r="A650">
        <v>639</v>
      </c>
      <c r="B650" s="20" t="s">
        <v>11960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11961</v>
      </c>
      <c r="H650" s="1">
        <f>+Temporalidad[[#This Row],[ID]]</f>
        <v>639</v>
      </c>
    </row>
    <row r="651" spans="1:8" x14ac:dyDescent="0.25">
      <c r="A651">
        <v>640</v>
      </c>
      <c r="B651" s="20" t="s">
        <v>11962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11963</v>
      </c>
      <c r="H651" s="1">
        <f>+Temporalidad[[#This Row],[ID]]</f>
        <v>640</v>
      </c>
    </row>
    <row r="652" spans="1:8" x14ac:dyDescent="0.25">
      <c r="A652">
        <v>641</v>
      </c>
      <c r="B652" s="20" t="s">
        <v>11964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11965</v>
      </c>
      <c r="H652" s="1">
        <f>+Temporalidad[[#This Row],[ID]]</f>
        <v>641</v>
      </c>
    </row>
    <row r="653" spans="1:8" x14ac:dyDescent="0.25">
      <c r="A653">
        <v>642</v>
      </c>
      <c r="B653" s="20" t="s">
        <v>11966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11967</v>
      </c>
      <c r="H653" s="1">
        <f>+Temporalidad[[#This Row],[ID]]</f>
        <v>642</v>
      </c>
    </row>
    <row r="654" spans="1:8" x14ac:dyDescent="0.25">
      <c r="A654">
        <v>643</v>
      </c>
      <c r="B654" s="20" t="s">
        <v>11968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11969</v>
      </c>
      <c r="H654" s="1">
        <f>+Temporalidad[[#This Row],[ID]]</f>
        <v>643</v>
      </c>
    </row>
    <row r="655" spans="1:8" x14ac:dyDescent="0.25">
      <c r="A655">
        <v>644</v>
      </c>
      <c r="B655" s="20" t="s">
        <v>11970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11971</v>
      </c>
      <c r="H655" s="1">
        <f>+Temporalidad[[#This Row],[ID]]</f>
        <v>644</v>
      </c>
    </row>
    <row r="656" spans="1:8" x14ac:dyDescent="0.25">
      <c r="A656">
        <v>645</v>
      </c>
      <c r="B656" s="20" t="s">
        <v>11972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11973</v>
      </c>
      <c r="H656" s="1">
        <f>+Temporalidad[[#This Row],[ID]]</f>
        <v>645</v>
      </c>
    </row>
    <row r="657" spans="1:8" x14ac:dyDescent="0.25">
      <c r="A657">
        <v>646</v>
      </c>
      <c r="B657" s="20" t="s">
        <v>11974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11975</v>
      </c>
      <c r="H657" s="1">
        <f>+Temporalidad[[#This Row],[ID]]</f>
        <v>646</v>
      </c>
    </row>
    <row r="658" spans="1:8" x14ac:dyDescent="0.25">
      <c r="A658">
        <v>647</v>
      </c>
      <c r="B658" s="20" t="s">
        <v>11976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11977</v>
      </c>
      <c r="H658" s="1">
        <f>+Temporalidad[[#This Row],[ID]]</f>
        <v>647</v>
      </c>
    </row>
    <row r="659" spans="1:8" x14ac:dyDescent="0.25">
      <c r="A659">
        <v>648</v>
      </c>
      <c r="B659" s="20" t="s">
        <v>11978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11979</v>
      </c>
      <c r="H659" s="1">
        <f>+Temporalidad[[#This Row],[ID]]</f>
        <v>648</v>
      </c>
    </row>
    <row r="660" spans="1:8" x14ac:dyDescent="0.25">
      <c r="A660">
        <v>649</v>
      </c>
      <c r="B660" s="20" t="s">
        <v>11980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11981</v>
      </c>
      <c r="H660" s="1">
        <f>+Temporalidad[[#This Row],[ID]]</f>
        <v>649</v>
      </c>
    </row>
    <row r="661" spans="1:8" x14ac:dyDescent="0.25">
      <c r="A661">
        <v>650</v>
      </c>
      <c r="B661" s="20" t="s">
        <v>11982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11983</v>
      </c>
      <c r="H661" s="1">
        <f>+Temporalidad[[#This Row],[ID]]</f>
        <v>650</v>
      </c>
    </row>
    <row r="662" spans="1:8" x14ac:dyDescent="0.25">
      <c r="A662">
        <v>651</v>
      </c>
      <c r="B662" s="20" t="s">
        <v>11984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11985</v>
      </c>
      <c r="H662" s="1">
        <f>+Temporalidad[[#This Row],[ID]]</f>
        <v>651</v>
      </c>
    </row>
    <row r="663" spans="1:8" x14ac:dyDescent="0.25">
      <c r="A663">
        <v>652</v>
      </c>
      <c r="B663" s="20" t="s">
        <v>11986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11987</v>
      </c>
      <c r="H663" s="1">
        <f>+Temporalidad[[#This Row],[ID]]</f>
        <v>652</v>
      </c>
    </row>
    <row r="664" spans="1:8" x14ac:dyDescent="0.25">
      <c r="A664">
        <v>653</v>
      </c>
      <c r="B664" s="20" t="s">
        <v>11988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11989</v>
      </c>
      <c r="H664" s="1">
        <f>+Temporalidad[[#This Row],[ID]]</f>
        <v>653</v>
      </c>
    </row>
    <row r="665" spans="1:8" x14ac:dyDescent="0.25">
      <c r="A665">
        <v>654</v>
      </c>
      <c r="B665" s="20" t="s">
        <v>11990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11991</v>
      </c>
      <c r="H665" s="1">
        <f>+Temporalidad[[#This Row],[ID]]</f>
        <v>654</v>
      </c>
    </row>
    <row r="666" spans="1:8" x14ac:dyDescent="0.25">
      <c r="A666">
        <v>655</v>
      </c>
      <c r="B666" s="20" t="s">
        <v>11992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11993</v>
      </c>
      <c r="H666" s="1">
        <f>+Temporalidad[[#This Row],[ID]]</f>
        <v>655</v>
      </c>
    </row>
    <row r="667" spans="1:8" x14ac:dyDescent="0.25">
      <c r="A667">
        <v>656</v>
      </c>
      <c r="B667" s="20" t="s">
        <v>11994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11995</v>
      </c>
      <c r="H667" s="1">
        <f>+Temporalidad[[#This Row],[ID]]</f>
        <v>656</v>
      </c>
    </row>
    <row r="668" spans="1:8" x14ac:dyDescent="0.25">
      <c r="A668">
        <v>657</v>
      </c>
      <c r="B668" s="20" t="s">
        <v>11996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11997</v>
      </c>
      <c r="H668" s="1">
        <f>+Temporalidad[[#This Row],[ID]]</f>
        <v>657</v>
      </c>
    </row>
    <row r="669" spans="1:8" x14ac:dyDescent="0.25">
      <c r="A669">
        <v>658</v>
      </c>
      <c r="B669" s="20" t="s">
        <v>11998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11999</v>
      </c>
      <c r="H669" s="1">
        <f>+Temporalidad[[#This Row],[ID]]</f>
        <v>658</v>
      </c>
    </row>
    <row r="670" spans="1:8" x14ac:dyDescent="0.25">
      <c r="A670">
        <v>659</v>
      </c>
      <c r="B670" s="20" t="s">
        <v>12000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12001</v>
      </c>
      <c r="H670" s="1">
        <f>+Temporalidad[[#This Row],[ID]]</f>
        <v>659</v>
      </c>
    </row>
    <row r="671" spans="1:8" x14ac:dyDescent="0.25">
      <c r="A671">
        <v>660</v>
      </c>
      <c r="B671" s="20" t="s">
        <v>12002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12003</v>
      </c>
      <c r="H671" s="1">
        <f>+Temporalidad[[#This Row],[ID]]</f>
        <v>660</v>
      </c>
    </row>
    <row r="672" spans="1:8" x14ac:dyDescent="0.25">
      <c r="A672">
        <v>661</v>
      </c>
      <c r="B672" s="20" t="s">
        <v>12004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12005</v>
      </c>
      <c r="H672" s="1">
        <f>+Temporalidad[[#This Row],[ID]]</f>
        <v>661</v>
      </c>
    </row>
    <row r="673" spans="1:8" x14ac:dyDescent="0.25">
      <c r="A673">
        <v>662</v>
      </c>
      <c r="B673" s="20" t="s">
        <v>12006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12007</v>
      </c>
      <c r="H673" s="1">
        <f>+Temporalidad[[#This Row],[ID]]</f>
        <v>662</v>
      </c>
    </row>
    <row r="674" spans="1:8" x14ac:dyDescent="0.25">
      <c r="A674">
        <v>663</v>
      </c>
      <c r="B674" s="20" t="s">
        <v>12008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12009</v>
      </c>
      <c r="H674" s="1">
        <f>+Temporalidad[[#This Row],[ID]]</f>
        <v>663</v>
      </c>
    </row>
    <row r="675" spans="1:8" x14ac:dyDescent="0.25">
      <c r="A675">
        <v>664</v>
      </c>
      <c r="B675" s="20" t="s">
        <v>12010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12011</v>
      </c>
      <c r="H675" s="1">
        <f>+Temporalidad[[#This Row],[ID]]</f>
        <v>664</v>
      </c>
    </row>
    <row r="676" spans="1:8" x14ac:dyDescent="0.25">
      <c r="A676">
        <v>665</v>
      </c>
      <c r="B676" s="20" t="s">
        <v>12012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12013</v>
      </c>
      <c r="H676" s="1">
        <f>+Temporalidad[[#This Row],[ID]]</f>
        <v>665</v>
      </c>
    </row>
    <row r="677" spans="1:8" x14ac:dyDescent="0.25">
      <c r="A677">
        <v>666</v>
      </c>
      <c r="B677" s="20" t="s">
        <v>12014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12015</v>
      </c>
      <c r="H677" s="1">
        <f>+Temporalidad[[#This Row],[ID]]</f>
        <v>666</v>
      </c>
    </row>
    <row r="678" spans="1:8" x14ac:dyDescent="0.25">
      <c r="A678">
        <v>667</v>
      </c>
      <c r="B678" s="20" t="s">
        <v>12016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12017</v>
      </c>
      <c r="H678" s="1">
        <f>+Temporalidad[[#This Row],[ID]]</f>
        <v>667</v>
      </c>
    </row>
    <row r="679" spans="1:8" x14ac:dyDescent="0.25">
      <c r="A679">
        <v>668</v>
      </c>
      <c r="B679" s="20" t="s">
        <v>12018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12019</v>
      </c>
      <c r="H679" s="1">
        <f>+Temporalidad[[#This Row],[ID]]</f>
        <v>668</v>
      </c>
    </row>
    <row r="680" spans="1:8" x14ac:dyDescent="0.25">
      <c r="A680">
        <v>669</v>
      </c>
      <c r="B680" s="20" t="s">
        <v>12020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12021</v>
      </c>
      <c r="H680" s="1">
        <f>+Temporalidad[[#This Row],[ID]]</f>
        <v>669</v>
      </c>
    </row>
    <row r="681" spans="1:8" x14ac:dyDescent="0.25">
      <c r="A681">
        <v>670</v>
      </c>
      <c r="B681" s="20" t="s">
        <v>12022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12023</v>
      </c>
      <c r="H681" s="1">
        <f>+Temporalidad[[#This Row],[ID]]</f>
        <v>670</v>
      </c>
    </row>
    <row r="682" spans="1:8" x14ac:dyDescent="0.25">
      <c r="A682">
        <v>671</v>
      </c>
      <c r="B682" s="20" t="s">
        <v>12024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12025</v>
      </c>
      <c r="H682" s="1">
        <f>+Temporalidad[[#This Row],[ID]]</f>
        <v>671</v>
      </c>
    </row>
    <row r="683" spans="1:8" x14ac:dyDescent="0.25">
      <c r="A683">
        <v>672</v>
      </c>
      <c r="B683" s="20" t="s">
        <v>12026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12027</v>
      </c>
      <c r="H683" s="1">
        <f>+Temporalidad[[#This Row],[ID]]</f>
        <v>672</v>
      </c>
    </row>
    <row r="684" spans="1:8" x14ac:dyDescent="0.25">
      <c r="A684">
        <v>673</v>
      </c>
      <c r="B684" s="20" t="s">
        <v>12028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12029</v>
      </c>
      <c r="H684" s="1">
        <f>+Temporalidad[[#This Row],[ID]]</f>
        <v>673</v>
      </c>
    </row>
    <row r="685" spans="1:8" x14ac:dyDescent="0.25">
      <c r="A685">
        <v>674</v>
      </c>
      <c r="B685" s="20" t="s">
        <v>12030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12031</v>
      </c>
      <c r="H685" s="1">
        <f>+Temporalidad[[#This Row],[ID]]</f>
        <v>674</v>
      </c>
    </row>
    <row r="686" spans="1:8" x14ac:dyDescent="0.25">
      <c r="A686">
        <v>675</v>
      </c>
      <c r="B686" s="20" t="s">
        <v>12032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12033</v>
      </c>
      <c r="H686" s="1">
        <f>+Temporalidad[[#This Row],[ID]]</f>
        <v>675</v>
      </c>
    </row>
    <row r="687" spans="1:8" x14ac:dyDescent="0.25">
      <c r="A687">
        <v>676</v>
      </c>
      <c r="B687" s="20" t="s">
        <v>12034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12035</v>
      </c>
      <c r="H687" s="1">
        <f>+Temporalidad[[#This Row],[ID]]</f>
        <v>676</v>
      </c>
    </row>
    <row r="688" spans="1:8" x14ac:dyDescent="0.25">
      <c r="A688">
        <v>677</v>
      </c>
      <c r="B688" s="20" t="s">
        <v>12036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12037</v>
      </c>
      <c r="H688" s="1">
        <f>+Temporalidad[[#This Row],[ID]]</f>
        <v>677</v>
      </c>
    </row>
    <row r="689" spans="1:8" x14ac:dyDescent="0.25">
      <c r="A689">
        <v>678</v>
      </c>
      <c r="B689" s="20" t="s">
        <v>12038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12039</v>
      </c>
      <c r="H689" s="1">
        <f>+Temporalidad[[#This Row],[ID]]</f>
        <v>678</v>
      </c>
    </row>
    <row r="690" spans="1:8" x14ac:dyDescent="0.25">
      <c r="A690">
        <v>679</v>
      </c>
      <c r="B690" s="20" t="s">
        <v>12040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12041</v>
      </c>
      <c r="H690" s="1">
        <f>+Temporalidad[[#This Row],[ID]]</f>
        <v>679</v>
      </c>
    </row>
    <row r="691" spans="1:8" x14ac:dyDescent="0.25">
      <c r="A691">
        <v>680</v>
      </c>
      <c r="B691" s="20" t="s">
        <v>12042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12043</v>
      </c>
      <c r="H691" s="1">
        <f>+Temporalidad[[#This Row],[ID]]</f>
        <v>680</v>
      </c>
    </row>
    <row r="692" spans="1:8" x14ac:dyDescent="0.25">
      <c r="A692">
        <v>681</v>
      </c>
      <c r="B692" s="20" t="s">
        <v>12044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12045</v>
      </c>
      <c r="H692" s="1">
        <f>+Temporalidad[[#This Row],[ID]]</f>
        <v>681</v>
      </c>
    </row>
    <row r="693" spans="1:8" x14ac:dyDescent="0.25">
      <c r="A693">
        <v>682</v>
      </c>
      <c r="B693" s="20" t="s">
        <v>12046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12047</v>
      </c>
      <c r="H693" s="1">
        <f>+Temporalidad[[#This Row],[ID]]</f>
        <v>682</v>
      </c>
    </row>
    <row r="694" spans="1:8" x14ac:dyDescent="0.25">
      <c r="A694">
        <v>683</v>
      </c>
      <c r="B694" s="20" t="s">
        <v>12048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12049</v>
      </c>
      <c r="H694" s="1">
        <f>+Temporalidad[[#This Row],[ID]]</f>
        <v>683</v>
      </c>
    </row>
    <row r="695" spans="1:8" x14ac:dyDescent="0.25">
      <c r="A695">
        <v>684</v>
      </c>
      <c r="B695" s="20" t="s">
        <v>12050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12051</v>
      </c>
      <c r="H695" s="1">
        <f>+Temporalidad[[#This Row],[ID]]</f>
        <v>684</v>
      </c>
    </row>
    <row r="696" spans="1:8" x14ac:dyDescent="0.25">
      <c r="A696">
        <v>685</v>
      </c>
      <c r="B696" s="20" t="s">
        <v>12052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12053</v>
      </c>
      <c r="H696" s="1">
        <f>+Temporalidad[[#This Row],[ID]]</f>
        <v>685</v>
      </c>
    </row>
    <row r="697" spans="1:8" x14ac:dyDescent="0.25">
      <c r="A697">
        <v>686</v>
      </c>
      <c r="B697" s="20" t="s">
        <v>12054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12055</v>
      </c>
      <c r="H697" s="1">
        <f>+Temporalidad[[#This Row],[ID]]</f>
        <v>686</v>
      </c>
    </row>
    <row r="698" spans="1:8" x14ac:dyDescent="0.25">
      <c r="A698">
        <v>687</v>
      </c>
      <c r="B698" s="20" t="s">
        <v>12056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12057</v>
      </c>
      <c r="H698" s="1">
        <f>+Temporalidad[[#This Row],[ID]]</f>
        <v>687</v>
      </c>
    </row>
    <row r="699" spans="1:8" x14ac:dyDescent="0.25">
      <c r="A699">
        <v>688</v>
      </c>
      <c r="B699" s="20" t="s">
        <v>12058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12059</v>
      </c>
      <c r="H699" s="1">
        <f>+Temporalidad[[#This Row],[ID]]</f>
        <v>688</v>
      </c>
    </row>
    <row r="700" spans="1:8" x14ac:dyDescent="0.25">
      <c r="A700">
        <v>689</v>
      </c>
      <c r="B700" s="20" t="s">
        <v>12060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12061</v>
      </c>
      <c r="H700" s="1">
        <f>+Temporalidad[[#This Row],[ID]]</f>
        <v>689</v>
      </c>
    </row>
    <row r="701" spans="1:8" x14ac:dyDescent="0.25">
      <c r="A701">
        <v>690</v>
      </c>
      <c r="B701" s="20" t="s">
        <v>12062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12063</v>
      </c>
      <c r="H701" s="1">
        <f>+Temporalidad[[#This Row],[ID]]</f>
        <v>690</v>
      </c>
    </row>
    <row r="702" spans="1:8" x14ac:dyDescent="0.25">
      <c r="A702">
        <v>691</v>
      </c>
      <c r="B702" s="20" t="s">
        <v>12064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12065</v>
      </c>
      <c r="H702" s="1">
        <f>+Temporalidad[[#This Row],[ID]]</f>
        <v>691</v>
      </c>
    </row>
    <row r="703" spans="1:8" x14ac:dyDescent="0.25">
      <c r="A703">
        <v>692</v>
      </c>
      <c r="B703" s="20" t="s">
        <v>12066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12067</v>
      </c>
      <c r="H703" s="1">
        <f>+Temporalidad[[#This Row],[ID]]</f>
        <v>692</v>
      </c>
    </row>
    <row r="704" spans="1:8" x14ac:dyDescent="0.25">
      <c r="A704">
        <v>693</v>
      </c>
      <c r="B704" s="20" t="s">
        <v>12068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12069</v>
      </c>
      <c r="H704" s="1">
        <f>+Temporalidad[[#This Row],[ID]]</f>
        <v>693</v>
      </c>
    </row>
    <row r="705" spans="1:8" x14ac:dyDescent="0.25">
      <c r="A705">
        <v>694</v>
      </c>
      <c r="B705" s="20" t="s">
        <v>12070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12071</v>
      </c>
      <c r="H705" s="1">
        <f>+Temporalidad[[#This Row],[ID]]</f>
        <v>694</v>
      </c>
    </row>
    <row r="706" spans="1:8" x14ac:dyDescent="0.25">
      <c r="A706">
        <v>695</v>
      </c>
      <c r="B706" s="20" t="s">
        <v>12072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12073</v>
      </c>
      <c r="H706" s="1">
        <f>+Temporalidad[[#This Row],[ID]]</f>
        <v>695</v>
      </c>
    </row>
    <row r="707" spans="1:8" x14ac:dyDescent="0.25">
      <c r="A707">
        <v>696</v>
      </c>
      <c r="B707" s="20" t="s">
        <v>12074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12075</v>
      </c>
      <c r="H707" s="1">
        <f>+Temporalidad[[#This Row],[ID]]</f>
        <v>696</v>
      </c>
    </row>
    <row r="708" spans="1:8" x14ac:dyDescent="0.25">
      <c r="A708">
        <v>697</v>
      </c>
      <c r="B708" s="20" t="s">
        <v>12076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12077</v>
      </c>
      <c r="H708" s="1">
        <f>+Temporalidad[[#This Row],[ID]]</f>
        <v>697</v>
      </c>
    </row>
    <row r="709" spans="1:8" x14ac:dyDescent="0.25">
      <c r="A709">
        <v>698</v>
      </c>
      <c r="B709" s="20" t="s">
        <v>12078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12079</v>
      </c>
      <c r="H709" s="1">
        <f>+Temporalidad[[#This Row],[ID]]</f>
        <v>698</v>
      </c>
    </row>
    <row r="710" spans="1:8" x14ac:dyDescent="0.25">
      <c r="A710">
        <v>699</v>
      </c>
      <c r="B710" s="20" t="s">
        <v>12080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12081</v>
      </c>
      <c r="H710" s="1">
        <f>+Temporalidad[[#This Row],[ID]]</f>
        <v>699</v>
      </c>
    </row>
    <row r="711" spans="1:8" x14ac:dyDescent="0.25">
      <c r="A711">
        <v>700</v>
      </c>
      <c r="B711" s="20" t="s">
        <v>12082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12083</v>
      </c>
      <c r="H711" s="1">
        <f>+Temporalidad[[#This Row],[ID]]</f>
        <v>700</v>
      </c>
    </row>
    <row r="712" spans="1:8" x14ac:dyDescent="0.25">
      <c r="A712">
        <v>701</v>
      </c>
      <c r="B712" s="20" t="s">
        <v>12084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12085</v>
      </c>
      <c r="H712" s="1">
        <f>+Temporalidad[[#This Row],[ID]]</f>
        <v>701</v>
      </c>
    </row>
    <row r="713" spans="1:8" x14ac:dyDescent="0.25">
      <c r="A713">
        <v>702</v>
      </c>
      <c r="B713" s="20" t="s">
        <v>12086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12087</v>
      </c>
      <c r="H713" s="1">
        <f>+Temporalidad[[#This Row],[ID]]</f>
        <v>702</v>
      </c>
    </row>
    <row r="714" spans="1:8" x14ac:dyDescent="0.25">
      <c r="A714">
        <v>703</v>
      </c>
      <c r="B714" s="20" t="s">
        <v>12088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12089</v>
      </c>
      <c r="H714" s="1">
        <f>+Temporalidad[[#This Row],[ID]]</f>
        <v>703</v>
      </c>
    </row>
    <row r="715" spans="1:8" x14ac:dyDescent="0.25">
      <c r="A715">
        <v>704</v>
      </c>
      <c r="B715" s="20" t="s">
        <v>12090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12091</v>
      </c>
      <c r="H715" s="1">
        <f>+Temporalidad[[#This Row],[ID]]</f>
        <v>704</v>
      </c>
    </row>
    <row r="716" spans="1:8" x14ac:dyDescent="0.25">
      <c r="A716">
        <v>705</v>
      </c>
      <c r="B716" s="20" t="s">
        <v>12092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12093</v>
      </c>
      <c r="H716" s="1">
        <f>+Temporalidad[[#This Row],[ID]]</f>
        <v>705</v>
      </c>
    </row>
    <row r="717" spans="1:8" x14ac:dyDescent="0.25">
      <c r="A717">
        <v>706</v>
      </c>
      <c r="B717" s="20" t="s">
        <v>12094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12095</v>
      </c>
      <c r="H717" s="1">
        <f>+Temporalidad[[#This Row],[ID]]</f>
        <v>706</v>
      </c>
    </row>
    <row r="718" spans="1:8" x14ac:dyDescent="0.25">
      <c r="A718">
        <v>707</v>
      </c>
      <c r="B718" s="20" t="s">
        <v>12096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12097</v>
      </c>
      <c r="H718" s="1">
        <f>+Temporalidad[[#This Row],[ID]]</f>
        <v>707</v>
      </c>
    </row>
    <row r="719" spans="1:8" x14ac:dyDescent="0.25">
      <c r="A719">
        <v>708</v>
      </c>
      <c r="B719" s="20" t="s">
        <v>12098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12099</v>
      </c>
      <c r="H719" s="1">
        <f>+Temporalidad[[#This Row],[ID]]</f>
        <v>708</v>
      </c>
    </row>
    <row r="720" spans="1:8" x14ac:dyDescent="0.25">
      <c r="A720">
        <v>709</v>
      </c>
      <c r="B720" s="20" t="s">
        <v>12100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12101</v>
      </c>
      <c r="H720" s="1">
        <f>+Temporalidad[[#This Row],[ID]]</f>
        <v>709</v>
      </c>
    </row>
    <row r="721" spans="1:8" x14ac:dyDescent="0.25">
      <c r="A721">
        <v>710</v>
      </c>
      <c r="B721" s="20" t="s">
        <v>12102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12103</v>
      </c>
      <c r="H721" s="1">
        <f>+Temporalidad[[#This Row],[ID]]</f>
        <v>710</v>
      </c>
    </row>
    <row r="722" spans="1:8" x14ac:dyDescent="0.25">
      <c r="A722">
        <v>711</v>
      </c>
      <c r="B722" s="20" t="s">
        <v>12104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12105</v>
      </c>
      <c r="H722" s="1">
        <f>+Temporalidad[[#This Row],[ID]]</f>
        <v>711</v>
      </c>
    </row>
    <row r="723" spans="1:8" x14ac:dyDescent="0.25">
      <c r="A723">
        <v>712</v>
      </c>
      <c r="B723" s="20" t="s">
        <v>12106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12107</v>
      </c>
      <c r="H723" s="1">
        <f>+Temporalidad[[#This Row],[ID]]</f>
        <v>712</v>
      </c>
    </row>
    <row r="724" spans="1:8" x14ac:dyDescent="0.25">
      <c r="A724">
        <v>713</v>
      </c>
      <c r="B724" s="20" t="s">
        <v>12108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12109</v>
      </c>
      <c r="H724" s="1">
        <f>+Temporalidad[[#This Row],[ID]]</f>
        <v>713</v>
      </c>
    </row>
    <row r="725" spans="1:8" x14ac:dyDescent="0.25">
      <c r="A725">
        <v>714</v>
      </c>
      <c r="B725" s="20" t="s">
        <v>12110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12111</v>
      </c>
      <c r="H725" s="1">
        <f>+Temporalidad[[#This Row],[ID]]</f>
        <v>714</v>
      </c>
    </row>
    <row r="726" spans="1:8" x14ac:dyDescent="0.25">
      <c r="A726">
        <v>715</v>
      </c>
      <c r="B726" s="20" t="s">
        <v>12112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12113</v>
      </c>
      <c r="H726" s="1">
        <f>+Temporalidad[[#This Row],[ID]]</f>
        <v>715</v>
      </c>
    </row>
    <row r="727" spans="1:8" x14ac:dyDescent="0.25">
      <c r="A727">
        <v>716</v>
      </c>
      <c r="B727" s="20" t="s">
        <v>12114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12115</v>
      </c>
      <c r="H727" s="1">
        <f>+Temporalidad[[#This Row],[ID]]</f>
        <v>716</v>
      </c>
    </row>
    <row r="728" spans="1:8" x14ac:dyDescent="0.25">
      <c r="A728">
        <v>717</v>
      </c>
      <c r="B728" s="20" t="s">
        <v>12116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12117</v>
      </c>
      <c r="H728" s="1">
        <f>+Temporalidad[[#This Row],[ID]]</f>
        <v>717</v>
      </c>
    </row>
    <row r="729" spans="1:8" x14ac:dyDescent="0.25">
      <c r="A729">
        <v>718</v>
      </c>
      <c r="B729" s="20" t="s">
        <v>12118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12119</v>
      </c>
      <c r="H729" s="1">
        <f>+Temporalidad[[#This Row],[ID]]</f>
        <v>718</v>
      </c>
    </row>
    <row r="730" spans="1:8" x14ac:dyDescent="0.25">
      <c r="A730">
        <v>719</v>
      </c>
      <c r="B730" s="20" t="s">
        <v>12120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12121</v>
      </c>
      <c r="H730" s="1">
        <f>+Temporalidad[[#This Row],[ID]]</f>
        <v>719</v>
      </c>
    </row>
    <row r="731" spans="1:8" x14ac:dyDescent="0.25">
      <c r="A731">
        <v>720</v>
      </c>
      <c r="B731" s="20" t="s">
        <v>12122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12123</v>
      </c>
      <c r="H731" s="1">
        <f>+Temporalidad[[#This Row],[ID]]</f>
        <v>720</v>
      </c>
    </row>
    <row r="732" spans="1:8" x14ac:dyDescent="0.25">
      <c r="A732">
        <v>721</v>
      </c>
      <c r="B732" s="20" t="s">
        <v>12124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12125</v>
      </c>
      <c r="H732" s="1">
        <f>+Temporalidad[[#This Row],[ID]]</f>
        <v>721</v>
      </c>
    </row>
    <row r="733" spans="1:8" x14ac:dyDescent="0.25">
      <c r="A733">
        <v>722</v>
      </c>
      <c r="B733" s="20" t="s">
        <v>12126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12127</v>
      </c>
      <c r="H733" s="1">
        <f>+Temporalidad[[#This Row],[ID]]</f>
        <v>722</v>
      </c>
    </row>
    <row r="734" spans="1:8" x14ac:dyDescent="0.25">
      <c r="A734">
        <v>723</v>
      </c>
      <c r="B734" s="20" t="s">
        <v>12128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12129</v>
      </c>
      <c r="H734" s="1">
        <f>+Temporalidad[[#This Row],[ID]]</f>
        <v>723</v>
      </c>
    </row>
    <row r="735" spans="1:8" x14ac:dyDescent="0.25">
      <c r="A735">
        <v>724</v>
      </c>
      <c r="B735" s="20" t="s">
        <v>12130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12131</v>
      </c>
      <c r="H735" s="1">
        <f>+Temporalidad[[#This Row],[ID]]</f>
        <v>724</v>
      </c>
    </row>
    <row r="736" spans="1:8" x14ac:dyDescent="0.25">
      <c r="A736">
        <v>725</v>
      </c>
      <c r="B736" s="20" t="s">
        <v>12132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12133</v>
      </c>
      <c r="H736" s="1">
        <f>+Temporalidad[[#This Row],[ID]]</f>
        <v>725</v>
      </c>
    </row>
    <row r="737" spans="1:8" x14ac:dyDescent="0.25">
      <c r="A737">
        <v>726</v>
      </c>
      <c r="B737" s="20" t="s">
        <v>12134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12135</v>
      </c>
      <c r="H737" s="1">
        <f>+Temporalidad[[#This Row],[ID]]</f>
        <v>726</v>
      </c>
    </row>
    <row r="738" spans="1:8" x14ac:dyDescent="0.25">
      <c r="A738">
        <v>727</v>
      </c>
      <c r="B738" s="20" t="s">
        <v>12136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12137</v>
      </c>
      <c r="H738" s="1">
        <f>+Temporalidad[[#This Row],[ID]]</f>
        <v>727</v>
      </c>
    </row>
    <row r="739" spans="1:8" x14ac:dyDescent="0.25">
      <c r="A739">
        <v>728</v>
      </c>
      <c r="B739" s="20" t="s">
        <v>12138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12139</v>
      </c>
      <c r="H739" s="1">
        <f>+Temporalidad[[#This Row],[ID]]</f>
        <v>728</v>
      </c>
    </row>
    <row r="740" spans="1:8" x14ac:dyDescent="0.25">
      <c r="A740">
        <v>729</v>
      </c>
      <c r="B740" s="20" t="s">
        <v>12140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12141</v>
      </c>
      <c r="H740" s="1">
        <f>+Temporalidad[[#This Row],[ID]]</f>
        <v>729</v>
      </c>
    </row>
    <row r="741" spans="1:8" x14ac:dyDescent="0.25">
      <c r="A741">
        <v>730</v>
      </c>
      <c r="B741" s="20" t="s">
        <v>12142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12143</v>
      </c>
      <c r="H741" s="1">
        <f>+Temporalidad[[#This Row],[ID]]</f>
        <v>730</v>
      </c>
    </row>
    <row r="742" spans="1:8" x14ac:dyDescent="0.25">
      <c r="A742">
        <v>731</v>
      </c>
      <c r="B742" s="20" t="s">
        <v>12144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12145</v>
      </c>
      <c r="H742" s="1">
        <f>+Temporalidad[[#This Row],[ID]]</f>
        <v>731</v>
      </c>
    </row>
    <row r="743" spans="1:8" x14ac:dyDescent="0.25">
      <c r="A743">
        <v>732</v>
      </c>
      <c r="B743" s="20" t="s">
        <v>12146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12147</v>
      </c>
      <c r="H743" s="1">
        <f>+Temporalidad[[#This Row],[ID]]</f>
        <v>732</v>
      </c>
    </row>
    <row r="744" spans="1:8" x14ac:dyDescent="0.25">
      <c r="A744">
        <v>733</v>
      </c>
      <c r="B744" s="20" t="s">
        <v>12148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12149</v>
      </c>
      <c r="H744" s="1">
        <f>+Temporalidad[[#This Row],[ID]]</f>
        <v>733</v>
      </c>
    </row>
    <row r="745" spans="1:8" x14ac:dyDescent="0.25">
      <c r="A745">
        <v>734</v>
      </c>
      <c r="B745" s="20" t="s">
        <v>12150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12151</v>
      </c>
      <c r="H745" s="1">
        <f>+Temporalidad[[#This Row],[ID]]</f>
        <v>734</v>
      </c>
    </row>
    <row r="746" spans="1:8" x14ac:dyDescent="0.25">
      <c r="A746">
        <v>735</v>
      </c>
      <c r="B746" s="20" t="s">
        <v>12152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12153</v>
      </c>
      <c r="H746" s="1">
        <f>+Temporalidad[[#This Row],[ID]]</f>
        <v>735</v>
      </c>
    </row>
    <row r="747" spans="1:8" x14ac:dyDescent="0.25">
      <c r="A747">
        <v>736</v>
      </c>
      <c r="B747" s="20" t="s">
        <v>12154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12155</v>
      </c>
      <c r="H747" s="1">
        <f>+Temporalidad[[#This Row],[ID]]</f>
        <v>736</v>
      </c>
    </row>
    <row r="748" spans="1:8" x14ac:dyDescent="0.25">
      <c r="A748">
        <v>737</v>
      </c>
      <c r="B748" s="20" t="s">
        <v>12156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12157</v>
      </c>
      <c r="H748" s="1">
        <f>+Temporalidad[[#This Row],[ID]]</f>
        <v>737</v>
      </c>
    </row>
    <row r="749" spans="1:8" x14ac:dyDescent="0.25">
      <c r="A749">
        <v>738</v>
      </c>
      <c r="B749" s="20" t="s">
        <v>12158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12159</v>
      </c>
      <c r="H749" s="1">
        <f>+Temporalidad[[#This Row],[ID]]</f>
        <v>738</v>
      </c>
    </row>
    <row r="750" spans="1:8" x14ac:dyDescent="0.25">
      <c r="A750">
        <v>739</v>
      </c>
      <c r="B750" s="20" t="s">
        <v>12160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12161</v>
      </c>
      <c r="H750" s="1">
        <f>+Temporalidad[[#This Row],[ID]]</f>
        <v>739</v>
      </c>
    </row>
    <row r="751" spans="1:8" x14ac:dyDescent="0.25">
      <c r="A751">
        <v>740</v>
      </c>
      <c r="B751" s="20" t="s">
        <v>12162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12163</v>
      </c>
      <c r="H751" s="1">
        <f>+Temporalidad[[#This Row],[ID]]</f>
        <v>740</v>
      </c>
    </row>
    <row r="752" spans="1:8" x14ac:dyDescent="0.25">
      <c r="A752">
        <v>741</v>
      </c>
      <c r="B752" s="20" t="s">
        <v>12164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12165</v>
      </c>
      <c r="H752" s="1">
        <f>+Temporalidad[[#This Row],[ID]]</f>
        <v>741</v>
      </c>
    </row>
    <row r="753" spans="1:8" x14ac:dyDescent="0.25">
      <c r="A753">
        <v>742</v>
      </c>
      <c r="B753" s="20" t="s">
        <v>12166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12167</v>
      </c>
      <c r="H753" s="1">
        <f>+Temporalidad[[#This Row],[ID]]</f>
        <v>742</v>
      </c>
    </row>
    <row r="754" spans="1:8" x14ac:dyDescent="0.25">
      <c r="A754">
        <v>743</v>
      </c>
      <c r="B754" s="20" t="s">
        <v>12168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12169</v>
      </c>
      <c r="H754" s="1">
        <f>+Temporalidad[[#This Row],[ID]]</f>
        <v>743</v>
      </c>
    </row>
    <row r="755" spans="1:8" x14ac:dyDescent="0.25">
      <c r="A755">
        <v>744</v>
      </c>
      <c r="B755" s="20" t="s">
        <v>12170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12171</v>
      </c>
      <c r="H755" s="1">
        <f>+Temporalidad[[#This Row],[ID]]</f>
        <v>744</v>
      </c>
    </row>
    <row r="756" spans="1:8" x14ac:dyDescent="0.25">
      <c r="A756">
        <v>745</v>
      </c>
      <c r="B756" s="20" t="s">
        <v>12172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12173</v>
      </c>
      <c r="H756" s="1">
        <f>+Temporalidad[[#This Row],[ID]]</f>
        <v>745</v>
      </c>
    </row>
    <row r="757" spans="1:8" x14ac:dyDescent="0.25">
      <c r="A757">
        <v>746</v>
      </c>
      <c r="B757" s="20" t="s">
        <v>12174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12175</v>
      </c>
      <c r="H757" s="1">
        <f>+Temporalidad[[#This Row],[ID]]</f>
        <v>746</v>
      </c>
    </row>
    <row r="758" spans="1:8" x14ac:dyDescent="0.25">
      <c r="A758">
        <v>747</v>
      </c>
      <c r="B758" s="20" t="s">
        <v>12176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12177</v>
      </c>
      <c r="H758" s="1">
        <f>+Temporalidad[[#This Row],[ID]]</f>
        <v>747</v>
      </c>
    </row>
    <row r="759" spans="1:8" x14ac:dyDescent="0.25">
      <c r="A759">
        <v>748</v>
      </c>
      <c r="B759" s="20" t="s">
        <v>12178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12179</v>
      </c>
      <c r="H759" s="1">
        <f>+Temporalidad[[#This Row],[ID]]</f>
        <v>748</v>
      </c>
    </row>
    <row r="760" spans="1:8" x14ac:dyDescent="0.25">
      <c r="A760">
        <v>749</v>
      </c>
      <c r="B760" s="20" t="s">
        <v>12180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12181</v>
      </c>
      <c r="H760" s="1">
        <f>+Temporalidad[[#This Row],[ID]]</f>
        <v>749</v>
      </c>
    </row>
    <row r="761" spans="1:8" x14ac:dyDescent="0.25">
      <c r="A761">
        <v>750</v>
      </c>
      <c r="B761" s="20" t="s">
        <v>12182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12183</v>
      </c>
      <c r="H761" s="1">
        <f>+Temporalidad[[#This Row],[ID]]</f>
        <v>750</v>
      </c>
    </row>
    <row r="762" spans="1:8" x14ac:dyDescent="0.25">
      <c r="A762">
        <v>751</v>
      </c>
      <c r="B762" s="20" t="s">
        <v>12184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12185</v>
      </c>
      <c r="H762" s="1">
        <f>+Temporalidad[[#This Row],[ID]]</f>
        <v>751</v>
      </c>
    </row>
    <row r="763" spans="1:8" x14ac:dyDescent="0.25">
      <c r="A763">
        <v>752</v>
      </c>
      <c r="B763" s="20" t="s">
        <v>12186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12187</v>
      </c>
      <c r="H763" s="1">
        <f>+Temporalidad[[#This Row],[ID]]</f>
        <v>752</v>
      </c>
    </row>
    <row r="764" spans="1:8" x14ac:dyDescent="0.25">
      <c r="A764">
        <v>753</v>
      </c>
      <c r="B764" s="20" t="s">
        <v>12188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12189</v>
      </c>
      <c r="H764" s="1">
        <f>+Temporalidad[[#This Row],[ID]]</f>
        <v>753</v>
      </c>
    </row>
    <row r="765" spans="1:8" x14ac:dyDescent="0.25">
      <c r="A765">
        <v>754</v>
      </c>
      <c r="B765" s="20" t="s">
        <v>12190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12191</v>
      </c>
      <c r="H765" s="1">
        <f>+Temporalidad[[#This Row],[ID]]</f>
        <v>754</v>
      </c>
    </row>
    <row r="766" spans="1:8" x14ac:dyDescent="0.25">
      <c r="A766">
        <v>755</v>
      </c>
      <c r="B766" s="20" t="s">
        <v>12192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12193</v>
      </c>
      <c r="H766" s="1">
        <f>+Temporalidad[[#This Row],[ID]]</f>
        <v>755</v>
      </c>
    </row>
    <row r="767" spans="1:8" x14ac:dyDescent="0.25">
      <c r="A767">
        <v>756</v>
      </c>
      <c r="B767" s="20" t="s">
        <v>12194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12195</v>
      </c>
      <c r="H767" s="1">
        <f>+Temporalidad[[#This Row],[ID]]</f>
        <v>756</v>
      </c>
    </row>
    <row r="768" spans="1:8" x14ac:dyDescent="0.25">
      <c r="A768">
        <v>757</v>
      </c>
      <c r="B768" s="20" t="s">
        <v>12196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12197</v>
      </c>
      <c r="H768" s="1">
        <f>+Temporalidad[[#This Row],[ID]]</f>
        <v>757</v>
      </c>
    </row>
    <row r="769" spans="1:8" x14ac:dyDescent="0.25">
      <c r="A769">
        <v>758</v>
      </c>
      <c r="B769" s="20" t="s">
        <v>12198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12199</v>
      </c>
      <c r="H769" s="1">
        <f>+Temporalidad[[#This Row],[ID]]</f>
        <v>758</v>
      </c>
    </row>
    <row r="770" spans="1:8" x14ac:dyDescent="0.25">
      <c r="A770">
        <v>759</v>
      </c>
      <c r="B770" s="20" t="s">
        <v>12200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12201</v>
      </c>
      <c r="H770" s="1">
        <f>+Temporalidad[[#This Row],[ID]]</f>
        <v>759</v>
      </c>
    </row>
    <row r="771" spans="1:8" x14ac:dyDescent="0.25">
      <c r="A771">
        <v>760</v>
      </c>
      <c r="B771" s="20" t="s">
        <v>12202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12203</v>
      </c>
      <c r="H771" s="1">
        <f>+Temporalidad[[#This Row],[ID]]</f>
        <v>760</v>
      </c>
    </row>
    <row r="772" spans="1:8" x14ac:dyDescent="0.25">
      <c r="A772">
        <v>761</v>
      </c>
      <c r="B772" s="20" t="s">
        <v>12204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12205</v>
      </c>
      <c r="H772" s="1">
        <f>+Temporalidad[[#This Row],[ID]]</f>
        <v>761</v>
      </c>
    </row>
    <row r="773" spans="1:8" x14ac:dyDescent="0.25">
      <c r="A773">
        <v>762</v>
      </c>
      <c r="B773" s="20" t="s">
        <v>12206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12207</v>
      </c>
      <c r="H773" s="1">
        <f>+Temporalidad[[#This Row],[ID]]</f>
        <v>762</v>
      </c>
    </row>
    <row r="774" spans="1:8" x14ac:dyDescent="0.25">
      <c r="A774">
        <v>763</v>
      </c>
      <c r="B774" s="20" t="s">
        <v>12208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12209</v>
      </c>
      <c r="H774" s="1">
        <f>+Temporalidad[[#This Row],[ID]]</f>
        <v>763</v>
      </c>
    </row>
    <row r="775" spans="1:8" x14ac:dyDescent="0.25">
      <c r="A775">
        <v>764</v>
      </c>
      <c r="B775" s="20" t="s">
        <v>12210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12211</v>
      </c>
      <c r="H775" s="1">
        <f>+Temporalidad[[#This Row],[ID]]</f>
        <v>764</v>
      </c>
    </row>
    <row r="776" spans="1:8" x14ac:dyDescent="0.25">
      <c r="A776">
        <v>765</v>
      </c>
      <c r="B776" s="20" t="s">
        <v>12212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12213</v>
      </c>
      <c r="H776" s="1">
        <f>+Temporalidad[[#This Row],[ID]]</f>
        <v>765</v>
      </c>
    </row>
    <row r="777" spans="1:8" x14ac:dyDescent="0.25">
      <c r="A777">
        <v>766</v>
      </c>
      <c r="B777" s="20" t="s">
        <v>12214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12215</v>
      </c>
      <c r="H777" s="1">
        <f>+Temporalidad[[#This Row],[ID]]</f>
        <v>766</v>
      </c>
    </row>
    <row r="778" spans="1:8" x14ac:dyDescent="0.25">
      <c r="A778">
        <v>767</v>
      </c>
      <c r="B778" s="20" t="s">
        <v>12216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12217</v>
      </c>
      <c r="H778" s="1">
        <f>+Temporalidad[[#This Row],[ID]]</f>
        <v>767</v>
      </c>
    </row>
    <row r="779" spans="1:8" x14ac:dyDescent="0.25">
      <c r="A779">
        <v>768</v>
      </c>
      <c r="B779" s="20" t="s">
        <v>12218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12219</v>
      </c>
      <c r="H779" s="1">
        <f>+Temporalidad[[#This Row],[ID]]</f>
        <v>768</v>
      </c>
    </row>
    <row r="780" spans="1:8" x14ac:dyDescent="0.25">
      <c r="A780">
        <v>769</v>
      </c>
      <c r="B780" s="20" t="s">
        <v>12220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12221</v>
      </c>
      <c r="H780" s="1">
        <f>+Temporalidad[[#This Row],[ID]]</f>
        <v>769</v>
      </c>
    </row>
    <row r="781" spans="1:8" x14ac:dyDescent="0.25">
      <c r="A781">
        <v>770</v>
      </c>
      <c r="B781" s="20" t="s">
        <v>12222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12223</v>
      </c>
      <c r="H781" s="1">
        <f>+Temporalidad[[#This Row],[ID]]</f>
        <v>770</v>
      </c>
    </row>
    <row r="782" spans="1:8" x14ac:dyDescent="0.25">
      <c r="A782">
        <v>771</v>
      </c>
      <c r="B782" s="20" t="s">
        <v>12224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12225</v>
      </c>
      <c r="H782" s="1">
        <f>+Temporalidad[[#This Row],[ID]]</f>
        <v>771</v>
      </c>
    </row>
    <row r="783" spans="1:8" x14ac:dyDescent="0.25">
      <c r="A783">
        <v>772</v>
      </c>
      <c r="B783" s="20" t="s">
        <v>12226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12227</v>
      </c>
      <c r="H783" s="1">
        <f>+Temporalidad[[#This Row],[ID]]</f>
        <v>772</v>
      </c>
    </row>
    <row r="784" spans="1:8" x14ac:dyDescent="0.25">
      <c r="A784">
        <v>773</v>
      </c>
      <c r="B784" s="20" t="s">
        <v>12228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12229</v>
      </c>
      <c r="H784" s="1">
        <f>+Temporalidad[[#This Row],[ID]]</f>
        <v>773</v>
      </c>
    </row>
    <row r="785" spans="1:8" x14ac:dyDescent="0.25">
      <c r="A785">
        <v>774</v>
      </c>
      <c r="B785" s="20" t="s">
        <v>12230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12231</v>
      </c>
      <c r="H785" s="1">
        <f>+Temporalidad[[#This Row],[ID]]</f>
        <v>774</v>
      </c>
    </row>
    <row r="786" spans="1:8" x14ac:dyDescent="0.25">
      <c r="A786">
        <v>775</v>
      </c>
      <c r="B786" s="20" t="s">
        <v>12232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12233</v>
      </c>
      <c r="H786" s="1">
        <f>+Temporalidad[[#This Row],[ID]]</f>
        <v>775</v>
      </c>
    </row>
    <row r="787" spans="1:8" x14ac:dyDescent="0.25">
      <c r="A787">
        <v>776</v>
      </c>
      <c r="B787" s="20" t="s">
        <v>12234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12235</v>
      </c>
      <c r="H787" s="1">
        <f>+Temporalidad[[#This Row],[ID]]</f>
        <v>776</v>
      </c>
    </row>
    <row r="788" spans="1:8" x14ac:dyDescent="0.25">
      <c r="A788">
        <v>777</v>
      </c>
      <c r="B788" s="20" t="s">
        <v>12236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12237</v>
      </c>
      <c r="H788" s="1">
        <f>+Temporalidad[[#This Row],[ID]]</f>
        <v>777</v>
      </c>
    </row>
    <row r="789" spans="1:8" x14ac:dyDescent="0.25">
      <c r="A789">
        <v>778</v>
      </c>
      <c r="B789" s="20" t="s">
        <v>12238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12239</v>
      </c>
      <c r="H789" s="1">
        <f>+Temporalidad[[#This Row],[ID]]</f>
        <v>778</v>
      </c>
    </row>
    <row r="790" spans="1:8" x14ac:dyDescent="0.25">
      <c r="A790">
        <v>779</v>
      </c>
      <c r="B790" s="20" t="s">
        <v>12240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12241</v>
      </c>
      <c r="H790" s="1">
        <f>+Temporalidad[[#This Row],[ID]]</f>
        <v>779</v>
      </c>
    </row>
    <row r="791" spans="1:8" x14ac:dyDescent="0.25">
      <c r="A791">
        <v>780</v>
      </c>
      <c r="B791" s="20" t="s">
        <v>12242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12243</v>
      </c>
      <c r="H791" s="1">
        <f>+Temporalidad[[#This Row],[ID]]</f>
        <v>780</v>
      </c>
    </row>
    <row r="792" spans="1:8" x14ac:dyDescent="0.25">
      <c r="A792">
        <v>781</v>
      </c>
      <c r="B792" s="20" t="s">
        <v>12244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12245</v>
      </c>
      <c r="H792" s="1">
        <f>+Temporalidad[[#This Row],[ID]]</f>
        <v>781</v>
      </c>
    </row>
    <row r="793" spans="1:8" x14ac:dyDescent="0.25">
      <c r="A793">
        <v>782</v>
      </c>
      <c r="B793" s="20" t="s">
        <v>12246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12247</v>
      </c>
      <c r="H793" s="1">
        <f>+Temporalidad[[#This Row],[ID]]</f>
        <v>782</v>
      </c>
    </row>
    <row r="794" spans="1:8" x14ac:dyDescent="0.25">
      <c r="A794">
        <v>783</v>
      </c>
      <c r="B794" s="20" t="s">
        <v>12248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12249</v>
      </c>
      <c r="H794" s="1">
        <f>+Temporalidad[[#This Row],[ID]]</f>
        <v>783</v>
      </c>
    </row>
    <row r="795" spans="1:8" x14ac:dyDescent="0.25">
      <c r="A795">
        <v>784</v>
      </c>
      <c r="B795" s="20" t="s">
        <v>12250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12251</v>
      </c>
      <c r="H795" s="1">
        <f>+Temporalidad[[#This Row],[ID]]</f>
        <v>784</v>
      </c>
    </row>
    <row r="796" spans="1:8" x14ac:dyDescent="0.25">
      <c r="A796">
        <v>785</v>
      </c>
      <c r="B796" s="20" t="s">
        <v>12252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12253</v>
      </c>
      <c r="H796" s="1">
        <f>+Temporalidad[[#This Row],[ID]]</f>
        <v>785</v>
      </c>
    </row>
    <row r="797" spans="1:8" x14ac:dyDescent="0.25">
      <c r="A797">
        <v>786</v>
      </c>
      <c r="B797" s="20" t="s">
        <v>12254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12255</v>
      </c>
      <c r="H797" s="1">
        <f>+Temporalidad[[#This Row],[ID]]</f>
        <v>786</v>
      </c>
    </row>
    <row r="798" spans="1:8" x14ac:dyDescent="0.25">
      <c r="A798">
        <v>787</v>
      </c>
      <c r="B798" s="20" t="s">
        <v>12256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12257</v>
      </c>
      <c r="H798" s="1">
        <f>+Temporalidad[[#This Row],[ID]]</f>
        <v>787</v>
      </c>
    </row>
    <row r="799" spans="1:8" x14ac:dyDescent="0.25">
      <c r="A799">
        <v>788</v>
      </c>
      <c r="B799" s="20" t="s">
        <v>12258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12259</v>
      </c>
      <c r="H799" s="1">
        <f>+Temporalidad[[#This Row],[ID]]</f>
        <v>788</v>
      </c>
    </row>
    <row r="800" spans="1:8" x14ac:dyDescent="0.25">
      <c r="A800">
        <v>789</v>
      </c>
      <c r="B800" s="20" t="s">
        <v>12260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12261</v>
      </c>
      <c r="H800" s="1">
        <f>+Temporalidad[[#This Row],[ID]]</f>
        <v>789</v>
      </c>
    </row>
    <row r="801" spans="1:8" x14ac:dyDescent="0.25">
      <c r="A801">
        <v>790</v>
      </c>
      <c r="B801" s="20" t="s">
        <v>12262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12263</v>
      </c>
      <c r="H801" s="1">
        <f>+Temporalidad[[#This Row],[ID]]</f>
        <v>790</v>
      </c>
    </row>
    <row r="802" spans="1:8" x14ac:dyDescent="0.25">
      <c r="A802">
        <v>791</v>
      </c>
      <c r="B802" s="20" t="s">
        <v>12264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12265</v>
      </c>
      <c r="H802" s="1">
        <f>+Temporalidad[[#This Row],[ID]]</f>
        <v>791</v>
      </c>
    </row>
    <row r="803" spans="1:8" x14ac:dyDescent="0.25">
      <c r="A803">
        <v>792</v>
      </c>
      <c r="B803" s="20" t="s">
        <v>12266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12267</v>
      </c>
      <c r="H803" s="1">
        <f>+Temporalidad[[#This Row],[ID]]</f>
        <v>792</v>
      </c>
    </row>
    <row r="804" spans="1:8" x14ac:dyDescent="0.25">
      <c r="A804">
        <v>793</v>
      </c>
      <c r="B804" s="20" t="s">
        <v>12268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12269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12270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12271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12272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12273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12274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12275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12276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12277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12278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12279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12280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12281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12282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12283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12284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12285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12286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12287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12288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12289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12290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12291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12292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12293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12294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12295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12296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12297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12298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12299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12300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12301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12302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12303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12304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12305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12306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12307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12308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12309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12310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12311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12312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12313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12314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12315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12316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12317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12318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12319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12320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12321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12322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12323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12324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12325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12326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12327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12328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12329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12330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12331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12332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12333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12334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12335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12336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12337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12338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12339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12340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12341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12342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12343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12344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12345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12346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12347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12348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12349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12350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12351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12352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12353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12354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12355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12356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12357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12358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12359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12360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12361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12362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12363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12364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12365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12366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12367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12368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12369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12370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12371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12372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12373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12374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12375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12376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12377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12378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12379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12380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12381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12382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12383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12384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12385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12386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12387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12388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12389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12390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12391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12392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12393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12394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12395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12396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12397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12398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12399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12400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12401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12402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12403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12404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12405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12406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12407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12408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12409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12410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12411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12412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12413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12414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12415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12416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12417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12418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12419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12420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12421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12422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12423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12424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12425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12426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12427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12428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12429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12430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12431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12432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12433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12434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12435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12436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12437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12438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12439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12440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12441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12442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12443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12444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12445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12446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12447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12448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12449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12450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12451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12452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12453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12454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12455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12456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12457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12458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12459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12460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12461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12462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12463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12464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12465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12466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12467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12468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12469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12470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12471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12472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12473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12474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12475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12476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12477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12478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12479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12480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12481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12482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12483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12484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12485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12486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12487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12488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12489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12490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12491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12492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12493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12494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12495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12496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12497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12498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12499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12500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12501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12502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12503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12504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12505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12506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12507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12508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12509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12510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12511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12512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12513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12514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12515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12516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12517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12518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12519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12520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12521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12522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12523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12524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12525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12526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12527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12528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12529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12530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12531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12532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12533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12534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12535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12536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12537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12538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12539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12540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12541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12542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12543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12544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12545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12546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12547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12548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12549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12550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12551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12552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12553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12554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12555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12556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12557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12558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12559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12560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12561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12562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12563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12564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12565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12566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12567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12568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12569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12570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12571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12572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12573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12574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12575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12576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12577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12578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12579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12580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12581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12582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12583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12584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12585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12586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12587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12588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12589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12590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12591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12592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12593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12594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12595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12596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12597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12598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12599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12600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12601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12602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12603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12604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12605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12606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12607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12608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12609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12610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12611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12612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12613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12614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12615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12616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12617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12618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12619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12620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12621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12622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12623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12624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12625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12626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12627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12628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12629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12630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12631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12632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12633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12634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12635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12636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12637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12638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12639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12640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12641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12642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12643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12644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12645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12646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12647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12648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12649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12650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12651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12652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12653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12654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12655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12656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12657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12658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12659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12660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12661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12662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12663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12664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12665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12666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12667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12668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12669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12670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12671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12672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12673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12674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12675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12676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12677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12678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12679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12680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12681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12682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12683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12684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12685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12686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12687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12688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12689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12690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12691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12692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12693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12694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12695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12696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12697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12698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12699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12700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12701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12702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12703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12704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12705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12706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12707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12708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12709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12710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12711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12712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12713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12714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12715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12716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12717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12718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12719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12720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12721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12722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12723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12724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12725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12726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12727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12728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12729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12730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12731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12732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12733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12734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12735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12736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12737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12738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12739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12740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12741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12742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12743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12744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12745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12746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12747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12748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12749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12750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12751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12752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12753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12754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12755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12756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12757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12758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12759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12760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12761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12762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12763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12764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12765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12766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12767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12768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12769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12770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12771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12772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12773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12774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12775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12776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12777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12778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12779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12780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12781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12782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12783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12784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12785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12786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12787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12788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12789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12790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12791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12792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12793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12794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12795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12796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12797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12798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12799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12800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12801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12802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12803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12804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12805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12806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12807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12808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12809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12810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12811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12812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12813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12814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12815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12816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12817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12818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12819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12820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12821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12822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12823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12824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12825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12826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12827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12828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12829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12830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12831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12832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12833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12834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12835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12836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12837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12838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12839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12840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12841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12842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12843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12844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12845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12846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12847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12848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12849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12850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12851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12852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12853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12854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12855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12856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12857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12858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12859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12860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12861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12862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12863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12864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12865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12866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12867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12868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12869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12870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12871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12872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12873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12874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12875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12876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12877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12878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12879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12880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12881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12882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12883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12884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12885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12886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12887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12888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12889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12890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12891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12892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12893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12894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12895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12896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12897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12898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12899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12900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12901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12902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12903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12904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12905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12906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12907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12908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12909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12910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12911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12912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12913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12914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12915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12916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12917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12918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12919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12920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12921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12922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12923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12924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12925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12926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12927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12928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12929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12930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12931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12932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12933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12934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12935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12936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12937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12938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12939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12940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12941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12942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12943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12944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12945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12946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12947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12948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12949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12950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12951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12952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12953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12954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12955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12956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12957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12958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12959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12960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12961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12962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12963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12964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12965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12966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12967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12968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12969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12970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12971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12972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12973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12974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12975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12976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12977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12978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12979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12980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12981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12982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12983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12984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12985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12986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12987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12988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12989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12990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12991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12992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12993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12994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12995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12996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12997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12998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12999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13000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13001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13002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13003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13004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13005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13006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13007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13008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13009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13010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13011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13012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13013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13014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13015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13016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13017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13018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13019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13020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13021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13022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13023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13024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13025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13026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13027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13028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13029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13030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13031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13032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13033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13034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13035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13036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13037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13038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13039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13040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13041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13042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13043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13044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13045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13046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13047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13048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13049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13050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13051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13052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13053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13054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13055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13056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13057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13058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13059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13060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13061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13062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13063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13064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13065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13066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13067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13068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13069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13070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13071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13072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13073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13074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13075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13076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13077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13078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13079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13080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13081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13082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13083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13084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13085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13086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13087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13088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13089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13090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13091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13092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13093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13094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13095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13096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13097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13098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13099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13100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13101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13102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13103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13104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13105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13106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13107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13108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13109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13110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13111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13112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13113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13114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13115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13116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13117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13118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13119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13120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13121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13122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13123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13124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13125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13126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13127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13128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13129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13130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13131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13132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13133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13134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13135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13136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13137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13138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13139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13140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13141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13142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13143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13144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13145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13146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13147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13148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13149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13150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13151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13152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13153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13154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13155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13156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13157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13158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13159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13160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13161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13162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13163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13164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13165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13166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13167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13168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13169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13170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13171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13172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13173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13174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13175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13176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13177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13178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13179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13180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13181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13182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13183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13184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13185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13186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13187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13188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13189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13190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13191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13192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13193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13194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13195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13196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13197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13198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13199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13200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13201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13202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13203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13204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13205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13206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13207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13208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13209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13210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13211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13212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13213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13214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13215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13216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13217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13218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13219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13220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13221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13222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13223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13224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13225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13226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13227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13228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13229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13230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13231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13232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13233</v>
      </c>
      <c r="H1768" s="1">
        <f>+Temporalidad[[#This Row],[ID]]</f>
        <v>1757</v>
      </c>
    </row>
    <row r="1769" spans="1:8" x14ac:dyDescent="0.25">
      <c r="A1769">
        <v>1758</v>
      </c>
      <c r="B1769" t="s">
        <v>10692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13234</v>
      </c>
      <c r="H1769" s="1">
        <f>+Temporalidad[[#This Row],[ID]]</f>
        <v>1758</v>
      </c>
    </row>
    <row r="1770" spans="1:8" x14ac:dyDescent="0.25">
      <c r="A1770">
        <v>1759</v>
      </c>
      <c r="B1770" t="s">
        <v>10693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13235</v>
      </c>
      <c r="H1770" s="1">
        <f>+Temporalidad[[#This Row],[ID]]</f>
        <v>1759</v>
      </c>
    </row>
    <row r="1771" spans="1:8" x14ac:dyDescent="0.25">
      <c r="A1771">
        <v>1760</v>
      </c>
      <c r="B1771" t="s">
        <v>10702</v>
      </c>
      <c r="C1771" s="1" t="s">
        <v>10607</v>
      </c>
      <c r="D1771" s="1" t="s">
        <v>10705</v>
      </c>
      <c r="E1771" s="2">
        <v>44363</v>
      </c>
      <c r="F1771" s="2">
        <v>44363</v>
      </c>
      <c r="G1771" s="1" t="s">
        <v>13807</v>
      </c>
      <c r="H1771" s="1">
        <f>+Temporalidad[[#This Row],[ID]]</f>
        <v>1760</v>
      </c>
    </row>
    <row r="1772" spans="1:8" x14ac:dyDescent="0.25">
      <c r="A1772">
        <v>1761</v>
      </c>
      <c r="B1772" t="s">
        <v>10703</v>
      </c>
      <c r="C1772" s="1" t="s">
        <v>10622</v>
      </c>
      <c r="D1772" s="1" t="s">
        <v>10706</v>
      </c>
      <c r="E1772" s="2">
        <v>44356</v>
      </c>
      <c r="F1772" s="2">
        <v>44363</v>
      </c>
      <c r="G1772" s="1" t="s">
        <v>13808</v>
      </c>
      <c r="H1772" s="1">
        <f>+Temporalidad[[#This Row],[ID]]</f>
        <v>1761</v>
      </c>
    </row>
    <row r="1773" spans="1:8" x14ac:dyDescent="0.25">
      <c r="A1773">
        <v>1762</v>
      </c>
      <c r="B1773" t="s">
        <v>10704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13809</v>
      </c>
      <c r="H1773" s="1">
        <f>+Temporalidad[[#This Row],[ID]]</f>
        <v>1762</v>
      </c>
    </row>
    <row r="1774" spans="1:8" x14ac:dyDescent="0.25">
      <c r="A1774">
        <v>1763</v>
      </c>
      <c r="B1774" t="s">
        <v>13236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13237</v>
      </c>
      <c r="H1774" s="1">
        <f>+Temporalidad[[#This Row],[ID]]</f>
        <v>1763</v>
      </c>
    </row>
    <row r="1775" spans="1:8" x14ac:dyDescent="0.25">
      <c r="A1775">
        <v>1764</v>
      </c>
      <c r="B1775" t="s">
        <v>13238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13239</v>
      </c>
      <c r="H1775" s="1">
        <f>+Temporalidad[[#This Row],[ID]]</f>
        <v>1764</v>
      </c>
    </row>
    <row r="1776" spans="1:8" x14ac:dyDescent="0.25">
      <c r="A1776">
        <v>1765</v>
      </c>
      <c r="B1776" t="s">
        <v>13240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13241</v>
      </c>
      <c r="H1776" s="1">
        <f>+Temporalidad[[#This Row],[ID]]</f>
        <v>1765</v>
      </c>
    </row>
    <row r="1777" spans="1:8" x14ac:dyDescent="0.25">
      <c r="A1777">
        <v>1766</v>
      </c>
      <c r="B1777" t="s">
        <v>13242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13243</v>
      </c>
      <c r="H1777" s="1">
        <f>+Temporalidad[[#This Row],[ID]]</f>
        <v>1766</v>
      </c>
    </row>
    <row r="1778" spans="1:8" x14ac:dyDescent="0.25">
      <c r="A1778">
        <v>1767</v>
      </c>
      <c r="B1778" t="s">
        <v>13244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13245</v>
      </c>
      <c r="H1778" s="1">
        <f>+Temporalidad[[#This Row],[ID]]</f>
        <v>1767</v>
      </c>
    </row>
    <row r="1779" spans="1:8" x14ac:dyDescent="0.25">
      <c r="A1779">
        <v>1768</v>
      </c>
      <c r="B1779" t="s">
        <v>13246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13247</v>
      </c>
      <c r="H1779" s="1">
        <f>+Temporalidad[[#This Row],[ID]]</f>
        <v>1768</v>
      </c>
    </row>
    <row r="1780" spans="1:8" x14ac:dyDescent="0.25">
      <c r="A1780">
        <v>1769</v>
      </c>
      <c r="B1780" t="s">
        <v>13248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13249</v>
      </c>
      <c r="H1780" s="1">
        <f>+Temporalidad[[#This Row],[ID]]</f>
        <v>1769</v>
      </c>
    </row>
    <row r="1781" spans="1:8" x14ac:dyDescent="0.25">
      <c r="A1781">
        <v>1770</v>
      </c>
      <c r="B1781" t="s">
        <v>10744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13250</v>
      </c>
      <c r="H1781" s="1">
        <f>+Temporalidad[[#This Row],[ID]]</f>
        <v>1770</v>
      </c>
    </row>
    <row r="1782" spans="1:8" x14ac:dyDescent="0.25">
      <c r="A1782">
        <v>1771</v>
      </c>
      <c r="B1782" t="s">
        <v>13710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13711</v>
      </c>
      <c r="H1782" s="1">
        <f>+Temporalidad[[#This Row],[ID]]</f>
        <v>1771</v>
      </c>
    </row>
    <row r="1783" spans="1:8" x14ac:dyDescent="0.25">
      <c r="A1783">
        <v>1772</v>
      </c>
      <c r="B1783" t="s">
        <v>13810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13811</v>
      </c>
      <c r="H1783" s="1">
        <f>+Temporalidad[[#This Row],[ID]]</f>
        <v>1772</v>
      </c>
    </row>
    <row r="1784" spans="1:8" x14ac:dyDescent="0.25">
      <c r="A1784">
        <v>1773</v>
      </c>
      <c r="B1784" t="s">
        <v>13812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13813</v>
      </c>
      <c r="H1784" s="1">
        <f>+Temporalidad[[#This Row],[ID]]</f>
        <v>1773</v>
      </c>
    </row>
    <row r="1785" spans="1:8" x14ac:dyDescent="0.25">
      <c r="A1785">
        <v>1774</v>
      </c>
      <c r="B1785" t="s">
        <v>13814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13815</v>
      </c>
      <c r="H1785" s="1">
        <f>+Temporalidad[[#This Row],[ID]]</f>
        <v>1774</v>
      </c>
    </row>
    <row r="1786" spans="1:8" x14ac:dyDescent="0.25">
      <c r="A1786">
        <v>1775</v>
      </c>
      <c r="B1786" t="s">
        <v>13816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13817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13818</v>
      </c>
      <c r="H1787" s="1">
        <f>+Temporalidad[[#This Row],[ID]]</f>
        <v>1776</v>
      </c>
    </row>
    <row r="1788" spans="1:8" x14ac:dyDescent="0.25">
      <c r="A1788">
        <v>1777</v>
      </c>
      <c r="B1788" t="s">
        <v>13819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13820</v>
      </c>
      <c r="H1788" s="1">
        <f>+Temporalidad[[#This Row],[ID]]</f>
        <v>1777</v>
      </c>
    </row>
    <row r="1789" spans="1:8" x14ac:dyDescent="0.25">
      <c r="A1789">
        <v>1777</v>
      </c>
      <c r="B1789" t="s">
        <v>13821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13822</v>
      </c>
      <c r="H1789" s="1">
        <f>+Temporalidad[[#This Row],[ID]]</f>
        <v>1777</v>
      </c>
    </row>
    <row r="1790" spans="1:8" x14ac:dyDescent="0.25">
      <c r="A1790">
        <v>1778</v>
      </c>
      <c r="B1790" t="s">
        <v>13785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13823</v>
      </c>
      <c r="H1790" s="1">
        <f>+Temporalidad[[#This Row],[ID]]</f>
        <v>1778</v>
      </c>
    </row>
    <row r="1791" spans="1:8" x14ac:dyDescent="0.25">
      <c r="A1791">
        <v>1779</v>
      </c>
      <c r="B1791" t="s">
        <v>13824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13825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E16" sqref="E16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10687</v>
      </c>
      <c r="C78" s="1" t="s">
        <v>10688</v>
      </c>
      <c r="D78" s="1" t="s">
        <v>10489</v>
      </c>
      <c r="E78" s="1" t="s">
        <v>10689</v>
      </c>
      <c r="F78" s="1">
        <f>+unidad_medida[[#This Row],[id]]</f>
        <v>68</v>
      </c>
    </row>
    <row r="79" spans="1:6" x14ac:dyDescent="0.25">
      <c r="A79">
        <v>69</v>
      </c>
      <c r="B79" s="1" t="s">
        <v>10695</v>
      </c>
      <c r="C79" s="1" t="s">
        <v>10695</v>
      </c>
      <c r="D79" s="1" t="s">
        <v>10489</v>
      </c>
      <c r="E79" s="1" t="s">
        <v>10696</v>
      </c>
      <c r="F79" s="1">
        <f>+unidad_medida[[#This Row],[id]]</f>
        <v>69</v>
      </c>
    </row>
    <row r="80" spans="1:6" x14ac:dyDescent="0.25">
      <c r="A80">
        <v>70</v>
      </c>
      <c r="B80" s="1" t="s">
        <v>10697</v>
      </c>
      <c r="C80" s="1" t="s">
        <v>10698</v>
      </c>
      <c r="D80" s="1" t="s">
        <v>10694</v>
      </c>
      <c r="E80" s="1" t="s">
        <v>10699</v>
      </c>
      <c r="F80" s="1">
        <f>+unidad_medida[[#This Row],[id]]</f>
        <v>70</v>
      </c>
    </row>
    <row r="81" spans="1:6" x14ac:dyDescent="0.25">
      <c r="A81">
        <v>71</v>
      </c>
      <c r="B81" s="1" t="s">
        <v>10700</v>
      </c>
      <c r="C81" s="1" t="s">
        <v>10526</v>
      </c>
      <c r="D81" s="1" t="s">
        <v>10694</v>
      </c>
      <c r="E81" s="1" t="s">
        <v>10701</v>
      </c>
      <c r="F81" s="1">
        <f>+unidad_medida[[#This Row],[id]]</f>
        <v>71</v>
      </c>
    </row>
    <row r="82" spans="1:6" x14ac:dyDescent="0.25">
      <c r="A82">
        <v>72</v>
      </c>
      <c r="B82" s="1" t="s">
        <v>13374</v>
      </c>
      <c r="C82" s="1" t="s">
        <v>13375</v>
      </c>
      <c r="D82" s="1" t="s">
        <v>9332</v>
      </c>
      <c r="E82" s="1" t="s">
        <v>13376</v>
      </c>
      <c r="F82" s="1">
        <f>+unidad_medida[[#This Row],[id]]</f>
        <v>72</v>
      </c>
    </row>
    <row r="83" spans="1:6" x14ac:dyDescent="0.25">
      <c r="A83">
        <v>73</v>
      </c>
      <c r="B83" s="1" t="s">
        <v>13377</v>
      </c>
      <c r="C83" s="1" t="s">
        <v>13377</v>
      </c>
      <c r="D83" s="1" t="s">
        <v>10489</v>
      </c>
      <c r="E83" s="1" t="s">
        <v>13379</v>
      </c>
      <c r="F83" s="1">
        <f>+unidad_medida[[#This Row],[id]]</f>
        <v>73</v>
      </c>
    </row>
    <row r="84" spans="1:6" x14ac:dyDescent="0.25">
      <c r="A84">
        <v>74</v>
      </c>
      <c r="B84" s="1" t="s">
        <v>13380</v>
      </c>
      <c r="C84" s="1" t="s">
        <v>13380</v>
      </c>
      <c r="D84" s="1" t="s">
        <v>10489</v>
      </c>
      <c r="E84" s="1" t="s">
        <v>13381</v>
      </c>
      <c r="F84" s="1">
        <f>+unidad_medida[[#This Row],[id]]</f>
        <v>74</v>
      </c>
    </row>
    <row r="85" spans="1:6" x14ac:dyDescent="0.25">
      <c r="A85">
        <v>75</v>
      </c>
      <c r="B85" s="1" t="s">
        <v>13713</v>
      </c>
      <c r="C85" s="1" t="s">
        <v>13713</v>
      </c>
      <c r="D85" s="1" t="s">
        <v>10489</v>
      </c>
      <c r="E85" s="1" t="s">
        <v>13714</v>
      </c>
      <c r="F85" s="1">
        <f>+unidad_medida[[#This Row],[id]]</f>
        <v>75</v>
      </c>
    </row>
    <row r="86" spans="1:6" x14ac:dyDescent="0.25">
      <c r="A86">
        <v>76</v>
      </c>
      <c r="B86" s="1" t="s">
        <v>13712</v>
      </c>
      <c r="C86" s="1" t="s">
        <v>13715</v>
      </c>
      <c r="D86" s="1" t="s">
        <v>13716</v>
      </c>
      <c r="E86" s="1" t="s">
        <v>13717</v>
      </c>
      <c r="F86" s="1">
        <f>+unidad_medida[[#This Row],[id]]</f>
        <v>76</v>
      </c>
    </row>
    <row r="87" spans="1:6" x14ac:dyDescent="0.25">
      <c r="A87">
        <v>77</v>
      </c>
      <c r="B87" s="1" t="s">
        <v>13718</v>
      </c>
      <c r="C87" s="1" t="s">
        <v>13719</v>
      </c>
      <c r="D87" s="1" t="s">
        <v>13716</v>
      </c>
      <c r="E87" s="1" t="s">
        <v>13720</v>
      </c>
      <c r="F87" s="1">
        <f>+unidad_medida[[#This Row],[id]]</f>
        <v>77</v>
      </c>
    </row>
    <row r="88" spans="1:6" x14ac:dyDescent="0.25">
      <c r="A88">
        <v>78</v>
      </c>
      <c r="B88" s="1" t="s">
        <v>13721</v>
      </c>
      <c r="C88" s="1" t="s">
        <v>13722</v>
      </c>
      <c r="D88" s="1" t="s">
        <v>13716</v>
      </c>
      <c r="E88" s="1" t="s">
        <v>13723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13395</v>
      </c>
      <c r="J27" s="1" t="s">
        <v>13396</v>
      </c>
      <c r="K27" s="1" t="s">
        <v>13397</v>
      </c>
      <c r="L27" s="1" t="s">
        <v>13398</v>
      </c>
      <c r="M27" s="1" t="s">
        <v>13399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13400</v>
      </c>
      <c r="J28" s="1" t="s">
        <v>13401</v>
      </c>
      <c r="K28" s="1" t="s">
        <v>13402</v>
      </c>
      <c r="L28" s="1" t="s">
        <v>13403</v>
      </c>
      <c r="M28" s="1" t="s">
        <v>13404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13405</v>
      </c>
      <c r="J48" s="1" t="s">
        <v>13406</v>
      </c>
      <c r="K48" s="1" t="s">
        <v>13407</v>
      </c>
      <c r="L48" s="1" t="s">
        <v>13408</v>
      </c>
      <c r="M48" s="1" t="s">
        <v>13409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13410</v>
      </c>
      <c r="J49" s="1" t="s">
        <v>13411</v>
      </c>
      <c r="K49" s="1" t="s">
        <v>13412</v>
      </c>
      <c r="L49" s="1" t="s">
        <v>13413</v>
      </c>
      <c r="M49" s="1" t="s">
        <v>13414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13415</v>
      </c>
      <c r="J50" s="1" t="s">
        <v>13416</v>
      </c>
      <c r="K50" s="1" t="s">
        <v>13417</v>
      </c>
      <c r="L50" s="1" t="s">
        <v>13418</v>
      </c>
      <c r="M50" s="1" t="s">
        <v>13419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13420</v>
      </c>
      <c r="J51" s="1" t="s">
        <v>13421</v>
      </c>
      <c r="K51" s="1" t="s">
        <v>13422</v>
      </c>
      <c r="L51" s="1" t="s">
        <v>13423</v>
      </c>
      <c r="M51" s="1" t="s">
        <v>13424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13425</v>
      </c>
      <c r="J52" s="1" t="s">
        <v>13426</v>
      </c>
      <c r="K52" s="1" t="s">
        <v>13427</v>
      </c>
      <c r="L52" s="1" t="s">
        <v>13428</v>
      </c>
      <c r="M52" s="1" t="s">
        <v>13429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13430</v>
      </c>
      <c r="K84" s="1" t="s">
        <v>13431</v>
      </c>
      <c r="L84" s="1" t="s">
        <v>13432</v>
      </c>
      <c r="M84" s="1" t="s">
        <v>13433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13434</v>
      </c>
      <c r="J170" s="1" t="s">
        <v>13435</v>
      </c>
      <c r="K170" s="1" t="s">
        <v>13436</v>
      </c>
      <c r="L170" s="1" t="s">
        <v>13437</v>
      </c>
      <c r="M170" s="1" t="s">
        <v>13438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13439</v>
      </c>
      <c r="J171" s="1" t="s">
        <v>13440</v>
      </c>
      <c r="K171" s="1" t="s">
        <v>13441</v>
      </c>
      <c r="L171" s="1" t="s">
        <v>13442</v>
      </c>
      <c r="M171" s="1" t="s">
        <v>13443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13444</v>
      </c>
      <c r="J172" s="1" t="s">
        <v>13445</v>
      </c>
      <c r="K172" s="1" t="s">
        <v>13446</v>
      </c>
      <c r="L172" s="1" t="s">
        <v>13447</v>
      </c>
      <c r="M172" s="1" t="s">
        <v>13448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13449</v>
      </c>
      <c r="J173" s="1" t="s">
        <v>13450</v>
      </c>
      <c r="K173" s="1" t="s">
        <v>13451</v>
      </c>
      <c r="L173" s="1" t="s">
        <v>13452</v>
      </c>
      <c r="M173" s="1" t="s">
        <v>13453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13454</v>
      </c>
      <c r="K203" s="1" t="s">
        <v>13455</v>
      </c>
      <c r="L203" s="1" t="s">
        <v>13456</v>
      </c>
      <c r="M203" s="1" t="s">
        <v>13457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13458</v>
      </c>
      <c r="E213">
        <v>270101</v>
      </c>
      <c r="F213" s="1" t="s">
        <v>10416</v>
      </c>
      <c r="G213">
        <v>270101001</v>
      </c>
      <c r="H213">
        <v>1</v>
      </c>
      <c r="I213" s="1" t="s">
        <v>13459</v>
      </c>
      <c r="J213" s="1" t="s">
        <v>13460</v>
      </c>
      <c r="K213" s="1" t="s">
        <v>13461</v>
      </c>
      <c r="L213" s="1" t="s">
        <v>13462</v>
      </c>
      <c r="M213" s="1" t="s">
        <v>13463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13458</v>
      </c>
      <c r="E214">
        <v>270102</v>
      </c>
      <c r="F214" s="1" t="s">
        <v>13464</v>
      </c>
      <c r="G214">
        <v>270102001</v>
      </c>
      <c r="H214">
        <v>1</v>
      </c>
      <c r="I214" s="1" t="s">
        <v>10393</v>
      </c>
      <c r="J214" s="1" t="s">
        <v>13465</v>
      </c>
      <c r="K214" s="1" t="s">
        <v>13466</v>
      </c>
      <c r="L214" s="1" t="s">
        <v>13467</v>
      </c>
      <c r="M214" s="1" t="s">
        <v>13468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13458</v>
      </c>
      <c r="E215">
        <v>270102</v>
      </c>
      <c r="F215" s="1" t="s">
        <v>13464</v>
      </c>
      <c r="G215">
        <v>270102002</v>
      </c>
      <c r="H215">
        <v>2</v>
      </c>
      <c r="I215" s="1" t="s">
        <v>10394</v>
      </c>
      <c r="J215" s="1" t="s">
        <v>13469</v>
      </c>
      <c r="K215" s="1" t="s">
        <v>13470</v>
      </c>
      <c r="L215" s="1" t="s">
        <v>13471</v>
      </c>
      <c r="M215" s="1" t="s">
        <v>13472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13458</v>
      </c>
      <c r="E216">
        <v>270102</v>
      </c>
      <c r="F216" s="1" t="s">
        <v>13464</v>
      </c>
      <c r="G216">
        <v>270102003</v>
      </c>
      <c r="H216">
        <v>3</v>
      </c>
      <c r="I216" s="1" t="s">
        <v>10395</v>
      </c>
      <c r="J216" s="1" t="s">
        <v>13473</v>
      </c>
      <c r="K216" s="1" t="s">
        <v>13474</v>
      </c>
      <c r="L216" s="1" t="s">
        <v>13475</v>
      </c>
      <c r="M216" s="1" t="s">
        <v>13476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13458</v>
      </c>
      <c r="E217">
        <v>270102</v>
      </c>
      <c r="F217" s="1" t="s">
        <v>13464</v>
      </c>
      <c r="G217">
        <v>270102004</v>
      </c>
      <c r="H217">
        <v>4</v>
      </c>
      <c r="I217" s="1" t="s">
        <v>10396</v>
      </c>
      <c r="J217" s="1" t="s">
        <v>13477</v>
      </c>
      <c r="K217" s="1" t="s">
        <v>13478</v>
      </c>
      <c r="L217" s="1" t="s">
        <v>13479</v>
      </c>
      <c r="M217" s="1" t="s">
        <v>13480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13458</v>
      </c>
      <c r="E218">
        <v>270102</v>
      </c>
      <c r="F218" s="1" t="s">
        <v>13464</v>
      </c>
      <c r="G218">
        <v>270102005</v>
      </c>
      <c r="H218">
        <v>5</v>
      </c>
      <c r="I218" s="1" t="s">
        <v>10397</v>
      </c>
      <c r="J218" s="1" t="s">
        <v>13481</v>
      </c>
      <c r="K218" s="1" t="s">
        <v>13482</v>
      </c>
      <c r="L218" s="1" t="s">
        <v>13483</v>
      </c>
      <c r="M218" s="1" t="s">
        <v>13484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13458</v>
      </c>
      <c r="E219">
        <v>270102</v>
      </c>
      <c r="F219" s="1" t="s">
        <v>13464</v>
      </c>
      <c r="G219">
        <v>270102006</v>
      </c>
      <c r="H219">
        <v>6</v>
      </c>
      <c r="I219" s="1" t="s">
        <v>10398</v>
      </c>
      <c r="J219" s="1" t="s">
        <v>13485</v>
      </c>
      <c r="K219" s="1" t="s">
        <v>13486</v>
      </c>
      <c r="L219" s="1" t="s">
        <v>13487</v>
      </c>
      <c r="M219" s="1" t="s">
        <v>13488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13458</v>
      </c>
      <c r="E220">
        <v>270102</v>
      </c>
      <c r="F220" s="1" t="s">
        <v>13464</v>
      </c>
      <c r="G220">
        <v>270102007</v>
      </c>
      <c r="H220">
        <v>7</v>
      </c>
      <c r="I220" s="1" t="s">
        <v>10399</v>
      </c>
      <c r="J220" s="1" t="s">
        <v>13489</v>
      </c>
      <c r="K220" s="1" t="s">
        <v>13490</v>
      </c>
      <c r="L220" s="1" t="s">
        <v>13491</v>
      </c>
      <c r="M220" s="1" t="s">
        <v>13492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13458</v>
      </c>
      <c r="E221">
        <v>270102</v>
      </c>
      <c r="F221" s="1" t="s">
        <v>13464</v>
      </c>
      <c r="G221">
        <v>270102008</v>
      </c>
      <c r="H221">
        <v>8</v>
      </c>
      <c r="I221" s="1" t="s">
        <v>10400</v>
      </c>
      <c r="J221" s="1" t="s">
        <v>13493</v>
      </c>
      <c r="K221" s="1" t="s">
        <v>13494</v>
      </c>
      <c r="L221" s="1" t="s">
        <v>13495</v>
      </c>
      <c r="M221" s="1" t="s">
        <v>13496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13458</v>
      </c>
      <c r="E222">
        <v>270102</v>
      </c>
      <c r="F222" s="1" t="s">
        <v>13464</v>
      </c>
      <c r="G222">
        <v>270102009</v>
      </c>
      <c r="H222">
        <v>9</v>
      </c>
      <c r="I222" s="1" t="s">
        <v>10401</v>
      </c>
      <c r="J222" s="1" t="s">
        <v>13497</v>
      </c>
      <c r="K222" s="1" t="s">
        <v>13498</v>
      </c>
      <c r="L222" s="1" t="s">
        <v>13499</v>
      </c>
      <c r="M222" s="1" t="s">
        <v>13500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13458</v>
      </c>
      <c r="E223">
        <v>270102</v>
      </c>
      <c r="F223" s="1" t="s">
        <v>13464</v>
      </c>
      <c r="G223">
        <v>270102010</v>
      </c>
      <c r="H223">
        <v>10</v>
      </c>
      <c r="I223" s="1" t="s">
        <v>10402</v>
      </c>
      <c r="J223" s="1" t="s">
        <v>13501</v>
      </c>
      <c r="K223" s="1" t="s">
        <v>13502</v>
      </c>
      <c r="L223" s="1" t="s">
        <v>13503</v>
      </c>
      <c r="M223" s="1" t="s">
        <v>13504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13458</v>
      </c>
      <c r="E224">
        <v>270102</v>
      </c>
      <c r="F224" s="1" t="s">
        <v>13464</v>
      </c>
      <c r="G224">
        <v>270102011</v>
      </c>
      <c r="H224">
        <v>11</v>
      </c>
      <c r="I224" s="1" t="s">
        <v>10403</v>
      </c>
      <c r="J224" s="1" t="s">
        <v>13505</v>
      </c>
      <c r="K224" s="1" t="s">
        <v>13506</v>
      </c>
      <c r="L224" s="1" t="s">
        <v>13507</v>
      </c>
      <c r="M224" s="1" t="s">
        <v>13508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13458</v>
      </c>
      <c r="E225">
        <v>270102</v>
      </c>
      <c r="F225" s="1" t="s">
        <v>13464</v>
      </c>
      <c r="G225">
        <v>270102012</v>
      </c>
      <c r="H225">
        <v>12</v>
      </c>
      <c r="I225" s="1" t="s">
        <v>10404</v>
      </c>
      <c r="J225" s="1" t="s">
        <v>13509</v>
      </c>
      <c r="K225" s="1" t="s">
        <v>13510</v>
      </c>
      <c r="L225" s="1" t="s">
        <v>13511</v>
      </c>
      <c r="M225" s="1" t="s">
        <v>13512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13458</v>
      </c>
      <c r="E226">
        <v>270102</v>
      </c>
      <c r="F226" s="1" t="s">
        <v>13464</v>
      </c>
      <c r="G226">
        <v>270102013</v>
      </c>
      <c r="H226">
        <v>13</v>
      </c>
      <c r="I226" s="1" t="s">
        <v>10405</v>
      </c>
      <c r="J226" s="1" t="s">
        <v>13513</v>
      </c>
      <c r="K226" s="1" t="s">
        <v>13514</v>
      </c>
      <c r="L226" s="1" t="s">
        <v>13515</v>
      </c>
      <c r="M226" s="1" t="s">
        <v>13516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13458</v>
      </c>
      <c r="E227">
        <v>270102</v>
      </c>
      <c r="F227" s="1" t="s">
        <v>13464</v>
      </c>
      <c r="G227">
        <v>270102014</v>
      </c>
      <c r="H227">
        <v>14</v>
      </c>
      <c r="I227" s="1" t="s">
        <v>10406</v>
      </c>
      <c r="J227" s="1" t="s">
        <v>13517</v>
      </c>
      <c r="K227" s="1" t="s">
        <v>13518</v>
      </c>
      <c r="L227" s="1" t="s">
        <v>13519</v>
      </c>
      <c r="M227" s="1" t="s">
        <v>13520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13458</v>
      </c>
      <c r="E228">
        <v>270102</v>
      </c>
      <c r="F228" s="1" t="s">
        <v>13464</v>
      </c>
      <c r="G228">
        <v>270102015</v>
      </c>
      <c r="H228">
        <v>15</v>
      </c>
      <c r="I228" s="1" t="s">
        <v>10407</v>
      </c>
      <c r="J228" s="1" t="s">
        <v>13521</v>
      </c>
      <c r="K228" s="1" t="s">
        <v>13522</v>
      </c>
      <c r="L228" s="1" t="s">
        <v>13523</v>
      </c>
      <c r="M228" s="1" t="s">
        <v>13524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13458</v>
      </c>
      <c r="E229">
        <v>270102</v>
      </c>
      <c r="F229" s="1" t="s">
        <v>13464</v>
      </c>
      <c r="G229">
        <v>270102016</v>
      </c>
      <c r="H229">
        <v>16</v>
      </c>
      <c r="I229" s="1" t="s">
        <v>10408</v>
      </c>
      <c r="J229" s="1" t="s">
        <v>13525</v>
      </c>
      <c r="K229" s="1" t="s">
        <v>13526</v>
      </c>
      <c r="L229" s="1" t="s">
        <v>13527</v>
      </c>
      <c r="M229" s="1" t="s">
        <v>13528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13458</v>
      </c>
      <c r="E230">
        <v>270102</v>
      </c>
      <c r="F230" s="1" t="s">
        <v>13464</v>
      </c>
      <c r="G230">
        <v>270102017</v>
      </c>
      <c r="H230">
        <v>17</v>
      </c>
      <c r="I230" s="1" t="s">
        <v>10409</v>
      </c>
      <c r="J230" s="1" t="s">
        <v>13529</v>
      </c>
      <c r="K230" s="1" t="s">
        <v>13530</v>
      </c>
      <c r="L230" s="1" t="s">
        <v>13531</v>
      </c>
      <c r="M230" s="1" t="s">
        <v>13532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13458</v>
      </c>
      <c r="E231">
        <v>270102</v>
      </c>
      <c r="F231" s="1" t="s">
        <v>13464</v>
      </c>
      <c r="G231">
        <v>270102018</v>
      </c>
      <c r="H231">
        <v>18</v>
      </c>
      <c r="I231" s="1" t="s">
        <v>10410</v>
      </c>
      <c r="J231" s="1" t="s">
        <v>13533</v>
      </c>
      <c r="K231" s="1" t="s">
        <v>13534</v>
      </c>
      <c r="L231" s="1" t="s">
        <v>13535</v>
      </c>
      <c r="M231" s="1" t="s">
        <v>13536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13458</v>
      </c>
      <c r="E232">
        <v>270103</v>
      </c>
      <c r="F232" s="1" t="s">
        <v>13537</v>
      </c>
      <c r="G232">
        <v>270103001</v>
      </c>
      <c r="H232">
        <v>1</v>
      </c>
      <c r="I232" s="1" t="s">
        <v>10387</v>
      </c>
      <c r="J232" s="1" t="s">
        <v>13538</v>
      </c>
      <c r="K232" s="1" t="s">
        <v>13539</v>
      </c>
      <c r="L232" s="1" t="s">
        <v>13540</v>
      </c>
      <c r="M232" s="1" t="s">
        <v>13541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13458</v>
      </c>
      <c r="E233">
        <v>270103</v>
      </c>
      <c r="F233" s="1" t="s">
        <v>13537</v>
      </c>
      <c r="G233">
        <v>270103002</v>
      </c>
      <c r="H233">
        <v>2</v>
      </c>
      <c r="I233" s="1" t="s">
        <v>10388</v>
      </c>
      <c r="J233" s="1" t="s">
        <v>13542</v>
      </c>
      <c r="K233" s="1" t="s">
        <v>13543</v>
      </c>
      <c r="L233" s="1" t="s">
        <v>13544</v>
      </c>
      <c r="M233" s="1" t="s">
        <v>13545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13458</v>
      </c>
      <c r="E234">
        <v>270103</v>
      </c>
      <c r="F234" s="1" t="s">
        <v>13537</v>
      </c>
      <c r="G234">
        <v>270103003</v>
      </c>
      <c r="H234">
        <v>3</v>
      </c>
      <c r="I234" s="1" t="s">
        <v>10389</v>
      </c>
      <c r="J234" s="1" t="s">
        <v>13546</v>
      </c>
      <c r="K234" s="1" t="s">
        <v>13547</v>
      </c>
      <c r="L234" s="1" t="s">
        <v>13548</v>
      </c>
      <c r="M234" s="1" t="s">
        <v>13549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13458</v>
      </c>
      <c r="E235">
        <v>270103</v>
      </c>
      <c r="F235" s="1" t="s">
        <v>13537</v>
      </c>
      <c r="G235">
        <v>270103004</v>
      </c>
      <c r="H235">
        <v>4</v>
      </c>
      <c r="I235" s="1" t="s">
        <v>10390</v>
      </c>
      <c r="J235" s="1" t="s">
        <v>13550</v>
      </c>
      <c r="K235" s="1" t="s">
        <v>13551</v>
      </c>
      <c r="L235" s="1" t="s">
        <v>13552</v>
      </c>
      <c r="M235" s="1" t="s">
        <v>13553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13458</v>
      </c>
      <c r="E236">
        <v>270103</v>
      </c>
      <c r="F236" s="1" t="s">
        <v>13537</v>
      </c>
      <c r="G236">
        <v>270103005</v>
      </c>
      <c r="H236">
        <v>5</v>
      </c>
      <c r="I236" s="1" t="s">
        <v>10391</v>
      </c>
      <c r="J236" s="1" t="s">
        <v>13554</v>
      </c>
      <c r="K236" s="1" t="s">
        <v>13555</v>
      </c>
      <c r="L236" s="1" t="s">
        <v>13556</v>
      </c>
      <c r="M236" s="1" t="s">
        <v>13557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13458</v>
      </c>
      <c r="E237">
        <v>270103</v>
      </c>
      <c r="F237" s="1" t="s">
        <v>13537</v>
      </c>
      <c r="G237">
        <v>270103006</v>
      </c>
      <c r="H237">
        <v>6</v>
      </c>
      <c r="I237" s="1" t="s">
        <v>10392</v>
      </c>
      <c r="J237" s="1" t="s">
        <v>13558</v>
      </c>
      <c r="K237" s="1" t="s">
        <v>13559</v>
      </c>
      <c r="L237" s="1" t="s">
        <v>13560</v>
      </c>
      <c r="M237" s="1" t="s">
        <v>13561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13458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13562</v>
      </c>
      <c r="K238" s="1" t="s">
        <v>13563</v>
      </c>
      <c r="L238" s="1" t="s">
        <v>13564</v>
      </c>
      <c r="M238" s="1" t="s">
        <v>13565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13458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13566</v>
      </c>
      <c r="K239" s="1" t="s">
        <v>13567</v>
      </c>
      <c r="L239" s="1" t="s">
        <v>13568</v>
      </c>
      <c r="M239" s="1" t="s">
        <v>13569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13458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13570</v>
      </c>
      <c r="K240" s="1" t="s">
        <v>13571</v>
      </c>
      <c r="L240" s="1" t="s">
        <v>13572</v>
      </c>
      <c r="M240" s="1" t="s">
        <v>13573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13458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13574</v>
      </c>
      <c r="K241" s="1" t="s">
        <v>13575</v>
      </c>
      <c r="L241" s="1" t="s">
        <v>13576</v>
      </c>
      <c r="M241" s="1" t="s">
        <v>13577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13458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13578</v>
      </c>
      <c r="K242" s="1" t="s">
        <v>13579</v>
      </c>
      <c r="L242" s="1" t="s">
        <v>13580</v>
      </c>
      <c r="M242" s="1" t="s">
        <v>13581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13458</v>
      </c>
      <c r="E243">
        <v>270106</v>
      </c>
      <c r="F243" s="1" t="s">
        <v>10417</v>
      </c>
      <c r="G243">
        <v>270106002</v>
      </c>
      <c r="H243">
        <v>2</v>
      </c>
      <c r="I243" s="1" t="s">
        <v>13582</v>
      </c>
      <c r="J243" s="1" t="s">
        <v>13583</v>
      </c>
      <c r="K243" s="1" t="s">
        <v>13584</v>
      </c>
      <c r="L243" s="1" t="s">
        <v>13585</v>
      </c>
      <c r="M243" s="1" t="s">
        <v>13586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13458</v>
      </c>
      <c r="E244">
        <v>270107</v>
      </c>
      <c r="F244" s="1" t="s">
        <v>13587</v>
      </c>
      <c r="G244">
        <v>270107001</v>
      </c>
      <c r="H244">
        <v>1</v>
      </c>
      <c r="I244" s="1" t="s">
        <v>13588</v>
      </c>
      <c r="J244" s="1" t="s">
        <v>13589</v>
      </c>
      <c r="K244" s="1" t="s">
        <v>13590</v>
      </c>
      <c r="L244" s="1" t="s">
        <v>13591</v>
      </c>
      <c r="M244" s="1" t="s">
        <v>13592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13458</v>
      </c>
      <c r="E245">
        <v>270107</v>
      </c>
      <c r="F245" s="1" t="s">
        <v>13587</v>
      </c>
      <c r="G245">
        <v>270107002</v>
      </c>
      <c r="H245">
        <v>2</v>
      </c>
      <c r="I245" s="1" t="s">
        <v>13593</v>
      </c>
      <c r="J245" s="1" t="s">
        <v>13594</v>
      </c>
      <c r="K245" s="1" t="s">
        <v>13595</v>
      </c>
      <c r="L245" s="1" t="s">
        <v>13596</v>
      </c>
      <c r="M245" s="1" t="s">
        <v>13597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13458</v>
      </c>
      <c r="E246">
        <v>270107</v>
      </c>
      <c r="F246" s="1" t="s">
        <v>13587</v>
      </c>
      <c r="G246">
        <v>270107003</v>
      </c>
      <c r="H246">
        <v>3</v>
      </c>
      <c r="I246" s="1" t="s">
        <v>10393</v>
      </c>
      <c r="J246" s="1" t="s">
        <v>13598</v>
      </c>
      <c r="K246" s="1" t="s">
        <v>13599</v>
      </c>
      <c r="L246" s="1" t="s">
        <v>13600</v>
      </c>
      <c r="M246" s="1" t="s">
        <v>13601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13458</v>
      </c>
      <c r="E247">
        <v>270107</v>
      </c>
      <c r="F247" s="1" t="s">
        <v>13587</v>
      </c>
      <c r="G247">
        <v>270107004</v>
      </c>
      <c r="H247">
        <v>4</v>
      </c>
      <c r="I247" s="1" t="s">
        <v>13602</v>
      </c>
      <c r="J247" s="1" t="s">
        <v>13603</v>
      </c>
      <c r="K247" s="1" t="s">
        <v>13604</v>
      </c>
      <c r="L247" s="1" t="s">
        <v>13605</v>
      </c>
      <c r="M247" s="1" t="s">
        <v>13606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13458</v>
      </c>
      <c r="E248">
        <v>270107</v>
      </c>
      <c r="F248" s="1" t="s">
        <v>13587</v>
      </c>
      <c r="G248">
        <v>270107005</v>
      </c>
      <c r="H248">
        <v>5</v>
      </c>
      <c r="I248" s="1" t="s">
        <v>13607</v>
      </c>
      <c r="J248" s="1" t="s">
        <v>13608</v>
      </c>
      <c r="K248" s="1" t="s">
        <v>13609</v>
      </c>
      <c r="L248" s="1" t="s">
        <v>13610</v>
      </c>
      <c r="M248" s="1" t="s">
        <v>13611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13458</v>
      </c>
      <c r="E249">
        <v>270107</v>
      </c>
      <c r="F249" s="1" t="s">
        <v>13587</v>
      </c>
      <c r="G249">
        <v>270107006</v>
      </c>
      <c r="H249">
        <v>6</v>
      </c>
      <c r="I249" s="1" t="s">
        <v>13612</v>
      </c>
      <c r="J249" s="1" t="s">
        <v>13613</v>
      </c>
      <c r="K249" s="1" t="s">
        <v>13614</v>
      </c>
      <c r="L249" s="1" t="s">
        <v>13615</v>
      </c>
      <c r="M249" s="1" t="s">
        <v>13616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13458</v>
      </c>
      <c r="E250">
        <v>270107</v>
      </c>
      <c r="F250" s="1" t="s">
        <v>13587</v>
      </c>
      <c r="G250">
        <v>270107007</v>
      </c>
      <c r="H250">
        <v>7</v>
      </c>
      <c r="I250" s="1" t="s">
        <v>13617</v>
      </c>
      <c r="J250" s="1" t="s">
        <v>13618</v>
      </c>
      <c r="K250" s="1" t="s">
        <v>13619</v>
      </c>
      <c r="L250" s="1" t="s">
        <v>13620</v>
      </c>
      <c r="M250" s="1" t="s">
        <v>13621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13458</v>
      </c>
      <c r="E251">
        <v>270108</v>
      </c>
      <c r="F251" s="1" t="s">
        <v>13622</v>
      </c>
      <c r="G251">
        <v>270108001</v>
      </c>
      <c r="H251">
        <v>1</v>
      </c>
      <c r="I251" s="1" t="s">
        <v>13623</v>
      </c>
      <c r="J251" s="1" t="s">
        <v>13624</v>
      </c>
      <c r="K251" s="1" t="s">
        <v>13625</v>
      </c>
      <c r="L251" s="1" t="s">
        <v>13626</v>
      </c>
      <c r="M251" s="1" t="s">
        <v>13627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13458</v>
      </c>
      <c r="E252">
        <v>270108</v>
      </c>
      <c r="F252" s="1" t="s">
        <v>13622</v>
      </c>
      <c r="G252">
        <v>270108002</v>
      </c>
      <c r="H252">
        <v>2</v>
      </c>
      <c r="I252" s="1" t="s">
        <v>13628</v>
      </c>
      <c r="J252" s="1" t="s">
        <v>13629</v>
      </c>
      <c r="K252" s="1" t="s">
        <v>13630</v>
      </c>
      <c r="L252" s="1" t="s">
        <v>13631</v>
      </c>
      <c r="M252" s="1" t="s">
        <v>13632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13458</v>
      </c>
      <c r="E253">
        <v>270108</v>
      </c>
      <c r="F253" s="1" t="s">
        <v>13622</v>
      </c>
      <c r="G253">
        <v>270108003</v>
      </c>
      <c r="H253">
        <v>3</v>
      </c>
      <c r="I253" s="1" t="s">
        <v>13633</v>
      </c>
      <c r="J253" s="1" t="s">
        <v>13634</v>
      </c>
      <c r="K253" s="1" t="s">
        <v>13635</v>
      </c>
      <c r="L253" s="1" t="s">
        <v>13636</v>
      </c>
      <c r="M253" s="1" t="s">
        <v>13637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13458</v>
      </c>
      <c r="E254">
        <v>270108</v>
      </c>
      <c r="F254" s="1" t="s">
        <v>13622</v>
      </c>
      <c r="G254">
        <v>270108004</v>
      </c>
      <c r="H254">
        <v>4</v>
      </c>
      <c r="I254" s="1" t="s">
        <v>13638</v>
      </c>
      <c r="J254" s="1" t="s">
        <v>13639</v>
      </c>
      <c r="K254" s="1" t="s">
        <v>13640</v>
      </c>
      <c r="L254" s="1" t="s">
        <v>13641</v>
      </c>
      <c r="M254" s="1" t="s">
        <v>13642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13458</v>
      </c>
      <c r="E255">
        <v>270108</v>
      </c>
      <c r="F255" s="1" t="s">
        <v>13622</v>
      </c>
      <c r="G255">
        <v>270108005</v>
      </c>
      <c r="H255">
        <v>5</v>
      </c>
      <c r="I255" s="1" t="s">
        <v>13643</v>
      </c>
      <c r="J255" s="1" t="s">
        <v>13644</v>
      </c>
      <c r="K255" s="1" t="s">
        <v>13645</v>
      </c>
      <c r="L255" s="1" t="s">
        <v>13646</v>
      </c>
      <c r="M255" s="1" t="s">
        <v>13647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13458</v>
      </c>
      <c r="E256">
        <v>270108</v>
      </c>
      <c r="F256" s="1" t="s">
        <v>13622</v>
      </c>
      <c r="G256">
        <v>270108006</v>
      </c>
      <c r="H256">
        <v>6</v>
      </c>
      <c r="I256" s="1" t="s">
        <v>13648</v>
      </c>
      <c r="J256" s="1" t="s">
        <v>13649</v>
      </c>
      <c r="K256" s="1" t="s">
        <v>13650</v>
      </c>
      <c r="L256" s="1" t="s">
        <v>13651</v>
      </c>
      <c r="M256" s="1" t="s">
        <v>13652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13458</v>
      </c>
      <c r="E257">
        <v>270108</v>
      </c>
      <c r="F257" s="1" t="s">
        <v>13622</v>
      </c>
      <c r="G257">
        <v>270108007</v>
      </c>
      <c r="H257">
        <v>7</v>
      </c>
      <c r="I257" s="1" t="s">
        <v>13653</v>
      </c>
      <c r="J257" s="1" t="s">
        <v>13654</v>
      </c>
      <c r="K257" s="1" t="s">
        <v>13655</v>
      </c>
      <c r="L257" s="1" t="s">
        <v>13656</v>
      </c>
      <c r="M257" s="1" t="s">
        <v>13657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13458</v>
      </c>
      <c r="E258">
        <v>270108</v>
      </c>
      <c r="F258" s="1" t="s">
        <v>13622</v>
      </c>
      <c r="G258">
        <v>270108008</v>
      </c>
      <c r="H258">
        <v>8</v>
      </c>
      <c r="I258" s="1" t="s">
        <v>13658</v>
      </c>
      <c r="J258" s="1" t="s">
        <v>13659</v>
      </c>
      <c r="K258" s="1" t="s">
        <v>13660</v>
      </c>
      <c r="L258" s="1" t="s">
        <v>13661</v>
      </c>
      <c r="M258" s="1" t="s">
        <v>13662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13458</v>
      </c>
      <c r="E259">
        <v>270108</v>
      </c>
      <c r="F259" s="1" t="s">
        <v>13622</v>
      </c>
      <c r="G259">
        <v>270108009</v>
      </c>
      <c r="H259">
        <v>9</v>
      </c>
      <c r="I259" s="1" t="s">
        <v>13663</v>
      </c>
      <c r="J259" s="1" t="s">
        <v>13664</v>
      </c>
      <c r="K259" s="1" t="s">
        <v>13665</v>
      </c>
      <c r="L259" s="1" t="s">
        <v>13666</v>
      </c>
      <c r="M259" s="1" t="s">
        <v>13667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13458</v>
      </c>
      <c r="E260">
        <v>270109</v>
      </c>
      <c r="F260" s="1" t="s">
        <v>13668</v>
      </c>
      <c r="G260">
        <v>270109001</v>
      </c>
      <c r="H260">
        <v>1</v>
      </c>
      <c r="I260" s="1" t="s">
        <v>13628</v>
      </c>
      <c r="J260" s="1" t="s">
        <v>13669</v>
      </c>
      <c r="K260" s="1" t="s">
        <v>13670</v>
      </c>
      <c r="L260" s="1" t="s">
        <v>13671</v>
      </c>
      <c r="M260" s="1" t="s">
        <v>13672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13458</v>
      </c>
      <c r="E261">
        <v>270109</v>
      </c>
      <c r="F261" s="1" t="s">
        <v>13668</v>
      </c>
      <c r="G261">
        <v>270109002</v>
      </c>
      <c r="H261">
        <v>2</v>
      </c>
      <c r="I261" s="1" t="s">
        <v>13673</v>
      </c>
      <c r="J261" s="1" t="s">
        <v>13674</v>
      </c>
      <c r="K261" s="1" t="s">
        <v>13675</v>
      </c>
      <c r="L261" s="1" t="s">
        <v>13676</v>
      </c>
      <c r="M261" s="1" t="s">
        <v>13677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13458</v>
      </c>
      <c r="E262">
        <v>270109</v>
      </c>
      <c r="F262" s="1" t="s">
        <v>13668</v>
      </c>
      <c r="G262">
        <v>270109003</v>
      </c>
      <c r="H262">
        <v>3</v>
      </c>
      <c r="I262" s="1" t="s">
        <v>13678</v>
      </c>
      <c r="J262" s="1" t="s">
        <v>13679</v>
      </c>
      <c r="K262" s="1" t="s">
        <v>13680</v>
      </c>
      <c r="L262" s="1" t="s">
        <v>13681</v>
      </c>
      <c r="M262" s="1" t="s">
        <v>13682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13458</v>
      </c>
      <c r="E263">
        <v>270109</v>
      </c>
      <c r="F263" s="1" t="s">
        <v>13668</v>
      </c>
      <c r="G263">
        <v>270109004</v>
      </c>
      <c r="H263">
        <v>4</v>
      </c>
      <c r="I263" s="1" t="s">
        <v>13683</v>
      </c>
      <c r="J263" s="1" t="s">
        <v>13684</v>
      </c>
      <c r="K263" s="1" t="s">
        <v>13685</v>
      </c>
      <c r="L263" s="1" t="s">
        <v>13686</v>
      </c>
      <c r="M263" s="1" t="s">
        <v>13687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13458</v>
      </c>
      <c r="E264">
        <v>270109</v>
      </c>
      <c r="F264" s="1" t="s">
        <v>13668</v>
      </c>
      <c r="G264">
        <v>270109005</v>
      </c>
      <c r="H264">
        <v>5</v>
      </c>
      <c r="I264" s="1" t="s">
        <v>13688</v>
      </c>
      <c r="J264" s="1" t="s">
        <v>13689</v>
      </c>
      <c r="K264" s="1" t="s">
        <v>13690</v>
      </c>
      <c r="L264" s="1" t="s">
        <v>13691</v>
      </c>
      <c r="M264" s="1" t="s">
        <v>13692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13458</v>
      </c>
      <c r="E265">
        <v>270109</v>
      </c>
      <c r="F265" s="1" t="s">
        <v>13668</v>
      </c>
      <c r="G265">
        <v>270109006</v>
      </c>
      <c r="H265">
        <v>6</v>
      </c>
      <c r="I265" s="1" t="s">
        <v>13643</v>
      </c>
      <c r="J265" s="1" t="s">
        <v>13693</v>
      </c>
      <c r="K265" s="1" t="s">
        <v>13694</v>
      </c>
      <c r="L265" s="1" t="s">
        <v>13695</v>
      </c>
      <c r="M265" s="1" t="s">
        <v>13696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13458</v>
      </c>
      <c r="E266">
        <v>270109</v>
      </c>
      <c r="F266" s="1" t="s">
        <v>13668</v>
      </c>
      <c r="G266">
        <v>270109007</v>
      </c>
      <c r="H266">
        <v>7</v>
      </c>
      <c r="I266" s="1" t="s">
        <v>13658</v>
      </c>
      <c r="J266" s="1" t="s">
        <v>13697</v>
      </c>
      <c r="K266" s="1" t="s">
        <v>13698</v>
      </c>
      <c r="L266" s="1" t="s">
        <v>13699</v>
      </c>
      <c r="M266" s="1" t="s">
        <v>13700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13458</v>
      </c>
      <c r="E267">
        <v>270109</v>
      </c>
      <c r="F267" s="1" t="s">
        <v>13668</v>
      </c>
      <c r="G267">
        <v>270109008</v>
      </c>
      <c r="H267">
        <v>8</v>
      </c>
      <c r="I267" s="1" t="s">
        <v>1468</v>
      </c>
      <c r="J267" s="1" t="s">
        <v>13701</v>
      </c>
      <c r="K267" s="1" t="s">
        <v>13702</v>
      </c>
      <c r="L267" s="1" t="s">
        <v>13703</v>
      </c>
      <c r="M267" s="1" t="s">
        <v>13704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13458</v>
      </c>
      <c r="E268">
        <v>270109</v>
      </c>
      <c r="F268" s="1" t="s">
        <v>13668</v>
      </c>
      <c r="G268">
        <v>270109009</v>
      </c>
      <c r="H268">
        <v>9</v>
      </c>
      <c r="I268" s="1" t="s">
        <v>13705</v>
      </c>
      <c r="J268" s="1" t="s">
        <v>13706</v>
      </c>
      <c r="K268" s="1" t="s">
        <v>13707</v>
      </c>
      <c r="L268" s="1" t="s">
        <v>13708</v>
      </c>
      <c r="M268" s="1" t="s">
        <v>13709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13458</v>
      </c>
      <c r="E269">
        <v>270103</v>
      </c>
      <c r="F269" s="1" t="s">
        <v>13537</v>
      </c>
      <c r="G269">
        <v>270103007</v>
      </c>
      <c r="H269">
        <v>7</v>
      </c>
      <c r="I269" s="1" t="s">
        <v>13728</v>
      </c>
      <c r="J269" s="1" t="s">
        <v>13729</v>
      </c>
      <c r="K269" s="1" t="s">
        <v>13730</v>
      </c>
      <c r="L269" s="1" t="s">
        <v>13731</v>
      </c>
      <c r="M269" s="1" t="s">
        <v>13732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13458</v>
      </c>
      <c r="E270">
        <v>270103</v>
      </c>
      <c r="F270" s="1" t="s">
        <v>13537</v>
      </c>
      <c r="G270">
        <v>270103008</v>
      </c>
      <c r="H270">
        <v>8</v>
      </c>
      <c r="I270" s="1" t="s">
        <v>13733</v>
      </c>
      <c r="J270" s="1" t="s">
        <v>13734</v>
      </c>
      <c r="K270" s="1" t="s">
        <v>13735</v>
      </c>
      <c r="L270" s="1" t="s">
        <v>13736</v>
      </c>
      <c r="M270" s="1" t="s">
        <v>13737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13458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13738</v>
      </c>
      <c r="K271" s="1" t="s">
        <v>13739</v>
      </c>
      <c r="L271" s="1" t="s">
        <v>13740</v>
      </c>
      <c r="M271" s="1" t="s">
        <v>13741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13458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13742</v>
      </c>
      <c r="K272" s="1" t="s">
        <v>13743</v>
      </c>
      <c r="L272" s="1" t="s">
        <v>13744</v>
      </c>
      <c r="M272" s="1" t="s">
        <v>13745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13458</v>
      </c>
      <c r="E273">
        <v>270108</v>
      </c>
      <c r="F273" s="1" t="s">
        <v>13622</v>
      </c>
      <c r="G273">
        <v>270108010</v>
      </c>
      <c r="H273">
        <v>10</v>
      </c>
      <c r="I273" s="1" t="s">
        <v>13622</v>
      </c>
      <c r="J273" s="1" t="s">
        <v>13746</v>
      </c>
      <c r="K273" s="1" t="s">
        <v>13747</v>
      </c>
      <c r="L273" s="1" t="s">
        <v>13748</v>
      </c>
      <c r="M273" s="1" t="s">
        <v>13749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13458</v>
      </c>
      <c r="E274">
        <v>270109</v>
      </c>
      <c r="F274" s="1" t="s">
        <v>13668</v>
      </c>
      <c r="G274">
        <v>270109010</v>
      </c>
      <c r="H274">
        <v>10</v>
      </c>
      <c r="I274" s="1" t="s">
        <v>13668</v>
      </c>
      <c r="J274" s="1" t="s">
        <v>13750</v>
      </c>
      <c r="K274" s="1" t="s">
        <v>13751</v>
      </c>
      <c r="L274" s="1" t="s">
        <v>13752</v>
      </c>
      <c r="M274" s="1" t="s">
        <v>13753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10713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10711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13757</v>
      </c>
      <c r="B1" s="4" t="s">
        <v>13758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10713</v>
      </c>
    </row>
    <row r="13" spans="1:2" x14ac:dyDescent="0.25">
      <c r="A13" s="15">
        <v>12</v>
      </c>
      <c r="B13" t="s">
        <v>10711</v>
      </c>
    </row>
    <row r="14" spans="1:2" x14ac:dyDescent="0.25">
      <c r="A14" s="15">
        <v>13</v>
      </c>
      <c r="B14" t="s">
        <v>13775</v>
      </c>
    </row>
    <row r="15" spans="1:2" x14ac:dyDescent="0.25">
      <c r="A15" s="15">
        <v>17</v>
      </c>
      <c r="B15" t="s">
        <v>13776</v>
      </c>
    </row>
    <row r="16" spans="1:2" x14ac:dyDescent="0.25">
      <c r="A16" s="15">
        <v>18</v>
      </c>
      <c r="B16" t="s">
        <v>13777</v>
      </c>
    </row>
    <row r="17" spans="1:2" x14ac:dyDescent="0.25">
      <c r="A17" s="15">
        <v>19</v>
      </c>
      <c r="B17" t="s">
        <v>13778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81" t="s">
        <v>13779</v>
      </c>
      <c r="B1" s="82" t="s">
        <v>13759</v>
      </c>
    </row>
    <row r="2" spans="1:2" x14ac:dyDescent="0.25">
      <c r="A2" s="77">
        <v>1</v>
      </c>
      <c r="B2" s="79" t="s">
        <v>13770</v>
      </c>
    </row>
    <row r="3" spans="1:2" x14ac:dyDescent="0.25">
      <c r="A3" s="77">
        <v>2</v>
      </c>
      <c r="B3" s="79" t="s">
        <v>13774</v>
      </c>
    </row>
    <row r="4" spans="1:2" x14ac:dyDescent="0.25">
      <c r="A4" s="77">
        <v>3</v>
      </c>
      <c r="B4" s="79" t="s">
        <v>13773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83" t="s">
        <v>13780</v>
      </c>
      <c r="B1" s="84" t="s">
        <v>13760</v>
      </c>
    </row>
    <row r="2" spans="1:2" x14ac:dyDescent="0.25">
      <c r="A2" s="77">
        <v>1</v>
      </c>
      <c r="B2" s="79" t="s">
        <v>13771</v>
      </c>
    </row>
    <row r="3" spans="1:2" x14ac:dyDescent="0.25">
      <c r="A3" s="77">
        <v>2</v>
      </c>
      <c r="B3" s="79" t="s">
        <v>13772</v>
      </c>
    </row>
    <row r="4" spans="1:2" x14ac:dyDescent="0.25">
      <c r="A4" s="77">
        <v>3</v>
      </c>
      <c r="B4" s="79" t="s">
        <v>13773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5" t="s">
        <v>9441</v>
      </c>
      <c r="B1" s="86" t="s">
        <v>9442</v>
      </c>
    </row>
    <row r="2" spans="1:2" x14ac:dyDescent="0.25">
      <c r="A2" s="77">
        <v>270104</v>
      </c>
      <c r="B2" s="79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7" t="s">
        <v>9443</v>
      </c>
      <c r="B1" s="88" t="s">
        <v>9445</v>
      </c>
    </row>
    <row r="2" spans="1:2" x14ac:dyDescent="0.25">
      <c r="A2" s="77">
        <v>270104001</v>
      </c>
      <c r="B2" s="78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T3" sqref="T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13754</v>
      </c>
      <c r="B2" s="4" t="s">
        <v>755</v>
      </c>
      <c r="C2" s="4" t="s">
        <v>10480</v>
      </c>
      <c r="D2" s="5"/>
      <c r="E2" s="5"/>
      <c r="F2" s="6" t="s">
        <v>13757</v>
      </c>
      <c r="G2" s="6" t="s">
        <v>13758</v>
      </c>
      <c r="H2" s="6" t="s">
        <v>10481</v>
      </c>
      <c r="I2" s="5"/>
      <c r="J2" s="5"/>
      <c r="K2" s="7" t="s">
        <v>13779</v>
      </c>
      <c r="L2" s="7" t="s">
        <v>13759</v>
      </c>
      <c r="M2" s="5"/>
      <c r="N2" s="5"/>
      <c r="O2" s="8" t="s">
        <v>13780</v>
      </c>
      <c r="P2" s="8" t="s">
        <v>13760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13770</v>
      </c>
      <c r="O3" s="15">
        <v>1</v>
      </c>
      <c r="P3" t="s">
        <v>13771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13774</v>
      </c>
      <c r="O4" s="15">
        <v>2</v>
      </c>
      <c r="P4" t="s">
        <v>13772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13773</v>
      </c>
      <c r="O5" s="15">
        <v>3</v>
      </c>
      <c r="P5" t="s">
        <v>13773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10713</v>
      </c>
      <c r="C13" s="15">
        <f>+VLOOKUP(Region[[#This Row],[Cod_Región]],Codigos_regiones[],3,0)</f>
        <v>238</v>
      </c>
      <c r="D13" s="15"/>
      <c r="F13" s="15">
        <v>11</v>
      </c>
      <c r="G13" t="s">
        <v>10713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10711</v>
      </c>
      <c r="C14" s="15">
        <f>+VLOOKUP(Region[[#This Row],[Cod_Región]],Codigos_regiones[],3,0)</f>
        <v>248</v>
      </c>
      <c r="D14" s="15"/>
      <c r="F14" s="15">
        <v>12</v>
      </c>
      <c r="G14" t="s">
        <v>10711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13775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13776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13777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13778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10714</v>
      </c>
      <c r="B1" s="7" t="s">
        <v>1062</v>
      </c>
      <c r="C1" s="32" t="s">
        <v>10715</v>
      </c>
      <c r="E1" s="33" t="s">
        <v>10674</v>
      </c>
      <c r="F1" s="4" t="s">
        <v>755</v>
      </c>
      <c r="G1" s="34" t="s">
        <v>10715</v>
      </c>
      <c r="I1" s="35" t="s">
        <v>10716</v>
      </c>
      <c r="J1" s="6" t="s">
        <v>804</v>
      </c>
      <c r="K1" s="6" t="s">
        <v>10715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10713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10717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10718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10719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10720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10721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10711</v>
      </c>
      <c r="G12">
        <v>248</v>
      </c>
      <c r="I12">
        <v>43</v>
      </c>
      <c r="J12" t="s">
        <v>10722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10723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10724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10725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10726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10727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10728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10729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10730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10731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10712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10713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10732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10733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10711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10734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10735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10736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10737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10738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10739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10739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10740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10741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10742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10743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2021-06-18T15:48:55Z</dcterms:modified>
</cp:coreProperties>
</file>