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643E9B7A-CFDE-4B15-950D-9AE54FC2A1D6}" xr6:coauthVersionLast="47" xr6:coauthVersionMax="47" xr10:uidLastSave="{00000000-0000-0000-0000-000000000000}"/>
  <bookViews>
    <workbookView xWindow="-120" yWindow="-120" windowWidth="20730" windowHeight="11160" xr2:uid="{31C6B60C-928E-4B38-BAAC-718A79AA4037}"/>
  </bookViews>
  <sheets>
    <sheet name="RESUMEN" sheetId="13" r:id="rId1"/>
    <sheet name="Región" sheetId="23" r:id="rId2"/>
    <sheet name="Tipo de Atención" sheetId="22" r:id="rId3"/>
    <sheet name="Estructura" sheetId="9" r:id="rId4"/>
    <sheet name="REG-PROV-COM" sheetId="18" r:id="rId5"/>
    <sheet name="Dinamica" sheetId="15" r:id="rId6"/>
    <sheet name="BD" sheetId="7" r:id="rId7"/>
    <sheet name="TD BD" sheetId="8" r:id="rId8"/>
    <sheet name="Parametros" sheetId="6" r:id="rId9"/>
    <sheet name="Temporalidad" sheetId="5" r:id="rId10"/>
    <sheet name="Territorio" sheetId="4" r:id="rId11"/>
    <sheet name="Tipo_Gráfico" sheetId="3" r:id="rId12"/>
    <sheet name="unidad_medida" sheetId="2" r:id="rId13"/>
    <sheet name="Categorias" sheetId="19" r:id="rId14"/>
    <sheet name="Responsables" sheetId="11" r:id="rId15"/>
  </sheets>
  <definedNames>
    <definedName name="_xlnm._FilterDatabase" localSheetId="6" hidden="1">BD!$A$1:$T$677</definedName>
    <definedName name="_xlnm._FilterDatabase" localSheetId="0" hidden="1">RESUMEN!$A$1:$AQ$6</definedName>
    <definedName name="Categoria" localSheetId="1">Categoría[Categoría]</definedName>
    <definedName name="Categoria" localSheetId="2">Categoría[Categoría]</definedName>
    <definedName name="Categoria">Categoría[Categoría]</definedName>
    <definedName name="Comunas" localSheetId="1">Comuna[Comuna]</definedName>
    <definedName name="Comunas" localSheetId="2">Comuna[Comuna]</definedName>
    <definedName name="Comunas">Comuna[Comuna]</definedName>
    <definedName name="Cultivo" localSheetId="1">Categoría[Categoría]</definedName>
    <definedName name="Cultivo" localSheetId="2">Categoría[Categoría]</definedName>
    <definedName name="Cultivo">Categoría[Categoría]</definedName>
    <definedName name="DatosExternos_1" localSheetId="14" hidden="1">'Responsables'!$A$1:$C$14</definedName>
    <definedName name="DatosExternos_1" localSheetId="12" hidden="1">unidad_medida!$A$10:$E$88</definedName>
    <definedName name="DatosExternos_2" localSheetId="11" hidden="1">Tipo_Gráfico!$A$1:$D$5</definedName>
    <definedName name="DatosExternos_3" localSheetId="13" hidden="1">Categorias!$A$12:$M$279</definedName>
    <definedName name="DatosExternos_3" localSheetId="10" hidden="1">Territorio!$B$10:$H$3105</definedName>
    <definedName name="DatosExternos_4" localSheetId="9" hidden="1">Temporalidad!$A$11:$G$1786</definedName>
    <definedName name="DatosExternos_5" localSheetId="8" hidden="1">Parametros!$A$10:$E$127</definedName>
    <definedName name="Destinos" localSheetId="1">Destino[Destino]</definedName>
    <definedName name="Destinos" localSheetId="2">Destino[Destino]</definedName>
    <definedName name="Destinos">Destino[Destino]</definedName>
    <definedName name="Establecimientos">Estructura!$L$3:$L$4</definedName>
    <definedName name="Filtro_Comuna">Estructura!$G$3:$G$115</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 localSheetId="1">Tamaño[Tipo de atención]</definedName>
    <definedName name="Procesamiento" localSheetId="2">Tamaño[Tipo de atención]</definedName>
    <definedName name="Procesamiento">Tamaño[Tipo de atención]</definedName>
    <definedName name="Productos" localSheetId="1">Producto[Producto]</definedName>
    <definedName name="Productos" localSheetId="2">Producto[Producto]</definedName>
    <definedName name="Productos">Producto[Producto]</definedName>
    <definedName name="Regiones" localSheetId="1">Region[Región]</definedName>
    <definedName name="Regiones" localSheetId="2">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1">Propietario[Propietario]</definedName>
    <definedName name="SexoPropietarios" localSheetId="2">Propietario[Propietario]</definedName>
    <definedName name="SexoPropietarios">Propietario[Propietario]</definedName>
    <definedName name="Tipo_Procedimientos">Estructura!$T$3:$T$6</definedName>
    <definedName name="TipoEmpresa" localSheetId="1">Tipo_Empresa[Mercado]</definedName>
    <definedName name="TipoEmpresa" localSheetId="2">Tipo_Empresa[Mercado]</definedName>
    <definedName name="TipoEmpresa">Tipo_Empresa[Mercado]</definedName>
    <definedName name="TipoEnvase" localSheetId="1">Embase[Tipo de Envase]</definedName>
    <definedName name="TipoEnvase" localSheetId="2">Embase[Tipo de Envase]</definedName>
    <definedName name="TipoEnvase">Embase[Tipo de Envase]</definedName>
  </definedNames>
  <calcPr calcId="181029"/>
  <pivotCaches>
    <pivotCache cacheId="0" r:id="rId16"/>
    <pivotCache cacheId="1" r:id="rId1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Z8" i="13" l="1"/>
  <c r="Z7" i="13"/>
  <c r="Z6" i="13"/>
  <c r="Z5" i="13"/>
  <c r="Z4" i="13"/>
  <c r="L7" i="13"/>
  <c r="A8" i="13"/>
  <c r="A7" i="13"/>
  <c r="AM8" i="13"/>
  <c r="AN8" i="13"/>
  <c r="AO8" i="13"/>
  <c r="AH8" i="13"/>
  <c r="AA8" i="13"/>
  <c r="AB8" i="13"/>
  <c r="AC8" i="13"/>
  <c r="AD8" i="13"/>
  <c r="AE8" i="13"/>
  <c r="AF8" i="13"/>
  <c r="X6" i="13"/>
  <c r="X7" i="13" s="1"/>
  <c r="X8" i="13" s="1"/>
  <c r="X5" i="13"/>
  <c r="S8" i="13"/>
  <c r="S7" i="13"/>
  <c r="S6" i="13"/>
  <c r="S5" i="13"/>
  <c r="M5" i="13"/>
  <c r="S4" i="13"/>
  <c r="M8" i="13"/>
  <c r="M7" i="13"/>
  <c r="M6" i="13"/>
  <c r="M4" i="13"/>
  <c r="Q5" i="13"/>
  <c r="Q6" i="13"/>
  <c r="Q7" i="13"/>
  <c r="Q8" i="13"/>
  <c r="Q4"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AG8" i="13" l="1"/>
  <c r="U8" i="13"/>
  <c r="W8" i="13"/>
  <c r="AI8" i="13"/>
  <c r="AJ8" i="13"/>
  <c r="AK8" i="13"/>
  <c r="AQ8" i="13"/>
  <c r="A5" i="13"/>
  <c r="A6" i="13"/>
  <c r="A4" i="13"/>
  <c r="T7" i="13"/>
  <c r="AQ7" i="13"/>
  <c r="AI7" i="13"/>
  <c r="AJ7" i="13"/>
  <c r="AK7" i="13"/>
  <c r="AG7" i="13"/>
  <c r="U7"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T8" i="13" l="1"/>
  <c r="W6" i="13" l="1"/>
  <c r="T6" i="13"/>
  <c r="U6" i="13"/>
  <c r="AI6" i="13"/>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G4" i="13"/>
  <c r="W7" i="13" l="1"/>
  <c r="AH6" i="13"/>
  <c r="AH7" i="13" s="1"/>
  <c r="W5" i="13"/>
  <c r="W4" i="13"/>
  <c r="AQ6" i="13"/>
  <c r="AG6" i="13"/>
  <c r="AQ5" i="13"/>
  <c r="U4" i="13" l="1"/>
  <c r="AJ4" i="13" l="1"/>
  <c r="AI4" i="13"/>
  <c r="AM5" i="13"/>
  <c r="AF5" i="13"/>
  <c r="AE5" i="13"/>
  <c r="AD5" i="13"/>
  <c r="AC5" i="13"/>
  <c r="AC6" i="13" s="1"/>
  <c r="AC7" i="13" s="1"/>
  <c r="AB5" i="13"/>
  <c r="AA5" i="13"/>
  <c r="AI5" i="13"/>
  <c r="AO5" i="13"/>
  <c r="AO6" i="13" s="1"/>
  <c r="AO7" i="13" s="1"/>
  <c r="AN5" i="13"/>
  <c r="AN6" i="13" s="1"/>
  <c r="AN7" i="13" s="1"/>
  <c r="AP7" i="13" l="1"/>
  <c r="AB6" i="13"/>
  <c r="AB7" i="13" s="1"/>
  <c r="AP6" i="13"/>
  <c r="AD6" i="13"/>
  <c r="AD7" i="13" s="1"/>
  <c r="AE6" i="13"/>
  <c r="AE7" i="13" s="1"/>
  <c r="AF6" i="13"/>
  <c r="AF7" i="13" s="1"/>
  <c r="AM6" i="13"/>
  <c r="AM7" i="13" s="1"/>
  <c r="AA6" i="13"/>
  <c r="AA7" i="13" s="1"/>
  <c r="AP5" i="13"/>
  <c r="AG5" i="13"/>
  <c r="AP8"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<sst xmlns="http://schemas.openxmlformats.org/spreadsheetml/2006/main" count="30596" uniqueCount="14567">
  <si>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</si>
  <si>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</si>
  <si>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</si>
  <si>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</si>
  <si>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</si>
  <si>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</si>
  <si>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</si>
  <si>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</si>
  <si>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</si>
  <si>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</si>
  <si>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</si>
  <si>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</si>
  <si>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</si>
  <si>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</si>
  <si>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</si>
  <si>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</si>
  <si>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</si>
  <si>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</si>
  <si>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</si>
  <si>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</si>
  <si>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</si>
  <si>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</si>
  <si>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</si>
  <si>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</si>
  <si>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</si>
  <si>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</si>
  <si>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</si>
  <si>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</si>
  <si>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</si>
  <si>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</si>
  <si>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</si>
  <si>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</si>
  <si>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</si>
  <si>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</si>
  <si>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</si>
  <si>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</si>
  <si>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</si>
  <si>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</si>
  <si>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</si>
  <si>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</si>
  <si>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</si>
  <si>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</si>
  <si>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</si>
  <si>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</si>
  <si>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</si>
  <si>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</si>
  <si>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</si>
  <si>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</si>
  <si>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</si>
  <si>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</si>
  <si>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</si>
  <si>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</si>
  <si>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</si>
  <si>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</si>
  <si>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</si>
  <si>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</si>
  <si>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</si>
  <si>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</si>
  <si>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</si>
  <si>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</si>
  <si>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</si>
  <si>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</si>
  <si>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</si>
  <si>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</si>
  <si>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</si>
  <si>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</si>
  <si>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</si>
  <si>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</si>
  <si>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</si>
  <si>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</si>
  <si>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</si>
  <si>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</si>
  <si>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</si>
  <si>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</si>
  <si>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</si>
  <si>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</si>
  <si>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</si>
  <si>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</si>
  <si>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</si>
  <si>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</si>
  <si>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</si>
  <si>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</si>
  <si>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</si>
  <si>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</si>
  <si>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</si>
  <si>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</si>
  <si>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</si>
  <si>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</si>
  <si>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</si>
  <si>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</si>
  <si>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</si>
  <si>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</si>
  <si>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</si>
  <si>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</si>
  <si>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</si>
  <si>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</si>
  <si>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</si>
  <si>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</si>
  <si>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</si>
  <si>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</si>
  <si>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</si>
  <si>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</si>
  <si>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</si>
  <si>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</si>
  <si>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</si>
  <si>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</si>
  <si>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</si>
  <si>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</si>
  <si>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</si>
  <si>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</si>
  <si>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</si>
  <si>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</si>
  <si>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</si>
  <si>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</si>
  <si>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</si>
  <si>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</si>
  <si>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</si>
  <si>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</si>
  <si>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</si>
  <si>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</si>
  <si>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</si>
  <si>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</si>
  <si>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</si>
  <si>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</si>
  <si>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</si>
  <si>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</si>
  <si>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</si>
  <si>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</si>
  <si>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</si>
  <si>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</si>
  <si>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</si>
  <si>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</si>
  <si>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</si>
  <si>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</si>
  <si>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</si>
  <si>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</si>
  <si>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</si>
  <si>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</si>
  <si>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</si>
  <si>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</si>
  <si>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</si>
  <si>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</si>
  <si>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</si>
  <si>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</si>
  <si>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</si>
  <si>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</si>
  <si>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</si>
  <si>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</si>
  <si>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</si>
  <si>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</si>
  <si>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</si>
  <si>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</si>
  <si>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</si>
  <si>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</si>
  <si>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</si>
  <si>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</si>
  <si>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</si>
  <si>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</si>
  <si>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</si>
  <si>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</si>
  <si>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</si>
  <si>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</si>
  <si>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</si>
  <si>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</si>
  <si>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</si>
  <si>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</si>
  <si>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</si>
  <si>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</si>
  <si>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</si>
  <si>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</si>
  <si>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</si>
  <si>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</si>
  <si>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</si>
  <si>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</si>
  <si>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</si>
  <si>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</si>
  <si>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</si>
  <si>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</si>
  <si>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</si>
  <si>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</si>
  <si>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</si>
  <si>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</si>
  <si>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</si>
  <si>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</si>
  <si>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</si>
  <si>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</si>
  <si>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</si>
  <si>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</si>
  <si>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</si>
  <si>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</si>
  <si>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</si>
  <si>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</si>
  <si>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</si>
  <si>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</si>
  <si>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</si>
  <si>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</si>
  <si>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</si>
  <si>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</si>
  <si>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</si>
  <si>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</si>
  <si>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</si>
  <si>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</si>
  <si>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</si>
  <si>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</si>
  <si>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</si>
  <si>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</si>
  <si>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</si>
  <si>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</si>
  <si>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</si>
  <si>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</si>
  <si>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</si>
  <si>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</si>
  <si>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</si>
  <si>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</si>
  <si>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</si>
  <si>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</si>
  <si>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</si>
  <si>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</si>
  <si>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</si>
  <si>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</si>
  <si>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</si>
  <si>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</si>
  <si>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</si>
  <si>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</si>
  <si>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</si>
  <si>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</si>
  <si>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</si>
  <si>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</si>
  <si>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</si>
  <si>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</si>
  <si>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</si>
  <si>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</si>
  <si>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</si>
  <si>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</si>
  <si>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</si>
  <si>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</si>
  <si>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</si>
  <si>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</si>
  <si>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</si>
  <si>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</si>
  <si>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</si>
  <si>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</si>
  <si>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</si>
  <si>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</si>
  <si>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</si>
  <si>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</si>
  <si>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</si>
  <si>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</si>
  <si>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</si>
  <si>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</si>
  <si>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</si>
  <si>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</si>
  <si>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</si>
  <si>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</si>
  <si>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</si>
  <si>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</si>
  <si>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</si>
  <si>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</si>
  <si>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</si>
  <si>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</si>
  <si>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</si>
  <si>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</si>
  <si>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</si>
  <si>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</si>
  <si>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</si>
  <si>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</si>
  <si>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</si>
  <si>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</si>
  <si>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</si>
  <si>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</si>
  <si>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</si>
  <si>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</si>
  <si>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</si>
  <si>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</si>
  <si>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</si>
  <si>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</si>
  <si>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</si>
  <si>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</si>
  <si>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</si>
  <si>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</si>
  <si>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</si>
  <si>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</si>
  <si>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</si>
  <si>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</si>
  <si>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</si>
  <si>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</si>
  <si>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</si>
  <si>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</si>
  <si>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</si>
  <si>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</si>
  <si>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</si>
  <si>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</si>
  <si>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</si>
  <si>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</si>
  <si>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</si>
  <si>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</si>
  <si>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</si>
  <si>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</si>
  <si>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</si>
  <si>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</si>
  <si>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</si>
  <si>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</si>
  <si>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</si>
  <si>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</si>
  <si>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</si>
  <si>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</si>
  <si>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</si>
  <si>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</si>
  <si>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</si>
  <si>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</si>
  <si>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</si>
  <si>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</si>
  <si>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</si>
  <si>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</si>
  <si>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</si>
  <si>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</si>
  <si>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</si>
  <si>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</si>
  <si>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</si>
  <si>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</si>
  <si>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</si>
  <si>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</si>
  <si>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</si>
  <si>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</si>
  <si>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</si>
  <si>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</si>
  <si>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</si>
  <si>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</si>
  <si>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</si>
  <si>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</si>
  <si>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</si>
  <si>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</si>
  <si>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</si>
  <si>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</si>
  <si>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</si>
  <si>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</si>
  <si>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</si>
  <si>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</si>
  <si>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</si>
  <si>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</si>
  <si>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</si>
  <si>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</si>
  <si>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</si>
  <si>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</si>
  <si>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</si>
  <si>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</si>
  <si>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</si>
  <si>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</si>
  <si>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</si>
  <si>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</si>
  <si>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</si>
  <si>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</si>
  <si>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</si>
  <si>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</si>
  <si>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</si>
  <si>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</si>
  <si>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</si>
  <si>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</si>
  <si>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</si>
  <si>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</si>
  <si>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</si>
  <si>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</si>
  <si>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</si>
  <si>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</si>
  <si>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</si>
  <si>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</si>
  <si>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</si>
  <si>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</si>
  <si>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</si>
  <si>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</si>
  <si>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</si>
  <si>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</si>
  <si>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</si>
  <si>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</si>
  <si>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</si>
  <si>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</si>
  <si>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</si>
  <si>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</si>
  <si>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</si>
  <si>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</si>
  <si>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</si>
  <si>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</si>
  <si>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</si>
  <si>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</si>
  <si>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</si>
  <si>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</si>
  <si>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</si>
  <si>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</si>
  <si>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</si>
  <si>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</si>
  <si>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</si>
  <si>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</si>
  <si>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</si>
  <si>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</si>
  <si>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</si>
  <si>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</si>
  <si>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</si>
  <si>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</si>
  <si>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</si>
  <si>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</si>
  <si>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</si>
  <si>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</si>
  <si>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</si>
  <si>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</si>
  <si>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</si>
  <si>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</si>
  <si>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</si>
  <si>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</si>
  <si>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</si>
  <si>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</si>
  <si>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</si>
  <si>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</si>
  <si>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</si>
  <si>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</si>
  <si>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</si>
  <si>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</si>
  <si>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</si>
  <si>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</si>
  <si>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</si>
  <si>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</si>
  <si>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</si>
  <si>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</si>
  <si>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</si>
  <si>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</si>
  <si>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</si>
  <si>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</si>
  <si>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</si>
  <si>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</si>
  <si>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</si>
  <si>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</si>
  <si>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</si>
  <si>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</si>
  <si>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</si>
  <si>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</si>
  <si>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</si>
  <si>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</si>
  <si>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</si>
  <si>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</si>
  <si>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</si>
  <si>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</si>
  <si>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</si>
  <si>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</si>
  <si>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</si>
  <si>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</si>
  <si>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</si>
  <si>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</si>
  <si>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</si>
  <si>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</si>
  <si>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</si>
  <si>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</si>
  <si>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</si>
  <si>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</si>
  <si>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</si>
  <si>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</si>
  <si>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</si>
  <si>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</si>
  <si>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</si>
  <si>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</si>
  <si>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</si>
  <si>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</si>
  <si>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</si>
  <si>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</si>
  <si>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</si>
  <si>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</si>
  <si>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</si>
  <si>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</si>
  <si>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</si>
  <si>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</si>
  <si>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</si>
  <si>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</si>
  <si>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</si>
  <si>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</si>
  <si>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</si>
  <si>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</si>
  <si>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</si>
  <si>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</si>
  <si>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</si>
  <si>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</si>
  <si>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</si>
  <si>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</si>
  <si>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</si>
  <si>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</si>
  <si>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</si>
  <si>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</si>
  <si>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</si>
  <si>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</si>
  <si>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</si>
  <si>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</si>
  <si>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</si>
  <si>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</si>
  <si>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</si>
  <si>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</si>
  <si>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</si>
  <si>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</si>
  <si>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</si>
  <si>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</si>
  <si>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</si>
  <si>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</si>
  <si>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</si>
  <si>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</si>
  <si>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</si>
  <si>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</si>
  <si>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</si>
  <si>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</si>
  <si>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</si>
  <si>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</si>
  <si>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</si>
  <si>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</si>
  <si>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</si>
  <si>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</si>
  <si>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</si>
  <si>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</si>
  <si>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</si>
  <si>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</si>
  <si>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</si>
  <si>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</si>
  <si>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</si>
  <si>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</si>
  <si>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</si>
  <si>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</si>
  <si>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</si>
  <si>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</si>
  <si>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</si>
  <si>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</si>
  <si>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</si>
  <si>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</si>
  <si>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</si>
  <si>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</si>
  <si>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</si>
  <si>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</si>
  <si>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</si>
  <si>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</si>
  <si>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</si>
  <si>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</si>
  <si>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</si>
  <si>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</si>
  <si>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</si>
  <si>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</si>
  <si>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</si>
  <si>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</si>
  <si>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</si>
  <si>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</si>
  <si>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</si>
  <si>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</si>
  <si>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</si>
  <si>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</si>
  <si>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</si>
  <si>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</si>
  <si>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</si>
  <si>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</si>
  <si>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</si>
  <si>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</si>
  <si>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</si>
  <si>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</si>
  <si>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</si>
  <si>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</si>
  <si>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</si>
  <si>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</si>
  <si>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</si>
  <si>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</si>
  <si>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</si>
  <si>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</si>
  <si>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</si>
  <si>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</si>
  <si>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</si>
  <si>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</si>
  <si>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</si>
  <si>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</si>
  <si>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</si>
  <si>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</si>
  <si>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</si>
  <si>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</si>
  <si>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</si>
  <si>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</si>
  <si>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</si>
  <si>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</si>
  <si>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</si>
  <si>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</si>
  <si>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</si>
  <si>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</si>
  <si>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</si>
  <si>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</si>
  <si>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</si>
  <si>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</si>
  <si>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</si>
  <si>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</si>
  <si>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</si>
  <si>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</si>
  <si>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</si>
  <si>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</si>
  <si>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</si>
  <si>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</si>
  <si>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</si>
  <si>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</si>
  <si>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</si>
  <si>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</si>
  <si>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</si>
  <si>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</si>
  <si>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</si>
  <si>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</si>
  <si>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</si>
  <si>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</si>
  <si>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</si>
  <si>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</si>
  <si>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</si>
  <si>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</si>
  <si>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</si>
  <si>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</si>
  <si>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</si>
  <si>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</si>
  <si>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</si>
  <si>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</si>
  <si>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</si>
  <si>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</si>
  <si>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</si>
  <si>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</si>
  <si>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</si>
  <si>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</si>
  <si>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</si>
  <si>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</si>
  <si>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</si>
  <si>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</si>
  <si>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</si>
  <si>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</si>
  <si>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</si>
  <si>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</si>
  <si>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</si>
  <si>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</si>
  <si>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</si>
  <si>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</si>
  <si>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</si>
  <si>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</si>
  <si>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</si>
  <si>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</si>
  <si>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</si>
  <si>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</si>
  <si>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</si>
  <si>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</si>
  <si>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</si>
  <si>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</si>
  <si>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</si>
  <si>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</si>
  <si>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</si>
  <si>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</si>
  <si>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</si>
  <si>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</si>
  <si>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</si>
  <si>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</si>
  <si>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</si>
  <si>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</si>
  <si>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</si>
  <si>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</si>
  <si>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</si>
  <si>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</si>
  <si>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</si>
  <si>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</si>
  <si>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</si>
  <si>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</si>
  <si>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</si>
  <si>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</si>
  <si>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</si>
  <si>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</si>
  <si>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</si>
  <si>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</si>
  <si>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</si>
  <si>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</si>
  <si>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</si>
  <si>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</si>
  <si>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</si>
  <si>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</si>
  <si>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</si>
  <si>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</si>
  <si>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</si>
  <si>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</si>
  <si>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</si>
  <si>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</si>
  <si>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</si>
  <si>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</si>
  <si>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</si>
  <si>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</si>
  <si>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</si>
  <si>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</si>
  <si>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</si>
  <si>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</si>
  <si>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</si>
  <si>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</si>
  <si>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</si>
  <si>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</si>
  <si>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</si>
  <si>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</si>
  <si>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</si>
  <si>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</si>
  <si>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</si>
  <si>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</si>
  <si>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</si>
  <si>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</si>
  <si>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</si>
  <si>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</si>
  <si>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</si>
  <si>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</si>
  <si>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</si>
  <si>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</si>
  <si>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</si>
  <si>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</si>
  <si>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</si>
  <si>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</si>
  <si>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</si>
  <si>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</si>
  <si>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</si>
  <si>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</si>
  <si>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</si>
  <si>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</si>
  <si>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</si>
  <si>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</si>
  <si>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</si>
  <si>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</si>
  <si>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</si>
  <si>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</si>
  <si>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</si>
  <si>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</si>
  <si>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</si>
  <si>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</si>
  <si>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</si>
  <si>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</si>
  <si>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</si>
  <si>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</si>
  <si>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</si>
  <si>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</si>
  <si>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</si>
  <si>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</si>
  <si>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</si>
  <si>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</si>
  <si>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</si>
  <si>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</si>
  <si>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</si>
  <si>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</si>
  <si>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</si>
  <si>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</si>
  <si>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</si>
  <si>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</si>
  <si>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</si>
  <si>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</si>
  <si>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</si>
  <si>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</si>
  <si>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</si>
  <si>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</si>
  <si>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</si>
  <si>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</si>
  <si>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</si>
  <si>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</si>
  <si>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</si>
  <si>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</si>
  <si>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</si>
  <si>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</si>
  <si>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</si>
  <si>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</si>
  <si>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</si>
  <si>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</si>
  <si>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</si>
  <si>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</si>
  <si>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</si>
  <si>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</si>
  <si>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</si>
  <si>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</si>
  <si>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</si>
  <si>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</si>
  <si>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</si>
  <si>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</si>
  <si>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</si>
  <si>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</si>
  <si>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</si>
  <si>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</si>
  <si>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</si>
  <si>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</si>
  <si>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</si>
  <si>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</si>
  <si>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</si>
  <si>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</si>
  <si>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</si>
  <si>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</si>
  <si>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</si>
  <si>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</si>
  <si>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</si>
  <si>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</si>
  <si>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</si>
  <si>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</si>
  <si>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</si>
  <si>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</si>
  <si>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</si>
  <si>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</si>
  <si>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</si>
  <si>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</si>
  <si>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</si>
  <si>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</si>
  <si>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</si>
  <si>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</si>
  <si>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</si>
  <si>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</si>
  <si>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</si>
  <si>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</si>
  <si>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</si>
  <si>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</si>
  <si>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</si>
  <si>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</si>
  <si>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</si>
  <si>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</si>
  <si>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</si>
  <si>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</si>
  <si>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</si>
  <si>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</si>
  <si>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</si>
  <si>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</si>
  <si>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</si>
  <si>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</si>
  <si>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</si>
  <si>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</si>
  <si>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</si>
  <si>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</si>
  <si>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</si>
  <si>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</si>
  <si>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</si>
  <si>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</si>
  <si>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</si>
  <si>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</si>
  <si>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</si>
  <si>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</si>
  <si>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</si>
  <si>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</si>
  <si>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</si>
  <si>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</si>
  <si>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</si>
  <si>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</si>
  <si>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</si>
  <si>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</si>
  <si>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</si>
  <si>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</si>
  <si>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</si>
  <si>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</si>
  <si>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</si>
  <si>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</si>
  <si>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</si>
  <si>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</si>
  <si>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</si>
  <si>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</si>
  <si>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</si>
  <si>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</si>
  <si>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</si>
  <si>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</si>
  <si>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</si>
  <si>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</si>
  <si>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</si>
  <si>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</si>
  <si>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</si>
  <si>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</si>
  <si>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</si>
  <si>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</si>
  <si>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</si>
  <si>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</si>
  <si>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</si>
  <si>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</si>
  <si>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</si>
  <si>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</si>
  <si>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</si>
  <si>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</si>
  <si>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</si>
  <si>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</si>
  <si>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</si>
  <si>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</si>
  <si>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</si>
  <si>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</si>
  <si>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</si>
  <si>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</si>
  <si>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</si>
  <si>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</si>
  <si>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</si>
  <si>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</si>
  <si>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</si>
  <si>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</si>
  <si>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</si>
  <si>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</si>
  <si>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</si>
  <si>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</si>
  <si>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</si>
  <si>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</si>
  <si>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</si>
  <si>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</si>
  <si>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</si>
  <si>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</si>
  <si>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</si>
  <si>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</si>
  <si>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</si>
  <si>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</si>
  <si>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</si>
  <si>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</si>
  <si>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</si>
  <si>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</si>
  <si>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</si>
  <si>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</si>
  <si>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</si>
  <si>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</si>
  <si>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</si>
  <si>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</si>
  <si>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</si>
  <si>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</si>
  <si>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</si>
  <si>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</si>
  <si>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</si>
  <si>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</si>
  <si>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</si>
  <si>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</si>
  <si>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</si>
  <si>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</si>
  <si>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</si>
  <si>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</si>
  <si>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</si>
  <si>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</si>
  <si>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</si>
  <si>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</si>
  <si>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</si>
  <si>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</si>
  <si>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</si>
  <si>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</si>
  <si>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</si>
  <si>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</si>
  <si>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</si>
  <si>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</si>
  <si>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</si>
  <si>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</si>
  <si>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</si>
  <si>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</si>
  <si>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</si>
  <si>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</si>
  <si>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</si>
  <si>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</si>
  <si>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</si>
  <si>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</si>
  <si>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</si>
  <si>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</si>
  <si>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</si>
  <si>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</si>
  <si>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</si>
  <si>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</si>
  <si>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</si>
  <si>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</si>
  <si>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</si>
  <si>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</si>
  <si>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</si>
  <si>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</si>
  <si>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</si>
  <si>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</si>
  <si>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</si>
  <si>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</si>
  <si>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</si>
  <si>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</si>
  <si>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</si>
  <si>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</si>
  <si>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</si>
  <si>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</si>
  <si>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</si>
  <si>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</si>
  <si>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</si>
  <si>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</si>
  <si>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</si>
  <si>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</si>
  <si>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</si>
  <si>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</si>
  <si>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</si>
  <si>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</si>
  <si>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</si>
  <si>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</si>
  <si>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</si>
  <si>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</si>
  <si>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</si>
  <si>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</si>
  <si>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</si>
  <si>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</si>
  <si>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</si>
  <si>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</si>
  <si>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</si>
  <si>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</si>
  <si>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</si>
  <si>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</si>
  <si>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</si>
  <si>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</si>
  <si>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</si>
  <si>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</si>
  <si>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</si>
  <si>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</si>
  <si>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</si>
  <si>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</si>
  <si>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</si>
  <si>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</si>
  <si>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</si>
  <si>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</si>
  <si>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</si>
  <si>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</si>
  <si>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</si>
  <si>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</si>
  <si>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</si>
  <si>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</si>
  <si>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</si>
  <si>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</si>
  <si>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</si>
  <si>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</si>
  <si>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</si>
  <si>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</si>
  <si>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</si>
  <si>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</si>
  <si>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</si>
  <si>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</si>
  <si>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</si>
  <si>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</si>
  <si>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</si>
  <si>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</si>
  <si>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</si>
  <si>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</si>
  <si>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</si>
  <si>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</si>
  <si>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</si>
  <si>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</si>
  <si>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</si>
  <si>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</si>
  <si>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</si>
  <si>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</si>
  <si>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</si>
  <si>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</si>
  <si>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</si>
  <si>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</si>
  <si>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</si>
  <si>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</si>
  <si>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</si>
  <si>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</si>
  <si>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</si>
  <si>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</si>
  <si>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</si>
  <si>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</si>
  <si>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</si>
  <si>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</si>
  <si>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</si>
  <si>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</si>
  <si>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</si>
  <si>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</si>
  <si>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</si>
  <si>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</si>
  <si>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</si>
  <si>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</si>
  <si>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</si>
  <si>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</si>
  <si>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</si>
  <si>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</si>
  <si>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</si>
  <si>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</si>
  <si>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</si>
  <si>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</si>
  <si>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</si>
  <si>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</si>
  <si>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</si>
  <si>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</si>
  <si>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</si>
  <si>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</si>
  <si>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</si>
  <si>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</si>
  <si>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</si>
  <si>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</si>
  <si>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</si>
  <si>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</si>
  <si>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</si>
  <si>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</si>
  <si>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</si>
  <si>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</si>
  <si>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</si>
  <si>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</si>
  <si>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</si>
  <si>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</si>
  <si>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</si>
  <si>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</si>
  <si>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</si>
  <si>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</si>
  <si>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</si>
  <si>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</si>
  <si>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</si>
  <si>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</si>
  <si>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</si>
  <si>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</si>
  <si>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</si>
  <si>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</si>
  <si>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</si>
  <si>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</si>
  <si>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</si>
  <si>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</si>
  <si>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</si>
  <si>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</si>
  <si>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</si>
  <si>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</si>
  <si>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</si>
  <si>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</si>
  <si>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</si>
  <si>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</si>
  <si>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</si>
  <si>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</si>
  <si>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</si>
  <si>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</si>
  <si>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</si>
  <si>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</si>
  <si>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</si>
  <si>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</si>
  <si>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</si>
  <si>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</si>
  <si>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</si>
  <si>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</si>
  <si>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</si>
  <si>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</si>
  <si>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</si>
  <si>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</si>
  <si>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</si>
  <si>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</si>
  <si>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</si>
  <si>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</si>
  <si>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</si>
  <si>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</si>
  <si>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</si>
  <si>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</si>
  <si>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</si>
  <si>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</si>
  <si>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</si>
  <si>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</si>
  <si>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</si>
  <si>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</si>
  <si>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</si>
  <si>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</si>
  <si>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</si>
  <si>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</si>
  <si>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</si>
  <si>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</si>
  <si>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</si>
  <si>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</si>
  <si>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</si>
  <si>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</si>
  <si>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</si>
  <si>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</si>
  <si>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</si>
  <si>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</si>
  <si>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</si>
  <si>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</si>
  <si>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</si>
  <si>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</si>
  <si>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</si>
  <si>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</si>
  <si>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</si>
  <si>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</si>
  <si>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</si>
  <si>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</si>
  <si>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</si>
  <si>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</si>
  <si>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</si>
  <si>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</si>
  <si>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</si>
  <si>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</si>
  <si>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</si>
  <si>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</si>
  <si>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</si>
  <si>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</si>
  <si>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</si>
  <si>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</si>
  <si>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</si>
  <si>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</si>
  <si>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</si>
  <si>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</si>
  <si>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</si>
  <si>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</si>
  <si>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</si>
  <si>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</si>
  <si>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</si>
  <si>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</si>
  <si>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</si>
  <si>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</si>
  <si>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</si>
  <si>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</si>
  <si>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</si>
  <si>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</si>
  <si>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</si>
  <si>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</si>
  <si>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</si>
  <si>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</si>
  <si>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</si>
  <si>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</si>
  <si>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</si>
  <si>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</si>
  <si>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</si>
  <si>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</si>
  <si>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</si>
  <si>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</si>
  <si>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</si>
  <si>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</si>
  <si>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</si>
  <si>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</si>
  <si>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</si>
  <si>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</si>
  <si>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</si>
  <si>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</si>
  <si>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</si>
  <si>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</si>
  <si>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</si>
  <si>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</si>
  <si>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</si>
  <si>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</si>
  <si>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</si>
  <si>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</si>
  <si>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</si>
  <si>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</si>
  <si>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</si>
  <si>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</si>
  <si>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</si>
  <si>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</si>
  <si>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</si>
  <si>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</si>
  <si>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</si>
  <si>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</si>
  <si>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</si>
  <si>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</si>
  <si>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</si>
  <si>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</si>
  <si>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</si>
  <si>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</si>
  <si>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</si>
  <si>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</si>
  <si>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</si>
  <si>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</si>
  <si>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</si>
  <si>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</si>
  <si>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</si>
  <si>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</si>
  <si>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</si>
  <si>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</si>
  <si>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</si>
  <si>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</si>
  <si>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</si>
  <si>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</si>
  <si>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</si>
  <si>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</si>
  <si>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</si>
  <si>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</si>
  <si>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</si>
  <si>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</si>
  <si>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</si>
  <si>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</si>
  <si>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</si>
  <si>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</si>
  <si>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</si>
  <si>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</si>
  <si>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</si>
  <si>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</si>
  <si>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</si>
  <si>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</si>
  <si>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</si>
  <si>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</si>
  <si>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</si>
  <si>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</si>
  <si>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</si>
  <si>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</si>
  <si>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</si>
  <si>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</si>
  <si>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</si>
  <si>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</si>
  <si>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</si>
  <si>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</si>
  <si>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</si>
  <si>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</si>
  <si>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</si>
  <si>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</si>
  <si>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</si>
  <si>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</si>
  <si>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</si>
  <si>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</si>
  <si>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</si>
  <si>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</si>
  <si>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</si>
  <si>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</si>
  <si>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</si>
  <si>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</si>
  <si>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</si>
  <si>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</si>
  <si>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</si>
  <si>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</si>
  <si>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</si>
  <si>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</si>
  <si>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</si>
  <si>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</si>
  <si>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</si>
  <si>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</si>
  <si>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</si>
  <si>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</si>
  <si>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</si>
  <si>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</si>
  <si>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</si>
  <si>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</si>
  <si>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</si>
  <si>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</si>
  <si>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</si>
  <si>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</si>
  <si>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</si>
  <si>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</si>
  <si>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</si>
  <si>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</si>
  <si>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</si>
  <si>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</si>
  <si>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</si>
  <si>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</si>
  <si>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</si>
  <si>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</si>
  <si>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</si>
  <si>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</si>
  <si>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</si>
  <si>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</si>
  <si>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</si>
  <si>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</si>
  <si>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</si>
  <si>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</si>
  <si>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</si>
  <si>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</si>
  <si>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</si>
  <si>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</si>
  <si>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</si>
  <si>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</si>
  <si>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</si>
  <si>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</si>
  <si>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</si>
  <si>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</si>
  <si>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</si>
  <si>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</si>
  <si>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</si>
  <si>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</si>
  <si>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</si>
  <si>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</si>
  <si>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</si>
  <si>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</si>
  <si>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</si>
  <si>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</si>
  <si>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</si>
  <si>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</si>
  <si>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</si>
  <si>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</si>
  <si>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</si>
  <si>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</si>
  <si>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</si>
  <si>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</si>
  <si>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</si>
  <si>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</si>
  <si>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</si>
  <si>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</si>
  <si>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</si>
  <si>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</si>
  <si>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</si>
  <si>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</si>
  <si>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</si>
  <si>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</si>
  <si>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</si>
  <si>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</si>
  <si>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</si>
  <si>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</si>
  <si>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</si>
  <si>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</si>
  <si>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</si>
  <si>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</si>
  <si>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</si>
  <si>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</si>
  <si>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</si>
  <si>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</si>
  <si>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</si>
  <si>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</si>
  <si>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</si>
  <si>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</si>
  <si>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</si>
  <si>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</si>
  <si>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</si>
  <si>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</si>
  <si>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</si>
  <si>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</si>
  <si>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</si>
  <si>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</si>
  <si>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</si>
  <si>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</si>
  <si>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</si>
  <si>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</si>
  <si>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</si>
  <si>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</si>
  <si>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</si>
  <si>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</si>
  <si>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</si>
  <si>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</si>
  <si>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</si>
  <si>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</si>
  <si>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</si>
  <si>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</si>
  <si>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</si>
  <si>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</si>
  <si>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</si>
  <si>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</si>
  <si>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</si>
  <si>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</si>
  <si>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</si>
  <si>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</si>
  <si>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</si>
  <si>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</si>
  <si>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</si>
  <si>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</si>
  <si>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</si>
  <si>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</si>
  <si>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</si>
  <si>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</si>
  <si>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</si>
  <si>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</si>
  <si>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</si>
  <si>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</si>
  <si>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</si>
  <si>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</si>
  <si>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</si>
  <si>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</si>
  <si>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</si>
  <si>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</si>
  <si>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</si>
  <si>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</si>
  <si>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</si>
  <si>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</si>
  <si>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</si>
  <si>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</si>
  <si>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</si>
  <si>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</si>
  <si>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</si>
  <si>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</si>
  <si>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</si>
  <si>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</si>
  <si>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</si>
  <si>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</si>
  <si>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</si>
  <si>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</si>
  <si>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</si>
  <si>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</si>
  <si>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</si>
  <si>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</si>
  <si>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</si>
  <si>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</si>
  <si>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</si>
  <si>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</si>
  <si>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</si>
  <si>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</si>
  <si>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</si>
  <si>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</si>
  <si>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</si>
  <si>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</si>
  <si>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</si>
  <si>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</si>
  <si>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</si>
  <si>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</si>
  <si>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</si>
  <si>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</si>
  <si>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</si>
  <si>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</si>
  <si>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</si>
  <si>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</si>
  <si>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</si>
  <si>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</si>
  <si>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</si>
  <si>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</si>
  <si>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</si>
  <si>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</si>
  <si>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</si>
  <si>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</si>
  <si>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</si>
  <si>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</si>
  <si>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</si>
  <si>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</si>
  <si>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</si>
  <si>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</si>
  <si>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</si>
  <si>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</si>
  <si>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</si>
  <si>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</si>
  <si>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</si>
  <si>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</si>
  <si>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</si>
  <si>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</si>
  <si>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</si>
  <si>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</si>
  <si>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</si>
  <si>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</si>
  <si>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</si>
  <si>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</si>
  <si>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</si>
  <si>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</si>
  <si>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</si>
  <si>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</si>
  <si>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</si>
  <si>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</si>
  <si>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</si>
  <si>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</si>
  <si>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</si>
  <si>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</si>
  <si>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</si>
  <si>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</si>
  <si>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</si>
  <si>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</si>
  <si>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</si>
  <si>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</si>
  <si>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</si>
  <si>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</si>
  <si>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</si>
  <si>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</si>
  <si>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</si>
  <si>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</si>
  <si>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</si>
  <si>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</si>
  <si>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</si>
  <si>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</si>
  <si>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</si>
  <si>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</si>
  <si>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</si>
  <si>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</si>
  <si>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</si>
  <si>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</si>
  <si>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</si>
  <si>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</si>
  <si>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</si>
  <si>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</si>
  <si>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</si>
  <si>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</si>
  <si>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</si>
  <si>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</si>
  <si>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</si>
  <si>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</si>
  <si>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</si>
  <si>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</si>
  <si>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</si>
  <si>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</si>
  <si>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</si>
  <si>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</si>
  <si>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</si>
  <si>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</si>
  <si>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</si>
  <si>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</si>
  <si>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</si>
  <si>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</si>
  <si>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</si>
  <si>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</si>
  <si>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</si>
  <si>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</si>
  <si>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</si>
  <si>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</si>
  <si>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</si>
  <si>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</si>
  <si>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</si>
  <si>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</si>
  <si>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</si>
  <si>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</si>
  <si>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</si>
  <si>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</si>
  <si>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</si>
  <si>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</si>
  <si>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</si>
  <si>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</si>
  <si>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</si>
  <si>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</si>
  <si>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</si>
  <si>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</si>
  <si>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</si>
  <si>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</si>
  <si>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</si>
  <si>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</si>
  <si>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</si>
  <si>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</si>
  <si>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</si>
  <si>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</si>
  <si>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</si>
  <si>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</si>
  <si>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</si>
  <si>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</si>
  <si>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</si>
  <si>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</si>
  <si>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</si>
  <si>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</si>
  <si>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</si>
  <si>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</si>
  <si>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</si>
  <si>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</si>
  <si>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</si>
  <si>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</si>
  <si>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</si>
  <si>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</si>
  <si>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</si>
  <si>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</si>
  <si>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</si>
  <si>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</si>
  <si>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</si>
  <si>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</si>
  <si>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</si>
  <si>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</si>
  <si>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</si>
  <si>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</si>
  <si>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</si>
  <si>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</si>
  <si>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</si>
  <si>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</si>
  <si>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</si>
  <si>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</si>
  <si>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</si>
  <si>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</si>
  <si>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</si>
  <si>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</si>
  <si>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</si>
  <si>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</si>
  <si>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</si>
  <si>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</si>
  <si>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</si>
  <si>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</si>
  <si>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</si>
  <si>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</si>
  <si>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</si>
  <si>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</si>
  <si>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</si>
  <si>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</si>
  <si>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</si>
  <si>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</si>
  <si>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</si>
  <si>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</si>
  <si>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</si>
  <si>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</si>
  <si>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</si>
  <si>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</si>
  <si>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</si>
  <si>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</si>
  <si>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</si>
  <si>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</si>
  <si>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</si>
  <si>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</si>
  <si>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</si>
  <si>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</si>
  <si>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</si>
  <si>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</si>
  <si>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</si>
  <si>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</si>
  <si>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</si>
  <si>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</si>
  <si>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</si>
  <si>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</si>
  <si>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</si>
  <si>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</si>
  <si>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</si>
  <si>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</si>
  <si>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</si>
  <si>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</si>
  <si>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</si>
  <si>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</si>
  <si>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</si>
  <si>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</si>
  <si>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</si>
  <si>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</si>
  <si>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</si>
  <si>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</si>
  <si>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</si>
  <si>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</si>
  <si>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</si>
  <si>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</si>
  <si>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</si>
  <si>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</si>
  <si>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</si>
  <si>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</si>
  <si>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</si>
  <si>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</si>
  <si>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</si>
  <si>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</si>
  <si>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</si>
  <si>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</si>
  <si>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</si>
  <si>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</si>
  <si>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</si>
  <si>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</si>
  <si>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</si>
  <si>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</si>
  <si>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</si>
  <si>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</si>
  <si>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</si>
  <si>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</si>
  <si>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</si>
  <si>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</si>
  <si>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</si>
  <si>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</si>
  <si>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</si>
  <si>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</si>
  <si>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</si>
  <si>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</si>
  <si>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</si>
  <si>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</si>
  <si>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</si>
  <si>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</si>
  <si>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</si>
  <si>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</si>
  <si>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</si>
  <si>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</si>
  <si>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</si>
  <si>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</si>
  <si>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</si>
  <si>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</si>
  <si>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</si>
  <si>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</si>
  <si>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</si>
  <si>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</si>
  <si>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</si>
  <si>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</si>
  <si>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</si>
  <si>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</si>
  <si>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</si>
  <si>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</si>
  <si>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</si>
  <si>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</si>
  <si>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</si>
  <si>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</si>
  <si>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</si>
  <si>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</si>
  <si>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</si>
  <si>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</si>
  <si>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</si>
  <si>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</si>
  <si>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</si>
  <si>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</si>
  <si>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</si>
  <si>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</si>
  <si>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</si>
  <si>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</si>
  <si>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</si>
  <si>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</si>
  <si>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</si>
  <si>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</si>
  <si>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</si>
  <si>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</si>
  <si>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</si>
  <si>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</si>
  <si>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</si>
  <si>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</si>
  <si>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</si>
  <si>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</si>
  <si>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</si>
  <si>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</si>
  <si>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</si>
  <si>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</si>
  <si>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</si>
  <si>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</si>
  <si>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</si>
  <si>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</si>
  <si>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</si>
  <si>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</si>
  <si>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</si>
  <si>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</si>
  <si>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</si>
  <si>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</si>
  <si>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</si>
  <si>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</si>
  <si>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</si>
  <si>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</si>
  <si>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</si>
  <si>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</si>
  <si>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</si>
  <si>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</si>
  <si>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</si>
  <si>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</si>
  <si>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</si>
  <si>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</si>
  <si>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</si>
  <si>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</si>
  <si>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</si>
  <si>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</si>
  <si>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</si>
  <si>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</si>
  <si>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</si>
  <si>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</si>
  <si>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</si>
  <si>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</si>
  <si>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</si>
  <si>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</si>
  <si>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</si>
  <si>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</si>
  <si>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</si>
  <si>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</si>
  <si>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</si>
  <si>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</si>
  <si>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</si>
  <si>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</si>
  <si>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</si>
  <si>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</si>
  <si>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</si>
  <si>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</si>
  <si>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</si>
  <si>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</si>
  <si>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</si>
  <si>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</si>
  <si>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</si>
  <si>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</si>
  <si>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</si>
  <si>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</si>
  <si>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</si>
  <si>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</si>
  <si>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</si>
  <si>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</si>
  <si>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</si>
  <si>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</si>
  <si>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</si>
  <si>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</si>
  <si>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</si>
  <si>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</si>
  <si>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</si>
  <si>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</si>
  <si>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</si>
  <si>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</si>
  <si>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</si>
  <si>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</si>
  <si>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</si>
  <si>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</si>
  <si>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</si>
  <si>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</si>
  <si>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</si>
  <si>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</si>
  <si>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</si>
  <si>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</si>
  <si>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</si>
  <si>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</si>
  <si>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</si>
  <si>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</si>
  <si>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</si>
  <si>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</si>
  <si>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</si>
  <si>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</si>
  <si>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</si>
  <si>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</si>
  <si>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</si>
  <si>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</si>
  <si>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</si>
  <si>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</si>
  <si>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</si>
  <si>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</si>
  <si>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</si>
  <si>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</si>
  <si>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</si>
  <si>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</si>
  <si>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</si>
  <si>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</si>
  <si>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</si>
  <si>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</si>
  <si>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</si>
  <si>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</si>
  <si>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</si>
  <si>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</si>
  <si>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</si>
  <si>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</si>
  <si>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</si>
  <si>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</si>
  <si>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</si>
  <si>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</si>
  <si>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</si>
  <si>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</si>
  <si>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</si>
  <si>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</si>
  <si>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</si>
  <si>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</si>
  <si>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</si>
  <si>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</si>
  <si>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</si>
  <si>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</si>
  <si>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</si>
  <si>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</si>
  <si>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</si>
  <si>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</si>
  <si>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</si>
  <si>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</si>
  <si>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</si>
  <si>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</si>
  <si>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</si>
  <si>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</si>
  <si>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</si>
  <si>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</si>
  <si>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</si>
  <si>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</si>
  <si>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</si>
  <si>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</si>
  <si>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</si>
  <si>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</si>
  <si>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</si>
  <si>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</si>
  <si>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</si>
  <si>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</si>
  <si>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</si>
  <si>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</si>
  <si>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</si>
  <si>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</si>
  <si>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</si>
  <si>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</si>
  <si>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</si>
  <si>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</si>
  <si>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</si>
  <si>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</si>
  <si>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</si>
  <si>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</si>
  <si>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</si>
  <si>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</si>
  <si>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</si>
  <si>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</si>
  <si>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</si>
  <si>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</si>
  <si>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</si>
  <si>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</si>
  <si>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</si>
  <si>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</si>
  <si>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</si>
  <si>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</si>
  <si>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</si>
  <si>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</si>
  <si>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</si>
  <si>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</si>
  <si>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</si>
  <si>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</si>
  <si>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</si>
  <si>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</si>
  <si>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</si>
  <si>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</si>
  <si>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</si>
  <si>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</si>
  <si>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</si>
  <si>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</si>
  <si>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</si>
  <si>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</si>
  <si>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</si>
  <si>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</si>
  <si>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</si>
  <si>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</si>
  <si>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</si>
  <si>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</si>
  <si>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</si>
  <si>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</si>
  <si>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</si>
  <si>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</si>
  <si>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</si>
  <si>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</si>
  <si>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</si>
  <si>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</si>
  <si>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</si>
  <si>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</si>
  <si>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</si>
  <si>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</si>
  <si>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</si>
  <si>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</si>
  <si>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</si>
  <si>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</si>
  <si>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</si>
  <si>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</si>
  <si>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</si>
  <si>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</si>
  <si>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</si>
  <si>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</si>
  <si>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</si>
  <si>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</si>
  <si>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</si>
  <si>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</si>
  <si>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</si>
  <si>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</si>
  <si>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</si>
  <si>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</si>
  <si>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</si>
  <si>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</si>
  <si>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</si>
  <si>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</si>
  <si>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</si>
  <si>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</si>
  <si>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</si>
  <si>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</si>
  <si>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</si>
  <si>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</si>
  <si>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</si>
  <si>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</si>
  <si>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</si>
  <si>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</si>
  <si>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</si>
  <si>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</si>
  <si>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</si>
  <si>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</si>
  <si>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</si>
  <si>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</si>
  <si>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</si>
  <si>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</si>
  <si>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</si>
  <si>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</si>
  <si>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</si>
  <si>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</si>
  <si>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</si>
  <si>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</si>
  <si>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</si>
  <si>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</si>
  <si>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</si>
  <si>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</si>
  <si>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</si>
  <si>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</si>
  <si>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</si>
  <si>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</si>
  <si>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</si>
  <si>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</si>
  <si>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</si>
  <si>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</si>
  <si>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</si>
  <si>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</si>
  <si>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</si>
  <si>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</si>
  <si>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</si>
  <si>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</si>
  <si>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</si>
  <si>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</si>
  <si>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</si>
  <si>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</si>
  <si>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</si>
  <si>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</si>
  <si>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</si>
  <si>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</si>
  <si>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</si>
  <si>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</si>
  <si>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</si>
  <si>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</si>
  <si>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</si>
  <si>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</si>
  <si>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</si>
  <si>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</si>
  <si>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</si>
  <si>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</si>
  <si>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</si>
  <si>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</si>
  <si>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</si>
  <si>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</si>
  <si>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</si>
  <si>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</si>
  <si>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</si>
  <si>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</si>
  <si>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</si>
  <si>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</si>
  <si>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</si>
  <si>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</si>
  <si>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</si>
  <si>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</si>
  <si>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</si>
  <si>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</si>
  <si>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</si>
  <si>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</si>
  <si>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</si>
  <si>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</si>
  <si>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</si>
  <si>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</si>
  <si>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</si>
  <si>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</si>
  <si>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</si>
  <si>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</si>
  <si>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</si>
  <si>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</si>
  <si>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</si>
  <si>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</si>
  <si>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</si>
  <si>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</si>
  <si>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</si>
  <si>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</si>
  <si>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</si>
  <si>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</si>
  <si>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</si>
  <si>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</si>
  <si>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</si>
  <si>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</si>
  <si>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</si>
  <si>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</si>
  <si>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</si>
  <si>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</si>
  <si>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</si>
  <si>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</si>
  <si>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</si>
  <si>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</si>
  <si>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</si>
  <si>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</si>
  <si>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</si>
  <si>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</si>
  <si>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</si>
  <si>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</si>
  <si>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</si>
  <si>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</si>
  <si>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</si>
  <si>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</si>
  <si>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</si>
  <si>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</si>
  <si>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</si>
  <si>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</si>
  <si>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</si>
  <si>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</si>
  <si>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</si>
  <si>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</si>
  <si>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</si>
  <si>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</si>
  <si>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</si>
  <si>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</si>
  <si>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</si>
  <si>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</si>
  <si>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</si>
  <si>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</si>
  <si>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</si>
  <si>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</si>
  <si>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</si>
  <si>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</si>
  <si>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</si>
  <si>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</si>
  <si>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</si>
  <si>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</si>
  <si>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</si>
  <si>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</si>
  <si>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</si>
  <si>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</si>
  <si>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</si>
  <si>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</si>
  <si>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</si>
  <si>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</si>
  <si>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</si>
  <si>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</si>
  <si>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</si>
  <si>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</si>
  <si>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</si>
  <si>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</si>
  <si>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</si>
  <si>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</si>
  <si>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</si>
  <si>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</si>
  <si>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</si>
  <si>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</si>
  <si>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</si>
  <si>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</si>
  <si>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</si>
  <si>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</si>
  <si>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</si>
  <si>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</si>
  <si>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</si>
  <si>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</si>
  <si>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</si>
  <si>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</si>
  <si>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</si>
  <si>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</si>
  <si>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</si>
  <si>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</si>
  <si>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</si>
  <si>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</si>
  <si>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</si>
  <si>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</si>
  <si>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</si>
  <si>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</si>
  <si>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</si>
  <si>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</si>
  <si>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</si>
  <si>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</si>
  <si>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</si>
  <si>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</si>
  <si>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</si>
  <si>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</si>
  <si>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</si>
  <si>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</si>
  <si>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</si>
  <si>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</si>
  <si>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</si>
  <si>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</si>
  <si>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</si>
  <si>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</si>
  <si>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</si>
  <si>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</si>
  <si>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</si>
  <si>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</si>
  <si>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</si>
  <si>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</si>
  <si>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</si>
  <si>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</si>
  <si>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</si>
  <si>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</si>
  <si>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</si>
  <si>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</si>
  <si>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</si>
  <si>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</si>
  <si>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</si>
  <si>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</si>
  <si>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</si>
  <si>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</si>
  <si>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</si>
  <si>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</si>
  <si>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</si>
  <si>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</si>
  <si>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</si>
  <si>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</si>
  <si>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</si>
  <si>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</si>
  <si>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</si>
  <si>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</si>
  <si>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</si>
  <si>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</si>
  <si>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</si>
  <si>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</si>
  <si>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</si>
  <si>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</si>
  <si>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</si>
  <si>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</si>
  <si>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</si>
  <si>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</si>
  <si>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</si>
  <si>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</si>
  <si>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</si>
  <si>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</si>
  <si>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</si>
  <si>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</si>
  <si>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</si>
  <si>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</si>
  <si>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</si>
  <si>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</si>
  <si>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</si>
  <si>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</si>
  <si>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</si>
  <si>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</si>
  <si>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</si>
  <si>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</si>
  <si>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</si>
  <si>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</si>
  <si>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</si>
  <si>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</si>
  <si>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</si>
  <si>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</si>
  <si>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</si>
  <si>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</si>
  <si>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</si>
  <si>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</si>
  <si>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</si>
  <si>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</si>
  <si>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</si>
  <si>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</si>
  <si>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</si>
  <si>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</si>
  <si>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</si>
  <si>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</si>
  <si>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</si>
  <si>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</si>
  <si>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</si>
  <si>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</si>
  <si>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</si>
  <si>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</si>
  <si>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</si>
  <si>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</si>
  <si>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</si>
  <si>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</si>
  <si>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</si>
  <si>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</si>
  <si>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</si>
  <si>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</si>
  <si>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</si>
  <si>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</si>
  <si>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</si>
  <si>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</si>
  <si>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</si>
  <si>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</si>
  <si>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</si>
  <si>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</si>
  <si>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</si>
  <si>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</si>
  <si>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</si>
  <si>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</si>
  <si>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</si>
  <si>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</si>
  <si>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</si>
  <si>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</si>
  <si>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</si>
  <si>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</si>
  <si>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</si>
  <si>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</si>
  <si>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</si>
  <si>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</si>
  <si>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</si>
  <si>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</si>
  <si>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</si>
  <si>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</si>
  <si>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</si>
  <si>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</si>
  <si>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</si>
  <si>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</si>
  <si>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</si>
  <si>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</si>
  <si>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</si>
  <si>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</si>
  <si>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</si>
  <si>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</si>
  <si>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</si>
  <si>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</si>
  <si>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</si>
  <si>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</si>
  <si>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</si>
  <si>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</si>
  <si>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</si>
  <si>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</si>
  <si>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</si>
  <si>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</si>
  <si>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</si>
  <si>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</si>
  <si>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</si>
  <si>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</si>
  <si>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</si>
  <si>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</si>
  <si>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</si>
  <si>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</si>
  <si>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</si>
  <si>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</si>
  <si>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</si>
  <si>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</si>
  <si>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</si>
  <si>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</si>
  <si>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</si>
  <si>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</si>
  <si>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</si>
  <si>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</si>
  <si>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</si>
  <si>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</si>
  <si>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</si>
  <si>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</si>
  <si>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</si>
  <si>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</si>
  <si>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</si>
  <si>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</si>
  <si>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</si>
  <si>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</si>
  <si>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</si>
  <si>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</si>
  <si>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</si>
  <si>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</si>
  <si>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</si>
  <si>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</si>
  <si>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</si>
  <si>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</si>
  <si>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</si>
  <si>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</si>
  <si>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</si>
  <si>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</si>
  <si>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</si>
  <si>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</si>
  <si>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</si>
  <si>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</si>
  <si>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</si>
  <si>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</si>
  <si>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</si>
  <si>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</si>
  <si>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</si>
  <si>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</si>
  <si>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</si>
  <si>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</si>
  <si>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</si>
  <si>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</si>
  <si>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</si>
  <si>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</si>
  <si>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</si>
  <si>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</si>
  <si>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</si>
  <si>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</si>
  <si>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</si>
  <si>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</si>
  <si>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</si>
  <si>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</si>
  <si>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</si>
  <si>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</si>
  <si>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</si>
  <si>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</si>
  <si>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</si>
  <si>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</si>
  <si>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</si>
  <si>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</si>
  <si>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</si>
  <si>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</si>
  <si>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</si>
  <si>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</si>
  <si>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</si>
  <si>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</si>
  <si>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</si>
  <si>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</si>
  <si>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</si>
  <si>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</si>
  <si>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</si>
  <si>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</si>
  <si>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</si>
  <si>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</si>
  <si>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</si>
  <si>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</si>
  <si>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</si>
  <si>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</si>
  <si>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</si>
  <si>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</si>
  <si>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</si>
  <si>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</si>
  <si>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</si>
  <si>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</si>
  <si>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</si>
  <si>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</si>
  <si>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</si>
  <si>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</si>
  <si>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</si>
  <si>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</si>
  <si>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</si>
  <si>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</si>
  <si>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</si>
  <si>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</si>
  <si>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</si>
  <si>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</si>
  <si>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</si>
  <si>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</si>
  <si>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</si>
  <si>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</si>
  <si>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</si>
  <si>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</si>
  <si>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</si>
  <si>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</si>
  <si>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</si>
  <si>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</si>
  <si>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</si>
  <si>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</si>
  <si>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</si>
  <si>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</si>
  <si>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</si>
  <si>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</si>
  <si>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</si>
  <si>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</si>
  <si>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</si>
  <si>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</si>
  <si>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</si>
  <si>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</si>
  <si>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</si>
  <si>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</si>
  <si>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</si>
  <si>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</si>
  <si>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</si>
  <si>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</si>
  <si>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</si>
  <si>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</si>
  <si>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</si>
  <si>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</si>
  <si>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</si>
  <si>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</si>
  <si>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</si>
  <si>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</si>
  <si>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</si>
  <si>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</si>
  <si>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</si>
  <si>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</si>
  <si>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</si>
  <si>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</si>
  <si>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</si>
  <si>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</si>
  <si>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</si>
  <si>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</si>
  <si>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</si>
  <si>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</si>
  <si>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</si>
  <si>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</si>
  <si>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</si>
  <si>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</si>
  <si>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</si>
  <si>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</si>
  <si>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</si>
  <si>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</si>
  <si>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</si>
  <si>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</si>
  <si>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</si>
  <si>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</si>
  <si>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</si>
  <si>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</si>
  <si>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</si>
  <si>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</si>
  <si>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</si>
  <si>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</si>
  <si>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</si>
  <si>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</si>
  <si>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</si>
  <si>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</si>
  <si>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</si>
  <si>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</si>
  <si>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</si>
  <si>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</si>
  <si>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</si>
  <si>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</si>
  <si>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</si>
  <si>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</si>
  <si>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</si>
  <si>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</si>
  <si>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</si>
  <si>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</si>
  <si>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</si>
  <si>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</si>
  <si>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</si>
  <si>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</si>
  <si>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</si>
  <si>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</si>
  <si>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</si>
  <si>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</si>
  <si>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</si>
  <si>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</si>
  <si>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</si>
  <si>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</si>
  <si>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</si>
  <si>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</si>
  <si>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</si>
  <si>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</si>
  <si>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</si>
  <si>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</si>
  <si>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</si>
  <si>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</si>
  <si>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</si>
  <si>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</si>
  <si>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</si>
  <si>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</si>
  <si>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</si>
  <si>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</si>
  <si>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</si>
  <si>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</si>
  <si>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</si>
  <si>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</si>
  <si>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</si>
  <si>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</si>
  <si>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</si>
  <si>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</si>
  <si>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</si>
  <si>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</si>
  <si>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</si>
  <si>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</si>
  <si>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</si>
  <si>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</si>
  <si>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</si>
  <si>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</si>
  <si>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</si>
  <si>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</si>
  <si>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</si>
  <si>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</si>
  <si>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</si>
  <si>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</si>
  <si>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</si>
  <si>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</si>
  <si>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</si>
  <si>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</si>
  <si>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</si>
  <si>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</si>
  <si>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</si>
  <si>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</si>
  <si>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</si>
  <si>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</si>
  <si>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</si>
  <si>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</si>
  <si>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</si>
  <si>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</si>
  <si>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</si>
  <si>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</si>
  <si>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</si>
  <si>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</si>
  <si>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</si>
  <si>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</si>
  <si>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</si>
  <si>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</si>
  <si>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</si>
  <si>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</si>
  <si>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</si>
  <si>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</si>
  <si>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</si>
  <si>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</si>
  <si>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</si>
  <si>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</si>
  <si>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</si>
  <si>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</si>
  <si>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</si>
  <si>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</si>
  <si>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</si>
  <si>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</si>
  <si>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</si>
  <si>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</si>
  <si>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</si>
  <si>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</si>
  <si>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</si>
  <si>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</si>
  <si>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</si>
  <si>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</si>
  <si>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</si>
  <si>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</si>
  <si>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</si>
  <si>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</si>
  <si>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</si>
  <si>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</si>
  <si>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</si>
  <si>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</si>
  <si>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</si>
  <si>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</si>
  <si>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</si>
  <si>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</si>
  <si>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</si>
  <si>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</si>
  <si>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</si>
  <si>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</si>
  <si>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</si>
  <si>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</si>
  <si>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</si>
  <si>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</si>
  <si>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</si>
  <si>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</si>
  <si>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</si>
  <si>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</si>
  <si>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</si>
  <si>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</si>
  <si>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</si>
  <si>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</si>
  <si>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</si>
  <si>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</si>
  <si>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</si>
  <si>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</si>
  <si>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</si>
  <si>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</si>
  <si>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</si>
  <si>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</si>
  <si>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</si>
  <si>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</si>
  <si>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</si>
  <si>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</si>
  <si>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</si>
  <si>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</si>
  <si>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</si>
  <si>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</si>
  <si>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</si>
  <si>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</si>
  <si>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</si>
  <si>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</si>
  <si>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</si>
  <si>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</si>
  <si>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</si>
  <si>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</si>
  <si>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</si>
  <si>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</si>
  <si>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</si>
  <si>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</si>
  <si>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</si>
  <si>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</si>
  <si>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</si>
  <si>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</si>
  <si>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</si>
  <si>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</si>
  <si>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</si>
  <si>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</si>
  <si>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</si>
  <si>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</si>
  <si>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</si>
  <si>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</si>
  <si>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</si>
  <si>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</si>
  <si>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</si>
  <si>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</si>
  <si>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</si>
  <si>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</si>
  <si>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</si>
  <si>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</si>
  <si>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</si>
  <si>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</si>
  <si>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</si>
  <si>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</si>
  <si>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</si>
  <si>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</si>
  <si>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</si>
  <si>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</si>
  <si>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</si>
  <si>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</si>
  <si>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</si>
  <si>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</si>
  <si>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</si>
  <si>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</si>
  <si>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</si>
  <si>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</si>
  <si>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</si>
  <si>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</si>
  <si>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</si>
  <si>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</si>
  <si>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</si>
  <si>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</si>
  <si>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</si>
  <si>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</si>
  <si>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</si>
  <si>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</si>
  <si>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</si>
  <si>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</si>
  <si>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</si>
  <si>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</si>
  <si>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</si>
  <si>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</si>
  <si>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</si>
  <si>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</si>
  <si>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</si>
  <si>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</si>
  <si>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</si>
  <si>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</si>
  <si>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</si>
  <si>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</si>
  <si>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</si>
  <si>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</si>
  <si>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</si>
  <si>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</si>
  <si>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</si>
  <si>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</si>
  <si>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</si>
  <si>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</si>
  <si>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</si>
  <si>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</si>
  <si>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</si>
  <si>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</si>
  <si>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</si>
  <si>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</si>
  <si>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</si>
  <si>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</si>
  <si>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</si>
  <si>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</si>
  <si>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</si>
  <si>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</si>
  <si>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</si>
  <si>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</si>
  <si>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</si>
  <si>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</si>
  <si>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</si>
  <si>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</si>
  <si>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</si>
  <si>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</si>
  <si>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</si>
  <si>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</si>
  <si>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</si>
  <si>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</si>
  <si>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</si>
  <si>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</si>
  <si>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</si>
  <si>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</si>
  <si>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</si>
  <si>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</si>
  <si>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</si>
  <si>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</si>
  <si>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</si>
  <si>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</si>
  <si>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</si>
  <si>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</si>
  <si>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</si>
  <si>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</si>
  <si>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</si>
  <si>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</si>
  <si>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</si>
  <si>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</si>
  <si>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</si>
  <si>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</si>
  <si>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</si>
  <si>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</si>
  <si>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</si>
  <si>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</si>
  <si>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</si>
  <si>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</si>
  <si>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</si>
  <si>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</si>
  <si>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</si>
  <si>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</si>
  <si>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</si>
  <si>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</si>
  <si>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</si>
  <si>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</si>
  <si>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</si>
  <si>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</si>
  <si>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</si>
  <si>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</si>
  <si>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</si>
  <si>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</si>
  <si>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</si>
  <si>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</si>
  <si>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</si>
  <si>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</si>
  <si>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</si>
  <si>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</si>
  <si>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</si>
  <si>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</si>
  <si>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</si>
  <si>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</si>
  <si>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</si>
  <si>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</si>
  <si>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</si>
  <si>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</si>
  <si>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</si>
  <si>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</si>
  <si>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</si>
  <si>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</si>
  <si>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</si>
  <si>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</si>
  <si>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</si>
  <si>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</si>
  <si>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</si>
  <si>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</si>
  <si>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</si>
  <si>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</si>
  <si>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</si>
  <si>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</si>
  <si>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</si>
  <si>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</si>
  <si>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</si>
  <si>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</si>
  <si>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</si>
  <si>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</si>
  <si>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</si>
  <si>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</si>
  <si>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</si>
  <si>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</si>
  <si>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</si>
  <si>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</si>
  <si>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</si>
  <si>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</si>
  <si>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</si>
  <si>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</si>
  <si>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</si>
  <si>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</si>
  <si>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</si>
  <si>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</si>
  <si>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</si>
  <si>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</si>
  <si>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</si>
  <si>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</si>
  <si>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</si>
  <si>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</si>
  <si>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</si>
  <si>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</si>
  <si>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</si>
  <si>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</si>
  <si>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</si>
  <si>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</si>
  <si>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</si>
  <si>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</si>
  <si>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</si>
  <si>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</si>
  <si>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</si>
  <si>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</si>
  <si>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</si>
  <si>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</si>
  <si>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</si>
  <si>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</si>
  <si>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</si>
  <si>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</si>
  <si>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</si>
  <si>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</si>
  <si>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</si>
  <si>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</si>
  <si>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</si>
  <si>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</si>
  <si>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</si>
  <si>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</si>
  <si>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</si>
  <si>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</si>
  <si>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</si>
  <si>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</si>
  <si>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</si>
  <si>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</si>
  <si>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</si>
  <si>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</si>
  <si>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</si>
  <si>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</si>
  <si>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</si>
  <si>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</si>
  <si>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</si>
  <si>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</si>
  <si>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</si>
  <si>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</si>
  <si>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</si>
  <si>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</si>
  <si>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</si>
  <si>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</si>
  <si>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</si>
  <si>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</si>
  <si>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</si>
  <si>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</si>
  <si>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</si>
  <si>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</si>
  <si>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</si>
  <si>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</si>
  <si>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</si>
  <si>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</si>
  <si>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</si>
  <si>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</si>
  <si>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</si>
  <si>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</si>
  <si>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</si>
  <si>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</si>
  <si>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</si>
  <si>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</si>
  <si>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</si>
  <si>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</si>
  <si>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</si>
  <si>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</si>
  <si>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</si>
  <si>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</si>
  <si>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</si>
  <si>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</si>
  <si>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</si>
  <si>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</si>
  <si>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</si>
  <si>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</si>
  <si>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</si>
  <si>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</si>
  <si>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</si>
  <si>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</si>
  <si>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</si>
  <si>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</si>
  <si>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</si>
  <si>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</si>
  <si>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</si>
  <si>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</si>
  <si>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</si>
  <si>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</si>
  <si>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</si>
  <si>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</si>
  <si>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</si>
  <si>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</si>
  <si>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</si>
  <si>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</si>
  <si>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</si>
  <si>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</si>
  <si>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</si>
  <si>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</si>
  <si>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</si>
  <si>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</si>
  <si>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</si>
  <si>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</si>
  <si>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</si>
  <si>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</si>
  <si>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</si>
  <si>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</si>
  <si>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</si>
  <si>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</si>
  <si>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</si>
  <si>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</si>
  <si>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</si>
  <si>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</si>
  <si>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</si>
  <si>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</si>
  <si>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</si>
  <si>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</si>
  <si>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</si>
  <si>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</si>
  <si>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</si>
  <si>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</si>
  <si>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</si>
  <si>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</si>
  <si>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</si>
  <si>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</si>
  <si>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</si>
  <si>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</si>
  <si>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</si>
  <si>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</si>
  <si>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</si>
  <si>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</si>
  <si>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</si>
  <si>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</si>
  <si>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</si>
  <si>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</si>
  <si>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</si>
  <si>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</si>
  <si>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</si>
  <si>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</si>
  <si>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</si>
  <si>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</si>
  <si>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</si>
  <si>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</si>
  <si>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</si>
  <si>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</si>
  <si>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</si>
  <si>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</si>
  <si>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</si>
  <si>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</si>
  <si>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</si>
  <si>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</si>
  <si>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</si>
  <si>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</si>
  <si>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</si>
  <si>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</si>
  <si>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</si>
  <si>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</si>
  <si>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</si>
  <si>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</si>
  <si>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</si>
  <si>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</si>
  <si>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</si>
  <si>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</si>
  <si>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</si>
  <si>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</si>
  <si>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</si>
  <si>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</si>
  <si>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</si>
  <si>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</si>
  <si>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</si>
  <si>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</si>
  <si>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</si>
  <si>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</si>
  <si>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</si>
  <si>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</si>
  <si>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</si>
  <si>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</si>
  <si>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</si>
  <si>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</si>
  <si>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</si>
  <si>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</si>
  <si>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</si>
  <si>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</si>
  <si>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</si>
  <si>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</si>
  <si>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</si>
  <si>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</si>
  <si>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</si>
  <si>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</si>
  <si>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</si>
  <si>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</si>
  <si>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</si>
  <si>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</si>
  <si>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</si>
  <si>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</si>
  <si>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</si>
  <si>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</si>
  <si>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</si>
  <si>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</si>
  <si>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</si>
  <si>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</si>
  <si>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</si>
  <si>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</si>
  <si>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</si>
  <si>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</si>
  <si>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</si>
  <si>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</si>
  <si>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</si>
  <si>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</si>
  <si>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</si>
  <si>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</si>
  <si>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</si>
  <si>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</si>
  <si>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</si>
  <si>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</si>
  <si>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</si>
  <si>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</si>
  <si>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</si>
  <si>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</si>
  <si>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</si>
  <si>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</si>
  <si>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</si>
  <si>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</si>
  <si>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</si>
  <si>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</si>
  <si>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</si>
  <si>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</si>
  <si>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</si>
  <si>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</si>
  <si>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</si>
  <si>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</si>
  <si>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</si>
  <si>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</si>
  <si>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</si>
  <si>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</si>
  <si>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</si>
  <si>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</si>
  <si>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</si>
  <si>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</si>
  <si>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</si>
  <si>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</si>
  <si>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</si>
  <si>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</si>
  <si>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</si>
  <si>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</si>
  <si>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</si>
  <si>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</si>
  <si>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</si>
  <si>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</si>
  <si>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</si>
  <si>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</si>
  <si>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</si>
  <si>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</si>
  <si>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</si>
  <si>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</si>
  <si>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</si>
  <si>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</si>
  <si>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</si>
  <si>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</si>
  <si>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</si>
  <si>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</si>
  <si>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</si>
  <si>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</si>
  <si>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</si>
  <si>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</si>
  <si>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</si>
  <si>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</si>
  <si>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</si>
  <si>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</si>
  <si>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</si>
  <si>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</si>
  <si>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</si>
  <si>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</si>
  <si>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</si>
  <si>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</si>
  <si>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</si>
  <si>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</si>
  <si>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</si>
  <si>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</si>
  <si>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</si>
  <si>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</si>
  <si>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</si>
  <si>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</si>
  <si>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</si>
  <si>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</si>
  <si>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</si>
  <si>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</si>
  <si>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</si>
  <si>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</si>
  <si>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</si>
  <si>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</si>
  <si>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</si>
  <si>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</si>
  <si>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</si>
  <si>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</si>
  <si>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</si>
  <si>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</si>
  <si>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</si>
  <si>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</si>
  <si>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</si>
  <si>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</si>
  <si>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</si>
  <si>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</si>
  <si>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</si>
  <si>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</si>
  <si>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</si>
  <si>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</si>
  <si>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</si>
  <si>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</si>
  <si>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</si>
  <si>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</si>
  <si>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</si>
  <si>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</si>
  <si>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</si>
  <si>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</si>
  <si>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</si>
  <si>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</si>
  <si>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</si>
  <si>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</si>
  <si>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</si>
  <si>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</si>
  <si>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</si>
  <si>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</si>
  <si>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</si>
  <si>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</si>
  <si>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</si>
  <si>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</si>
  <si>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</si>
  <si>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</si>
  <si>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</si>
  <si>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</si>
  <si>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</si>
  <si>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</si>
  <si>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</si>
  <si>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</si>
  <si>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</si>
  <si>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</si>
  <si>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</si>
  <si>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</si>
  <si>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</si>
  <si>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</si>
  <si>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</si>
  <si>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</si>
  <si>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</si>
  <si>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</si>
  <si>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</si>
  <si>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</si>
  <si>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</si>
  <si>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</si>
  <si>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</si>
  <si>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</si>
  <si>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</si>
  <si>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</si>
  <si>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</si>
  <si>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</si>
  <si>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</si>
  <si>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</si>
  <si>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</si>
  <si>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</si>
  <si>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</si>
  <si>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</si>
  <si>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</si>
  <si>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</si>
  <si>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</si>
  <si>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</si>
  <si>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</si>
  <si>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</si>
  <si>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</si>
  <si>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</si>
  <si>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</si>
  <si>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</si>
  <si>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</si>
  <si>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</si>
  <si>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</si>
  <si>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</si>
  <si>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</si>
  <si>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</si>
  <si>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</si>
  <si>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</si>
  <si>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</si>
  <si>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</si>
  <si>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</si>
  <si>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</si>
  <si>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</si>
  <si>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</si>
  <si>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</si>
  <si>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</si>
  <si>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</si>
  <si>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</si>
  <si>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</si>
  <si>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</si>
  <si>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</si>
  <si>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</si>
  <si>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</si>
  <si>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</si>
  <si>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</si>
  <si>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</si>
  <si>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</si>
  <si>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</si>
  <si>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</si>
  <si>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</si>
  <si>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</si>
  <si>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</si>
  <si>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</si>
  <si>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</si>
  <si>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</si>
  <si>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</si>
  <si>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</si>
  <si>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</si>
  <si>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</si>
  <si>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</si>
  <si>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</si>
  <si>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</si>
  <si>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</si>
  <si>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</si>
  <si>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</si>
  <si>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</si>
  <si>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</si>
  <si>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</si>
  <si>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</si>
  <si>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</si>
  <si>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</si>
  <si>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</si>
  <si>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</si>
  <si>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</si>
  <si>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</si>
  <si>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</si>
  <si>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</si>
  <si>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</si>
  <si>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</si>
  <si>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</si>
  <si>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</si>
  <si>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</si>
  <si>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</si>
  <si>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</si>
  <si>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</si>
  <si>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</si>
  <si>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</si>
  <si>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</si>
  <si>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</si>
  <si>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</si>
  <si>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</si>
  <si>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</si>
  <si>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</si>
  <si>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</si>
  <si>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</si>
  <si>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</si>
  <si>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</si>
  <si>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</si>
  <si>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</si>
  <si>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</si>
  <si>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</si>
  <si>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</si>
  <si>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</si>
  <si>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</si>
  <si>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</si>
  <si>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</si>
  <si>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</si>
  <si>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</si>
  <si>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</si>
  <si>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</si>
  <si>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</si>
  <si>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</si>
  <si>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</si>
  <si>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</si>
  <si>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</si>
  <si>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</si>
  <si>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</si>
  <si>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</si>
  <si>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</si>
  <si>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</si>
  <si>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</si>
  <si>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</si>
  <si>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</si>
  <si>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</si>
  <si>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</si>
  <si>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</si>
  <si>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</si>
  <si>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</si>
  <si>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</si>
  <si>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</si>
  <si>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</si>
  <si>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</si>
  <si>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</si>
  <si>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</si>
  <si>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</si>
  <si>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</si>
  <si>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</si>
  <si>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</si>
  <si>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</si>
  <si>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</si>
  <si>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</si>
  <si>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</si>
  <si>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</si>
  <si>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</si>
  <si>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</si>
  <si>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</si>
  <si>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</si>
  <si>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</si>
  <si>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</si>
  <si>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</si>
  <si>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</si>
  <si>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</si>
  <si>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</si>
  <si>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</si>
  <si>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</si>
  <si>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</si>
  <si>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</si>
  <si>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</si>
  <si>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</si>
  <si>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</si>
  <si>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</si>
  <si>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</si>
  <si>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</si>
  <si>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</si>
  <si>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</si>
  <si>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</si>
  <si>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</si>
  <si>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</si>
  <si>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</si>
  <si>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</si>
  <si>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</si>
  <si>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</si>
  <si>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</si>
  <si>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</si>
  <si>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</si>
  <si>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</si>
  <si>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</si>
  <si>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</si>
  <si>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</si>
  <si>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</si>
  <si>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</si>
  <si>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</si>
  <si>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</si>
  <si>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</si>
  <si>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</si>
  <si>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</si>
  <si>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</si>
  <si>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</si>
  <si>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</si>
  <si>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</si>
  <si>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</si>
  <si>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</si>
  <si>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</si>
  <si>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</si>
  <si>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</si>
  <si>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</si>
  <si>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</si>
  <si>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</si>
  <si>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</si>
  <si>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</si>
  <si>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</si>
  <si>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</si>
  <si>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</si>
  <si>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</si>
  <si>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</si>
  <si>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</si>
  <si>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</si>
  <si>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</si>
  <si>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</si>
  <si>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</si>
  <si>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</si>
  <si>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</si>
  <si>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</si>
  <si>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</si>
  <si>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</si>
  <si>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</si>
  <si>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</si>
  <si>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</si>
  <si>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</si>
  <si>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</si>
  <si>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</si>
  <si>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</si>
  <si>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</si>
  <si>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</si>
  <si>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</si>
  <si>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</si>
  <si>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</si>
  <si>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</si>
  <si>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</si>
  <si>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</si>
  <si>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</si>
  <si>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</si>
  <si>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</si>
  <si>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</si>
  <si>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</si>
  <si>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</si>
  <si>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</si>
  <si>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</si>
  <si>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</si>
  <si>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</si>
  <si>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</si>
  <si>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</si>
  <si>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</si>
  <si>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</si>
  <si>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</si>
  <si>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</si>
  <si>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</si>
  <si>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</si>
  <si>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</si>
  <si>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</si>
  <si>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</si>
  <si>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</si>
  <si>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</si>
  <si>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</si>
  <si>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</si>
  <si>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</si>
  <si>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</si>
  <si>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</si>
  <si>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</si>
  <si>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</si>
  <si>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</si>
  <si>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</si>
  <si>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</si>
  <si>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</si>
  <si>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</si>
  <si>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</si>
  <si>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</si>
  <si>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</si>
  <si>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</si>
  <si>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</si>
  <si>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</si>
  <si>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</si>
  <si>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</si>
  <si>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</si>
  <si>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</si>
  <si>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</si>
  <si>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</si>
  <si>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</si>
  <si>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</si>
  <si>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</si>
  <si>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</si>
  <si>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</si>
  <si>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</si>
  <si>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</si>
  <si>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</si>
  <si>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</si>
  <si>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</si>
  <si>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</si>
  <si>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</si>
  <si>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</si>
  <si>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</si>
  <si>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</si>
  <si>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</si>
  <si>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</si>
  <si>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</si>
  <si>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</si>
  <si>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</si>
  <si>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</si>
  <si>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</si>
  <si>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</si>
  <si>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</si>
  <si>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</si>
  <si>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</si>
  <si>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</si>
  <si>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</si>
  <si>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</si>
  <si>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</si>
  <si>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</si>
  <si>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</si>
  <si>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</si>
  <si>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</si>
  <si>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</si>
  <si>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</si>
  <si>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</si>
  <si>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</si>
  <si>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</si>
  <si>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</si>
  <si>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</si>
  <si>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</si>
  <si>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</si>
  <si>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</si>
  <si>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</si>
  <si>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</si>
  <si>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</si>
  <si>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</si>
  <si>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</si>
  <si>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</si>
  <si>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</si>
  <si>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</si>
  <si>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</si>
  <si>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</si>
  <si>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</si>
  <si>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</si>
  <si>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</si>
  <si>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</si>
  <si>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</si>
  <si>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</si>
  <si>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</si>
  <si>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</si>
  <si>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</si>
  <si>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</si>
  <si>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</si>
  <si>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</si>
  <si>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</si>
  <si>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</si>
  <si>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</si>
  <si>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</si>
  <si>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</si>
  <si>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</si>
  <si>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</si>
  <si>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</si>
  <si>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</si>
  <si>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</si>
  <si>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</si>
  <si>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</si>
  <si>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</si>
  <si>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</si>
  <si>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</si>
  <si>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</si>
  <si>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</si>
  <si>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</si>
  <si>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</si>
  <si>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</si>
  <si>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</si>
  <si>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</si>
  <si>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</si>
  <si>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</si>
  <si>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</si>
  <si>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</si>
  <si>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</si>
  <si>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</si>
  <si>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</si>
  <si>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</si>
  <si>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</si>
  <si>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</si>
  <si>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</si>
  <si>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</si>
  <si>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</si>
  <si>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</si>
  <si>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</si>
  <si>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</si>
  <si>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</si>
  <si>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</si>
  <si>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</si>
  <si>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</si>
  <si>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</si>
  <si>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</si>
  <si>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</si>
  <si>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</si>
  <si>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</si>
  <si>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</si>
  <si>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</si>
  <si>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</si>
  <si>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</si>
  <si>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</si>
  <si>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</si>
  <si>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</si>
  <si>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</si>
  <si>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</si>
  <si>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</si>
  <si>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</si>
  <si>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</si>
  <si>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</si>
  <si>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</si>
  <si>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</si>
  <si>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</si>
  <si>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</si>
  <si>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</si>
  <si>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</si>
  <si>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</si>
  <si>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</si>
  <si>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</si>
  <si>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</si>
  <si>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</si>
  <si>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</si>
  <si>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</si>
  <si>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</si>
  <si>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</si>
  <si>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</si>
  <si>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</si>
  <si>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</si>
  <si>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</si>
  <si>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</si>
  <si>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</si>
  <si>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</si>
  <si>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</si>
  <si>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</si>
  <si>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</si>
  <si>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</si>
  <si>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</si>
  <si>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</si>
  <si>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</si>
  <si>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</si>
  <si>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</si>
  <si>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</si>
  <si>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</si>
  <si>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</si>
  <si>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</si>
  <si>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</si>
  <si>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</si>
  <si>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</si>
  <si>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</si>
  <si>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</si>
  <si>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</si>
  <si>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</si>
  <si>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</si>
  <si>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</si>
  <si>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</si>
  <si>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</si>
  <si>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</si>
  <si>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</si>
  <si>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</si>
  <si>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</si>
  <si>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</si>
  <si>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</si>
  <si>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</si>
  <si>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</si>
  <si>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</si>
  <si>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</si>
  <si>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</si>
  <si>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</si>
  <si>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</si>
  <si>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</si>
  <si>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</si>
  <si>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</si>
  <si>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</si>
  <si>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</si>
  <si>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</si>
  <si>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</si>
  <si>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</si>
  <si>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</si>
  <si>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</si>
  <si>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</si>
  <si>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</si>
  <si>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</si>
  <si>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</si>
  <si>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</si>
  <si>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</si>
  <si>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</si>
  <si>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</si>
  <si>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</si>
  <si>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</si>
  <si>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</si>
  <si>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</si>
  <si>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</si>
  <si>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</si>
  <si>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</si>
  <si>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</si>
  <si>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</si>
  <si>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</si>
  <si>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</si>
  <si>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</si>
  <si>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</si>
  <si>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</si>
  <si>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</si>
  <si>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</si>
  <si>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</si>
  <si>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</si>
  <si>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</si>
  <si>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</si>
  <si>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</si>
  <si>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</si>
  <si>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</si>
  <si>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</si>
  <si>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</si>
  <si>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</si>
  <si>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</si>
  <si>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</si>
  <si>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</si>
  <si>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</si>
  <si>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</si>
  <si>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</si>
  <si>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</si>
  <si>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</si>
  <si>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</si>
  <si>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</si>
  <si>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</si>
  <si>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</si>
  <si>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</si>
  <si>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</si>
  <si>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</si>
  <si>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</si>
  <si>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</si>
  <si>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</si>
  <si>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</si>
  <si>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</si>
  <si>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</si>
  <si>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</si>
  <si>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</si>
  <si>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</si>
  <si>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</si>
  <si>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</si>
  <si>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</si>
  <si>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</si>
  <si>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</si>
  <si>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</si>
  <si>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</si>
  <si>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</si>
  <si>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</si>
  <si>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</si>
  <si>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</si>
  <si>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</si>
  <si>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</si>
  <si>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</si>
  <si>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</si>
  <si>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</si>
  <si>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</si>
  <si>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</si>
  <si>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</si>
  <si>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</si>
  <si>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</si>
  <si>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</si>
  <si>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</si>
  <si>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</si>
  <si>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</si>
  <si>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</si>
  <si>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</si>
  <si>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</si>
  <si>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</si>
  <si>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</si>
  <si>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</si>
  <si>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</si>
  <si>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</si>
  <si>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</si>
  <si>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</si>
  <si>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</si>
  <si>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</si>
  <si>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</si>
  <si>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</si>
  <si>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</si>
  <si>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</si>
  <si>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</si>
  <si>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</si>
  <si>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</si>
  <si>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</si>
  <si>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</si>
  <si>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</si>
  <si>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</si>
  <si>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</si>
  <si>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</si>
  <si>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</si>
  <si>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</si>
  <si>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</si>
  <si>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</si>
  <si>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</si>
  <si>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</si>
  <si>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</si>
  <si>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</si>
  <si>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</si>
  <si>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</si>
  <si>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</si>
  <si>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</si>
  <si>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</si>
  <si>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</si>
  <si>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</si>
  <si>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</si>
  <si>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</si>
  <si>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</si>
  <si>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</si>
  <si>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</si>
  <si>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</si>
  <si>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</si>
  <si>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</si>
  <si>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</si>
  <si>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</si>
  <si>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</si>
  <si>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</si>
  <si>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</si>
  <si>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</si>
  <si>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</si>
  <si>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</si>
  <si>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</si>
  <si>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</si>
  <si>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</si>
  <si>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</si>
  <si>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</si>
  <si>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</si>
  <si>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</si>
  <si>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</si>
  <si>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</si>
  <si>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</si>
  <si>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</si>
  <si>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</si>
  <si>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</si>
  <si>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</si>
  <si>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</si>
  <si>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</si>
  <si>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</si>
  <si>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</si>
  <si>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</si>
  <si>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</si>
  <si>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</si>
  <si>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</si>
  <si>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</si>
  <si>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</si>
  <si>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</si>
  <si>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</si>
  <si>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</si>
  <si>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</si>
  <si>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</si>
  <si>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</si>
  <si>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</si>
  <si>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</si>
  <si>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</si>
  <si>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</si>
  <si>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</si>
  <si>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</si>
  <si>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</si>
  <si>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</si>
  <si>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</si>
  <si>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</si>
  <si>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</si>
  <si>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</si>
  <si>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</si>
  <si>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</si>
  <si>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</si>
  <si>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</si>
  <si>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</si>
  <si>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</si>
  <si>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</si>
  <si>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</si>
  <si>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</si>
  <si>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</si>
  <si>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</si>
  <si>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</si>
  <si>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</si>
  <si>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</si>
  <si>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</si>
  <si>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</si>
  <si>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</si>
  <si>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</si>
  <si>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</si>
  <si>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</si>
  <si>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</si>
  <si>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</si>
  <si>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</si>
  <si>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</si>
  <si>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</si>
  <si>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</si>
  <si>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</si>
  <si>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</si>
  <si>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</si>
  <si>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</si>
  <si>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</si>
  <si>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</si>
  <si>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</si>
  <si>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</si>
  <si>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</si>
  <si>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</si>
  <si>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</si>
  <si>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</si>
  <si>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</si>
  <si>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</si>
  <si>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</si>
  <si>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</si>
  <si>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</si>
  <si>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</si>
  <si>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</si>
  <si>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</si>
  <si>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</si>
  <si>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</si>
  <si>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</si>
  <si>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</si>
  <si>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</si>
  <si>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</si>
  <si>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</si>
  <si>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</si>
  <si>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</si>
  <si>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</si>
  <si>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</si>
  <si>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</si>
  <si>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</si>
  <si>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</si>
  <si>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</si>
  <si>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</si>
  <si>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</si>
  <si>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</si>
  <si>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</si>
  <si>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</si>
  <si>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</si>
  <si>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</si>
  <si>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</si>
  <si>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</si>
  <si>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</si>
  <si>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</si>
  <si>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</si>
  <si>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</si>
  <si>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</si>
  <si>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</si>
  <si>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</si>
  <si>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</si>
  <si>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</si>
  <si>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</si>
  <si>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</si>
  <si>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</si>
  <si>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</si>
  <si>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</si>
  <si>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</si>
  <si>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</si>
  <si>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</si>
  <si>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</si>
  <si>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</si>
  <si>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</si>
  <si>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</si>
  <si>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</si>
  <si>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</si>
  <si>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</si>
  <si>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</si>
  <si>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</si>
  <si>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</si>
  <si>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</si>
  <si>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</si>
  <si>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</si>
  <si>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</si>
  <si>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</si>
  <si>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</si>
  <si>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</si>
  <si>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</si>
  <si>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</si>
  <si>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</si>
  <si>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</si>
  <si>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</si>
  <si>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</si>
  <si>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</si>
  <si>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</si>
  <si>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</si>
  <si>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</si>
  <si>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</si>
  <si>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</si>
  <si>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</si>
  <si>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</si>
  <si>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</si>
  <si>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</si>
  <si>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</si>
  <si>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</si>
  <si>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</si>
  <si>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</si>
  <si>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</si>
  <si>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</si>
  <si>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</si>
  <si>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</si>
  <si>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</si>
  <si>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</si>
  <si>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</si>
  <si>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</si>
  <si>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</si>
  <si>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</si>
  <si>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</si>
  <si>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</si>
  <si>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</si>
  <si>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</si>
  <si>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</si>
  <si>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</si>
  <si>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</si>
  <si>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</si>
  <si>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</si>
  <si>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</si>
  <si>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</si>
  <si>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</si>
  <si>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</si>
  <si>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</si>
  <si>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</si>
  <si>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</si>
  <si>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</si>
  <si>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</si>
  <si>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</si>
  <si>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</si>
  <si>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</si>
  <si>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</si>
  <si>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</si>
  <si>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</si>
  <si>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</si>
  <si>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</si>
  <si>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</si>
  <si>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</si>
  <si>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</si>
  <si>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</si>
  <si>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</si>
  <si>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</si>
  <si>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</si>
  <si>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</si>
  <si>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</si>
  <si>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</si>
  <si>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</si>
  <si>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</si>
  <si>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</si>
  <si>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</si>
  <si>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</si>
  <si>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</si>
  <si>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</si>
  <si>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</si>
  <si>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</si>
  <si>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</si>
  <si>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</si>
  <si>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</si>
  <si>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</si>
  <si>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</si>
  <si>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</si>
  <si>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</si>
  <si>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</si>
  <si>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</si>
  <si>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</si>
  <si>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</si>
  <si>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</si>
  <si>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</si>
  <si>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</si>
  <si>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</si>
  <si>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</si>
  <si>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</si>
  <si>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</si>
  <si>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</si>
  <si>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</si>
  <si>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</si>
  <si>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</si>
  <si>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</si>
  <si>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</si>
  <si>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</si>
  <si>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</si>
  <si>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</si>
  <si>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</si>
  <si>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</si>
  <si>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</si>
  <si>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</si>
  <si>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</si>
  <si>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</si>
  <si>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</si>
  <si>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</si>
  <si>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</si>
  <si>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</si>
  <si>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</si>
  <si>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</si>
  <si>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</si>
  <si>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</si>
  <si>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</si>
  <si>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</si>
  <si>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</si>
  <si>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</si>
  <si>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</si>
  <si>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</si>
  <si>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</si>
  <si>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</si>
  <si>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</si>
  <si>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</si>
  <si>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</si>
  <si>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</si>
  <si>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</si>
  <si>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</si>
  <si>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</si>
  <si>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</si>
  <si>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</si>
  <si>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</si>
  <si>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</si>
  <si>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</si>
  <si>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</si>
  <si>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</si>
  <si>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</si>
  <si>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</si>
  <si>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</si>
  <si>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</si>
  <si>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</si>
  <si>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</si>
  <si>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</si>
  <si>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</si>
  <si>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</si>
  <si>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</si>
  <si>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</si>
  <si>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</si>
  <si>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</si>
  <si>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</si>
  <si>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</si>
  <si>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</si>
  <si>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</si>
  <si>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</si>
  <si>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</si>
  <si>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</si>
  <si>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</si>
  <si>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</si>
  <si>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</si>
  <si>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</si>
  <si>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</si>
  <si>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</si>
  <si>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</si>
  <si>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</si>
  <si>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</si>
  <si>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</si>
  <si>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</si>
  <si>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</si>
  <si>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</si>
  <si>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</si>
  <si>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</si>
  <si>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</si>
  <si>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</si>
  <si>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</si>
  <si>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</si>
  <si>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</si>
  <si>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</si>
  <si>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</si>
  <si>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</si>
  <si>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</si>
  <si>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</si>
  <si>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</si>
  <si>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</si>
  <si>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</si>
  <si>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</si>
  <si>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</si>
  <si>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</si>
  <si>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</si>
  <si>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</si>
  <si>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</si>
  <si>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</si>
  <si>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</si>
  <si>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</si>
  <si>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</si>
  <si>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</si>
  <si>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</si>
  <si>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</si>
  <si>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</si>
  <si>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</si>
  <si>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</si>
  <si>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</si>
  <si>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</si>
  <si>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</si>
  <si>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</si>
  <si>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</si>
  <si>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</si>
  <si>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</si>
  <si>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</si>
  <si>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</si>
  <si>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</si>
  <si>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</si>
  <si>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</si>
  <si>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</si>
  <si>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</si>
  <si>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</si>
  <si>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</si>
  <si>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</si>
  <si>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</si>
  <si>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</si>
  <si>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</si>
  <si>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</si>
  <si>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</si>
  <si>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</si>
  <si>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</si>
  <si>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</si>
  <si>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</si>
  <si>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</si>
  <si>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</si>
  <si>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</si>
  <si>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</si>
  <si>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</si>
  <si>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</si>
  <si>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</si>
  <si>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</si>
  <si>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</si>
  <si>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</si>
  <si>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</si>
  <si>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</si>
  <si>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</si>
  <si>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</si>
  <si>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</si>
  <si>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</si>
  <si>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</si>
  <si>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</si>
  <si>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</si>
  <si>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</si>
  <si>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</si>
  <si>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</si>
  <si>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</si>
  <si>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</si>
  <si>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</si>
  <si>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</si>
  <si>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</si>
  <si>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</si>
  <si>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</si>
  <si>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</si>
  <si>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</si>
  <si>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</si>
  <si>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</si>
  <si>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</si>
  <si>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</si>
  <si>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</si>
  <si>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</si>
  <si>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</si>
  <si>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</si>
  <si>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</si>
  <si>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</si>
  <si>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</si>
  <si>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</si>
  <si>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</si>
  <si>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</si>
  <si>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</si>
  <si>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</si>
  <si>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</si>
  <si>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</si>
  <si>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</si>
  <si>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</si>
  <si>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</si>
  <si>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</si>
  <si>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</si>
  <si>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</si>
  <si>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</si>
  <si>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</si>
  <si>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</si>
  <si>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</si>
  <si>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</si>
  <si>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</si>
  <si>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</si>
  <si>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</si>
  <si>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</si>
  <si>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</si>
  <si>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</si>
  <si>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</si>
  <si>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</si>
  <si>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</si>
  <si>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</si>
  <si>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</si>
  <si>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</si>
  <si>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</si>
  <si>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</si>
  <si>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</si>
  <si>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</si>
  <si>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</si>
  <si>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</si>
  <si>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</si>
  <si>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</si>
  <si>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</si>
  <si>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</si>
  <si>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</si>
  <si>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</si>
  <si>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</si>
  <si>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</si>
  <si>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</si>
  <si>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</si>
  <si>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</si>
  <si>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</si>
  <si>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</si>
  <si>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</si>
  <si>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</si>
  <si>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</si>
  <si>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</si>
  <si>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</si>
  <si>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</si>
  <si>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</si>
  <si>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</si>
  <si>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</si>
  <si>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</si>
  <si>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</si>
  <si>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</si>
  <si>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</si>
  <si>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</si>
  <si>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</si>
  <si>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</si>
  <si>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</si>
  <si>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</si>
  <si>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</si>
  <si>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</si>
  <si>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</si>
  <si>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</si>
  <si>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</si>
  <si>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</si>
  <si>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</si>
  <si>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</si>
  <si>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</si>
  <si>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</si>
  <si>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</si>
  <si>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</si>
  <si>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</si>
  <si>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</si>
  <si>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</si>
  <si>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</si>
  <si>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</si>
  <si>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</si>
  <si>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</si>
  <si>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</si>
  <si>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</si>
  <si>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</si>
  <si>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</si>
  <si>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</si>
  <si>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</si>
  <si>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</si>
  <si>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</si>
  <si>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</si>
  <si>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</si>
  <si>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</si>
  <si>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</si>
  <si>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</si>
  <si>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</si>
  <si>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</si>
  <si>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</si>
  <si>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</si>
  <si>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</si>
  <si>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</si>
  <si>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</si>
  <si>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</si>
  <si>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</si>
  <si>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</si>
  <si>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</si>
  <si>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</si>
  <si>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</si>
  <si>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</si>
  <si>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</si>
  <si>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</si>
  <si>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</si>
  <si>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</si>
  <si>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</si>
  <si>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</si>
  <si>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</si>
  <si>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</si>
  <si>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</si>
  <si>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</si>
  <si>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</si>
  <si>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</si>
  <si>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</si>
  <si>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</si>
  <si>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</si>
  <si>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</si>
  <si>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</si>
  <si>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</si>
  <si>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</si>
  <si>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</si>
  <si>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</si>
  <si>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</si>
  <si>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</si>
  <si>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</si>
  <si>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</si>
  <si>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</si>
  <si>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</si>
  <si>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</si>
  <si>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</si>
  <si>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</si>
  <si>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</si>
  <si>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</si>
  <si>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</si>
  <si>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</si>
  <si>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</si>
  <si>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</si>
  <si>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</si>
  <si>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</si>
  <si>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</si>
  <si>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</si>
  <si>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</si>
  <si>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</si>
  <si>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</si>
  <si>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</si>
  <si>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</si>
  <si>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</si>
  <si>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</si>
  <si>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</si>
  <si>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</si>
  <si>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</si>
  <si>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</si>
  <si>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</si>
  <si>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</si>
  <si>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</si>
  <si>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</si>
  <si>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</si>
  <si>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</si>
  <si>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</si>
  <si>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</si>
  <si>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</si>
  <si>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</si>
  <si>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</si>
  <si>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</si>
  <si>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</si>
  <si>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</si>
  <si>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</si>
  <si>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</si>
  <si>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</si>
  <si>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</si>
  <si>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</si>
  <si>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</si>
  <si>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</si>
  <si>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</si>
  <si>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</si>
  <si>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</si>
  <si>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</si>
  <si>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</si>
  <si>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</si>
  <si>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</si>
  <si>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</si>
  <si>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</si>
  <si>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</si>
  <si>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</si>
  <si>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</si>
  <si>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</si>
  <si>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</si>
  <si>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</si>
  <si>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</si>
  <si>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</si>
  <si>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</si>
  <si>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</si>
  <si>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</si>
  <si>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</si>
  <si>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</si>
  <si>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</si>
  <si>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</si>
  <si>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</si>
  <si>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</si>
  <si>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</si>
  <si>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</si>
  <si>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</si>
  <si>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</si>
  <si>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</si>
  <si>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</si>
  <si>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</si>
  <si>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</si>
  <si>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</si>
  <si>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</si>
  <si>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</si>
  <si>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</si>
  <si>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</si>
  <si>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</si>
  <si>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</si>
  <si>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</si>
  <si>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</si>
  <si>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</si>
  <si>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</si>
  <si>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</si>
  <si>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</si>
  <si>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</si>
  <si>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</si>
  <si>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</si>
  <si>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</si>
  <si>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</si>
  <si>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</si>
  <si>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</si>
  <si>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</si>
  <si>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</si>
  <si>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</si>
  <si>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</si>
  <si>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</si>
  <si>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</si>
  <si>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</si>
  <si>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</si>
  <si>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</si>
  <si>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</si>
  <si>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</si>
  <si>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</si>
  <si>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</si>
  <si>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</si>
  <si>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</si>
  <si>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</si>
  <si>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</si>
  <si>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</si>
  <si>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</si>
  <si>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</si>
  <si>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</si>
  <si>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</si>
  <si>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</si>
  <si>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</si>
  <si>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</si>
  <si>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</si>
  <si>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</si>
  <si>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</si>
  <si>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</si>
  <si>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</si>
  <si>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</si>
  <si>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</si>
  <si>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</si>
  <si>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</si>
  <si>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</si>
  <si>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</si>
  <si>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</si>
  <si>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</si>
  <si>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</si>
  <si>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</si>
  <si>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</si>
  <si>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</si>
  <si>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</si>
  <si>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</si>
  <si>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</si>
  <si>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</si>
  <si>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</si>
  <si>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</si>
  <si>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</si>
  <si>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</si>
  <si>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</si>
  <si>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</si>
  <si>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</si>
  <si>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</si>
  <si>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</si>
  <si>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</si>
  <si>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</si>
  <si>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</si>
  <si>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</si>
  <si>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</si>
  <si>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</si>
  <si>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</si>
  <si>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</si>
  <si>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</si>
  <si>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</si>
  <si>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</si>
  <si>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</si>
  <si>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</si>
  <si>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</si>
  <si>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</si>
  <si>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</si>
  <si>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</si>
  <si>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</si>
  <si>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</si>
  <si>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</si>
  <si>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</si>
  <si>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</si>
  <si>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</si>
  <si>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</si>
  <si>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</si>
  <si>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</si>
  <si>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</si>
  <si>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</si>
  <si>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</si>
  <si>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</si>
  <si>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</si>
  <si>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</si>
  <si>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</si>
  <si>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</si>
  <si>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</si>
  <si>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</si>
  <si>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</si>
  <si>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</si>
  <si>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</si>
  <si>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</si>
  <si>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</si>
  <si>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</si>
  <si>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</si>
  <si>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</si>
  <si>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</si>
  <si>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</si>
  <si>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</si>
  <si>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</si>
  <si>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</si>
  <si>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</si>
  <si>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</si>
  <si>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</si>
  <si>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</si>
  <si>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</si>
  <si>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</si>
  <si>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</si>
  <si>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</si>
  <si>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</si>
  <si>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</si>
  <si>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</si>
  <si>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</si>
  <si>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</si>
  <si>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</si>
  <si>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</si>
  <si>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</si>
  <si>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</si>
  <si>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</si>
  <si>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</si>
  <si>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</si>
  <si>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</si>
  <si>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</si>
  <si>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</si>
  <si>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</si>
  <si>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</si>
  <si>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</si>
  <si>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</si>
  <si>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</si>
  <si>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</si>
  <si>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</si>
  <si>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</si>
  <si>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</si>
  <si>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</si>
  <si>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</si>
  <si>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</si>
  <si>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</si>
  <si>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</si>
  <si>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</si>
  <si>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</si>
  <si>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</si>
  <si>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</si>
  <si>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</si>
  <si>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</si>
  <si>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</si>
  <si>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</si>
  <si>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</si>
  <si>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</si>
  <si>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</si>
  <si>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</si>
  <si>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</si>
  <si>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</si>
  <si>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</si>
  <si>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</si>
  <si>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</si>
  <si>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</si>
  <si>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</si>
  <si>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</si>
  <si>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</si>
  <si>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</si>
  <si>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</si>
  <si>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</si>
  <si>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</si>
  <si>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</si>
  <si>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</si>
  <si>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</si>
  <si>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</si>
  <si>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</si>
  <si>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</si>
  <si>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</si>
  <si>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</si>
  <si>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</si>
  <si>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</si>
  <si>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</si>
  <si>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</si>
  <si>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</si>
  <si>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</si>
  <si>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</si>
  <si>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</si>
  <si>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</si>
  <si>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</si>
  <si>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</si>
  <si>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</si>
  <si>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</si>
  <si>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</si>
  <si>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</si>
  <si>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</si>
  <si>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</si>
  <si>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</si>
  <si>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</si>
  <si>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</si>
  <si>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</si>
  <si>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</si>
  <si>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</si>
  <si>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</si>
  <si>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</si>
  <si>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</si>
  <si>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</si>
  <si>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</si>
  <si>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</si>
  <si>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</si>
  <si>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</si>
  <si>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</si>
  <si>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</si>
  <si>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</si>
  <si>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</si>
  <si>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</si>
  <si>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</si>
  <si>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</si>
  <si>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</si>
  <si>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</si>
  <si>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</si>
  <si>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</si>
  <si>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</si>
  <si>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</si>
  <si>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</si>
  <si>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</si>
  <si>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</si>
  <si>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</si>
  <si>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</si>
  <si>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</si>
  <si>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</si>
  <si>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</si>
  <si>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</si>
  <si>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</si>
  <si>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</si>
  <si>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</si>
  <si>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</si>
  <si>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</si>
  <si>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</si>
  <si>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</si>
  <si>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</si>
  <si>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</si>
  <si>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</si>
  <si>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</si>
  <si>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</si>
  <si>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</si>
  <si>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</si>
  <si>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</si>
  <si>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</si>
  <si>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</si>
  <si>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</si>
  <si>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</si>
  <si>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</si>
  <si>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</si>
  <si>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</si>
  <si>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</si>
  <si>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</si>
  <si>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</si>
  <si>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</si>
  <si>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</si>
  <si>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</si>
  <si>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</si>
  <si>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</si>
  <si>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</si>
  <si>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</si>
  <si>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</si>
  <si>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</si>
  <si>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</si>
  <si>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</si>
  <si>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</si>
  <si>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</si>
  <si>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</si>
  <si>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</si>
  <si>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</si>
  <si>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</si>
  <si>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</si>
  <si>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</si>
  <si>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</si>
  <si>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</si>
  <si>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</si>
  <si>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</si>
  <si>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</si>
  <si>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</si>
  <si>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</si>
  <si>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</si>
  <si>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</si>
  <si>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</si>
  <si>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</si>
  <si>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</si>
  <si>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</si>
  <si>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</si>
  <si>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</si>
  <si>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</si>
  <si>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</si>
  <si>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</si>
  <si>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</si>
  <si>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</si>
  <si>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</si>
  <si>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</si>
  <si>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</si>
  <si>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</si>
  <si>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</si>
  <si>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</si>
  <si>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</si>
  <si>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</si>
  <si>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</si>
  <si>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</si>
  <si>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</si>
  <si>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</si>
  <si>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</si>
  <si>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</si>
  <si>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</si>
  <si>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</si>
  <si>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</si>
  <si>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</si>
  <si>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</si>
  <si>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</si>
  <si>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</si>
  <si>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</si>
  <si>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</si>
  <si>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</si>
  <si>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</si>
  <si>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</si>
  <si>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</si>
  <si>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</si>
  <si>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</si>
  <si>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</si>
  <si>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</si>
  <si>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</si>
  <si>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</si>
  <si>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</si>
  <si>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</si>
  <si>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</si>
  <si>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</si>
  <si>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</si>
  <si>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</si>
  <si>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</si>
  <si>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</si>
  <si>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</si>
  <si>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</si>
  <si>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</si>
  <si>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</si>
  <si>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</si>
  <si>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</si>
  <si>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</si>
  <si>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</si>
  <si>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</si>
  <si>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</si>
  <si>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</si>
  <si>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</si>
  <si>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</si>
  <si>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</si>
  <si>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</si>
  <si>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</si>
  <si>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</si>
  <si>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</si>
  <si>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</si>
  <si>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</si>
  <si>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</si>
  <si>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</si>
  <si>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</si>
  <si>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</si>
  <si>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</si>
  <si>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</si>
  <si>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</si>
  <si>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</si>
  <si>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</si>
  <si>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</si>
  <si>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</si>
  <si>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</si>
  <si>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</si>
  <si>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</si>
  <si>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</si>
  <si>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</si>
  <si>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</si>
  <si>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</si>
  <si>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</si>
  <si>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</si>
  <si>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</si>
  <si>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</si>
  <si>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</si>
  <si>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</si>
  <si>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</si>
  <si>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</si>
  <si>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</si>
  <si>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</si>
  <si>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</si>
  <si>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</si>
  <si>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</si>
  <si>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</si>
  <si>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</si>
  <si>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</si>
  <si>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</si>
  <si>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</si>
  <si>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</si>
  <si>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</si>
  <si>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</si>
  <si>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</si>
  <si>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</si>
  <si>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</si>
  <si>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</si>
  <si>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</si>
  <si>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</si>
  <si>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</si>
  <si>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</si>
  <si>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</si>
  <si>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</si>
  <si>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</si>
  <si>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</si>
  <si>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</si>
  <si>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</si>
  <si>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</si>
  <si>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</si>
  <si>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</si>
  <si>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</si>
  <si>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</si>
  <si>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</si>
  <si>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</si>
  <si>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</si>
  <si>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</si>
  <si>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</si>
  <si>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</si>
  <si>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</si>
  <si>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</si>
  <si>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</si>
  <si>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</si>
  <si>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</si>
  <si>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</si>
  <si>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</si>
  <si>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</si>
  <si>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</si>
  <si>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</si>
  <si>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</si>
  <si>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</si>
  <si>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</si>
  <si>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</si>
  <si>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</si>
  <si>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</si>
  <si>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</si>
  <si>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</si>
  <si>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</si>
  <si>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</si>
  <si>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</si>
  <si>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</si>
  <si>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</si>
  <si>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</si>
  <si>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</si>
  <si>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</si>
  <si>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</si>
  <si>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</si>
  <si>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</si>
  <si>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</si>
  <si>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</si>
  <si>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</si>
  <si>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</si>
  <si>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</si>
  <si>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</si>
  <si>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</si>
  <si>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</si>
  <si>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</si>
  <si>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</si>
  <si>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</si>
  <si>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</si>
  <si>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</si>
  <si>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</si>
  <si>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</si>
  <si>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</si>
  <si>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</si>
  <si>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</si>
  <si>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</si>
  <si>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</si>
  <si>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</si>
  <si>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</si>
  <si>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</si>
  <si>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</si>
  <si>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</si>
  <si>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</si>
  <si>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</si>
  <si>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</si>
  <si>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</si>
  <si>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</si>
  <si>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</si>
  <si>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</si>
  <si>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</si>
  <si>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</si>
  <si>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</si>
  <si>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</si>
  <si>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</si>
  <si>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</si>
  <si>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</si>
  <si>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</si>
  <si>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</si>
  <si>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</si>
  <si>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</si>
  <si>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</si>
  <si>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</si>
  <si>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</si>
  <si>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</si>
  <si>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</si>
  <si>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</si>
  <si>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</si>
  <si>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</si>
  <si>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</si>
  <si>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</si>
  <si>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</si>
  <si>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</si>
  <si>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</si>
  <si>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</si>
  <si>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</si>
  <si>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</si>
  <si>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</si>
  <si>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</si>
  <si>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</si>
  <si>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</si>
  <si>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</si>
  <si>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</si>
  <si>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</si>
  <si>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</si>
  <si>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</si>
  <si>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</si>
  <si>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</si>
  <si>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</si>
  <si>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</si>
  <si>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</si>
  <si>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</si>
  <si>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</si>
  <si>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</si>
  <si>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</si>
  <si>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</si>
  <si>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</si>
  <si>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</si>
  <si>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</si>
  <si>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</si>
  <si>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</si>
  <si>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</si>
  <si>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</si>
  <si>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</si>
  <si>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</si>
  <si>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</si>
  <si>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</si>
  <si>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</si>
  <si>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</si>
  <si>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</si>
  <si>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</si>
  <si>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</si>
  <si>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</si>
  <si>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</si>
  <si>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</si>
  <si>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</si>
  <si>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</si>
  <si>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</si>
  <si>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</si>
  <si>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</si>
  <si>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</si>
  <si>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</si>
  <si>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</si>
  <si>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</si>
  <si>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</si>
  <si>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</si>
  <si>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</si>
  <si>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</si>
  <si>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</si>
  <si>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</si>
  <si>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</si>
  <si>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</si>
  <si>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</si>
  <si>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</si>
  <si>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</si>
  <si>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</si>
  <si>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</si>
  <si>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</si>
  <si>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</si>
  <si>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</si>
  <si>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</si>
  <si>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</si>
  <si>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</si>
  <si>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</si>
  <si>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</si>
  <si>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</si>
  <si>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</si>
  <si>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</si>
  <si>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</si>
  <si>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</si>
  <si>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</si>
  <si>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</si>
  <si>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</si>
  <si>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</si>
  <si>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</si>
  <si>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</si>
  <si>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</si>
  <si>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</si>
  <si>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</si>
  <si>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</si>
  <si>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</si>
  <si>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</si>
  <si>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</si>
  <si>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</si>
  <si>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</si>
  <si>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</si>
  <si>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</si>
  <si>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</si>
  <si>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</si>
  <si>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</si>
  <si>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</si>
  <si>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</si>
  <si>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</si>
  <si>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</si>
  <si>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</si>
  <si>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</si>
  <si>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</si>
  <si>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</si>
  <si>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</si>
  <si>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</si>
  <si>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</si>
  <si>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</si>
  <si>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</si>
  <si>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</si>
  <si>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</si>
  <si>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</si>
  <si>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</si>
  <si>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</si>
  <si>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</si>
  <si>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</si>
  <si>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</si>
  <si>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</si>
  <si>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</si>
  <si>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</si>
  <si>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</si>
  <si>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</si>
  <si>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</si>
  <si>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</si>
  <si>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</si>
  <si>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</si>
  <si>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</si>
  <si>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</si>
  <si>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</si>
  <si>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</si>
  <si>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</si>
  <si>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</si>
  <si>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</si>
  <si>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</si>
  <si>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</si>
  <si>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</si>
  <si>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</si>
  <si>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</si>
  <si>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</si>
  <si>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</si>
  <si>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</si>
  <si>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</si>
  <si>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</si>
  <si>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</si>
  <si>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</si>
  <si>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</si>
  <si>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</si>
  <si>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</si>
  <si>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</si>
  <si>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</si>
  <si>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</si>
  <si>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</si>
  <si>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</si>
  <si>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</si>
  <si>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</si>
  <si>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</si>
  <si>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</si>
  <si>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</si>
  <si>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</si>
  <si>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</si>
  <si>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</si>
  <si>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</si>
  <si>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</si>
  <si>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</si>
  <si>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</si>
  <si>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</si>
  <si>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</si>
  <si>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</si>
  <si>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</si>
  <si>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</si>
  <si>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</si>
  <si>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</si>
  <si>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</si>
  <si>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</si>
  <si>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</si>
  <si>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</si>
  <si>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</si>
  <si>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</si>
  <si>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</si>
  <si>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</si>
  <si>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</si>
  <si>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</si>
  <si>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</si>
  <si>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</si>
  <si>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</si>
  <si>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</si>
  <si>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</si>
  <si>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</si>
  <si>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</si>
  <si>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</si>
  <si>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</si>
  <si>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</si>
  <si>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</si>
  <si>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</si>
  <si>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</si>
  <si>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</si>
  <si>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</si>
  <si>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</si>
  <si>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</si>
  <si>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</si>
  <si>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</si>
  <si>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</si>
  <si>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</si>
  <si>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</si>
  <si>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</si>
  <si>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</si>
  <si>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</si>
  <si>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</si>
  <si>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</si>
  <si>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</si>
  <si>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</si>
  <si>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</si>
  <si>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</si>
  <si>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</si>
  <si>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</si>
  <si>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</si>
  <si>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</si>
  <si>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</si>
  <si>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</si>
  <si>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</si>
  <si>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</si>
  <si>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</si>
  <si>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</si>
  <si>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</si>
  <si>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</si>
  <si>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</si>
  <si>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</si>
  <si>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</si>
  <si>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</si>
  <si>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</si>
  <si>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</si>
  <si>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</si>
  <si>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</si>
  <si>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</si>
  <si>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</si>
  <si>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</si>
  <si>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</si>
  <si>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</si>
  <si>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</si>
  <si>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</si>
  <si>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</si>
  <si>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</si>
  <si>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</si>
  <si>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</si>
  <si>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</si>
  <si>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</si>
  <si>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</si>
  <si>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</si>
  <si>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</si>
  <si>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</si>
  <si>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</si>
  <si>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</si>
  <si>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</si>
  <si>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</si>
  <si>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</si>
  <si>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</si>
  <si>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</si>
  <si>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</si>
  <si>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</si>
  <si>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</si>
  <si>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</si>
  <si>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</si>
  <si>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</si>
  <si>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</si>
  <si>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</si>
  <si>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</si>
  <si>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</si>
  <si>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</si>
  <si>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</si>
  <si>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</si>
  <si>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</si>
  <si>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</si>
  <si>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</si>
  <si>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</si>
  <si>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</si>
  <si>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</si>
  <si>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</si>
  <si>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</si>
  <si>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</si>
  <si>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</si>
  <si>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</si>
  <si>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</si>
  <si>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</si>
  <si>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</si>
  <si>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</si>
  <si>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</si>
  <si>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</si>
  <si>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</si>
  <si>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</si>
  <si>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</si>
  <si>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</si>
  <si>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</si>
  <si>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</si>
  <si>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</si>
  <si>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</si>
  <si>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</si>
  <si>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</si>
  <si>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</si>
  <si>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</si>
  <si>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</si>
  <si>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</si>
  <si>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</si>
  <si>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</si>
  <si>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</si>
  <si>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</si>
  <si>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</si>
  <si>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</si>
  <si>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</si>
  <si>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</si>
  <si>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</si>
  <si>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</si>
  <si>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</si>
  <si>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</si>
  <si>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</si>
  <si>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</si>
  <si>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</si>
  <si>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</si>
  <si>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</si>
  <si>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</si>
  <si>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</si>
  <si>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</si>
  <si>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</si>
  <si>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</si>
  <si>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</si>
  <si>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</si>
  <si>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</si>
  <si>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</si>
  <si>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</si>
  <si>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</si>
  <si>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</si>
  <si>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</si>
  <si>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</si>
  <si>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</si>
  <si>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</si>
  <si>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</si>
  <si>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</si>
  <si>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</si>
  <si>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</si>
  <si>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</si>
  <si>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</si>
  <si>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</si>
  <si>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</si>
  <si>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</si>
  <si>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</si>
  <si>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</si>
  <si>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</si>
  <si>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</si>
  <si>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</si>
  <si>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</si>
  <si>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</si>
  <si>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</si>
  <si>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</si>
  <si>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</si>
  <si>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</si>
  <si>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</si>
  <si>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</si>
  <si>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</si>
  <si>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</si>
  <si>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</si>
  <si>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</si>
  <si>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</si>
  <si>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</si>
  <si>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</si>
  <si>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</si>
  <si>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</si>
  <si>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</si>
  <si>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</si>
  <si>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</si>
  <si>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</si>
  <si>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</si>
  <si>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</si>
  <si>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</si>
  <si>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</si>
  <si>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</si>
  <si>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</si>
  <si>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</si>
  <si>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</si>
  <si>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</si>
  <si>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</si>
  <si>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</si>
  <si>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</si>
  <si>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</si>
  <si>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</si>
  <si>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</si>
  <si>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</si>
  <si>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</si>
  <si>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</si>
  <si>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</si>
  <si>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</si>
  <si>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</si>
  <si>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</si>
  <si>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</si>
  <si>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</si>
  <si>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</si>
  <si>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</si>
  <si>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</si>
  <si>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</si>
  <si>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</si>
  <si>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</si>
  <si>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</si>
  <si>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</si>
  <si>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</si>
  <si>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</si>
  <si>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</si>
  <si>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</si>
  <si>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</si>
  <si>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</si>
  <si>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</si>
  <si>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</si>
  <si>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</si>
  <si>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</si>
  <si>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</si>
  <si>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</si>
  <si>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</si>
  <si>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</si>
  <si>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</si>
  <si>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</si>
  <si>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</si>
  <si>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</si>
  <si>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</si>
  <si>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</si>
  <si>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</si>
  <si>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</si>
  <si>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</si>
  <si>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</si>
  <si>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</si>
  <si>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</si>
  <si>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</si>
  <si>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</si>
  <si>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</si>
  <si>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</si>
  <si>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</si>
  <si>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</si>
  <si>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</si>
  <si>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</si>
  <si>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</si>
  <si>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</si>
  <si>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</si>
  <si>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</si>
  <si>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</si>
  <si>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</si>
  <si>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</si>
  <si>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</si>
  <si>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</si>
  <si>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</si>
  <si>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</si>
  <si>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</si>
  <si>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</si>
  <si>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</si>
  <si>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</si>
  <si>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</si>
  <si>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</si>
  <si>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</si>
  <si>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</si>
  <si>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</si>
  <si>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</si>
  <si>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</si>
  <si>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</si>
  <si>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</si>
  <si>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</si>
  <si>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</si>
  <si>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</si>
  <si>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</si>
  <si>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</si>
  <si>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</si>
  <si>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</si>
  <si>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</si>
  <si>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</si>
  <si>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</si>
  <si>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</si>
  <si>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</si>
  <si>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</si>
  <si>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</si>
  <si>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</si>
  <si>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</si>
  <si>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</si>
  <si>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</si>
  <si>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</si>
  <si>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</si>
  <si>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</si>
  <si>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</si>
  <si>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</si>
  <si>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</si>
  <si>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</si>
  <si>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</si>
  <si>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</si>
  <si>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</si>
  <si>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</si>
  <si>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</si>
  <si>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</si>
  <si>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</si>
  <si>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</si>
  <si>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</si>
  <si>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</si>
  <si>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</si>
  <si>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</si>
  <si>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</si>
  <si>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</si>
  <si>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</si>
  <si>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</si>
  <si>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</si>
  <si>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</si>
  <si>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</si>
  <si>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</si>
  <si>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</si>
  <si>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</si>
  <si>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</si>
  <si>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</si>
  <si>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</si>
  <si>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</si>
  <si>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</si>
  <si>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</si>
  <si>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</si>
  <si>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</si>
  <si>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</si>
  <si>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</si>
  <si>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</si>
  <si>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</si>
  <si>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</si>
  <si>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</si>
  <si>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</si>
  <si>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</si>
  <si>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</si>
  <si>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</si>
  <si>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</si>
  <si>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</si>
  <si>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</si>
  <si>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</si>
  <si>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</si>
  <si>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</si>
  <si>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</si>
  <si>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</si>
  <si>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</si>
  <si>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</si>
  <si>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</si>
  <si>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</si>
  <si>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</si>
  <si>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</si>
  <si>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</si>
  <si>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</si>
  <si>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</si>
  <si>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</si>
  <si>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</si>
  <si>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</si>
  <si>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</si>
  <si>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</si>
  <si>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</si>
  <si>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</si>
  <si>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</si>
  <si>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</si>
  <si>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</si>
  <si>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</si>
  <si>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</si>
  <si>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</si>
  <si>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</si>
  <si>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</si>
  <si>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</si>
  <si>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</si>
  <si>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</si>
  <si>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</si>
  <si>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</si>
  <si>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</si>
  <si>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</si>
  <si>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</si>
  <si>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</si>
  <si>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</si>
  <si>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</si>
  <si>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</si>
  <si>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</si>
  <si>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</si>
  <si>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</si>
  <si>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</si>
  <si>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</si>
  <si>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</si>
  <si>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</si>
  <si>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</si>
  <si>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</si>
  <si>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</si>
  <si>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</si>
  <si>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</si>
  <si>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</si>
  <si>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</si>
  <si>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</si>
  <si>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</si>
  <si>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</si>
  <si>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</si>
  <si>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</si>
  <si>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</si>
  <si>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</si>
  <si>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</si>
  <si>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</si>
  <si>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</si>
  <si>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</si>
  <si>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</si>
  <si>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</si>
  <si>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</si>
  <si>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</si>
  <si>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</si>
  <si>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</si>
  <si>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</si>
  <si>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</si>
  <si>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</si>
  <si>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</si>
  <si>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</si>
  <si>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</si>
  <si>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</si>
  <si>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</si>
  <si>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</si>
  <si>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</si>
  <si>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</si>
  <si>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</si>
  <si>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</si>
  <si>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</si>
  <si>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</si>
  <si>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</si>
  <si>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</si>
  <si>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</si>
  <si>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</si>
  <si>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</si>
  <si>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</si>
  <si>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</si>
  <si>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</si>
  <si>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</si>
  <si>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</si>
  <si>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</si>
  <si>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</si>
  <si>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</si>
  <si>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</si>
  <si>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</si>
  <si>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</si>
  <si>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</si>
  <si>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</si>
  <si>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</si>
  <si>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</si>
  <si>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</si>
  <si>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</si>
  <si>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</si>
  <si>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</si>
  <si>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</si>
  <si>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</si>
  <si>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</si>
  <si>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</si>
  <si>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</si>
  <si>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</si>
  <si>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</si>
  <si>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</si>
  <si>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</si>
  <si>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</si>
  <si>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</si>
  <si>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</si>
  <si>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</si>
  <si>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</si>
  <si>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</si>
  <si>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</si>
  <si>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</si>
  <si>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</si>
  <si>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</si>
  <si>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</si>
  <si>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</si>
  <si>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</si>
  <si>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</si>
  <si>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</si>
  <si>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</si>
  <si>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</si>
  <si>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</si>
  <si>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</si>
  <si>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</si>
  <si>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</si>
  <si>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</si>
  <si>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</si>
  <si>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</si>
  <si>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</si>
  <si>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</si>
  <si>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</si>
  <si>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</si>
  <si>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</si>
  <si>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</si>
  <si>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</si>
  <si>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</si>
  <si>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</si>
  <si>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</si>
  <si>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</si>
  <si>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</si>
  <si>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</si>
  <si>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</si>
  <si>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</si>
  <si>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</si>
  <si>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</si>
  <si>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</si>
  <si>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</si>
  <si>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</si>
  <si>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</si>
  <si>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</si>
  <si>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</si>
  <si>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</si>
  <si>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</si>
  <si>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</si>
  <si>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</si>
  <si>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</si>
  <si>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</si>
  <si>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</si>
  <si>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</si>
  <si>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</si>
  <si>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</si>
  <si>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</si>
  <si>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</si>
  <si>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</si>
  <si>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</si>
  <si>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</si>
  <si>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</si>
  <si>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</si>
  <si>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</si>
  <si>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</si>
  <si>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</si>
  <si>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</si>
  <si>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</si>
  <si>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</si>
  <si>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</si>
  <si>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</si>
  <si>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</si>
  <si>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</si>
  <si>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</si>
  <si>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</si>
  <si>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</si>
  <si>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</si>
  <si>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</si>
  <si>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</si>
  <si>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</si>
  <si>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</si>
  <si>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</si>
  <si>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</si>
  <si>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</si>
  <si>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</si>
  <si>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</si>
  <si>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</si>
  <si>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</si>
  <si>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</si>
  <si>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</si>
  <si>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</si>
  <si>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</si>
  <si>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</si>
  <si>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</si>
  <si>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</si>
  <si>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</si>
  <si>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</si>
  <si>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</si>
  <si>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</si>
  <si>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</si>
  <si>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</si>
  <si>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</si>
  <si>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</si>
  <si>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</si>
  <si>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</si>
  <si>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</si>
  <si>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</si>
  <si>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</si>
  <si>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</si>
  <si>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</si>
  <si>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</si>
  <si>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</si>
  <si>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</si>
  <si>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</si>
  <si>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</si>
  <si>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</si>
  <si>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</si>
  <si>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</si>
  <si>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</si>
  <si>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</si>
  <si>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</si>
  <si>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</si>
  <si>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</si>
  <si>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</si>
  <si>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</si>
  <si>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</si>
  <si>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</si>
  <si>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</si>
  <si>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</si>
  <si>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</si>
  <si>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</si>
  <si>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</si>
  <si>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</si>
  <si>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</si>
  <si>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</si>
  <si>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</si>
  <si>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</si>
  <si>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</si>
  <si>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</si>
  <si>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</si>
  <si>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</si>
  <si>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</si>
  <si>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</si>
  <si>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</si>
  <si>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</si>
  <si>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</si>
  <si>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</si>
  <si>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</si>
  <si>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</si>
  <si>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</si>
  <si>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</si>
  <si>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</si>
  <si>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</si>
  <si>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</si>
  <si>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</si>
  <si>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</si>
  <si>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</si>
  <si>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</si>
  <si>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</si>
  <si>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</si>
  <si>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</si>
  <si>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</si>
  <si>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</si>
  <si>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</si>
  <si>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</si>
  <si>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</si>
  <si>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</si>
  <si>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</si>
  <si>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</si>
  <si>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</si>
  <si>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</si>
  <si>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</si>
  <si>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</si>
  <si>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</si>
  <si>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</si>
  <si>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</si>
  <si>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</si>
  <si>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</si>
  <si>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</si>
  <si>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</si>
  <si>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</si>
  <si>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</si>
  <si>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</si>
  <si>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</si>
  <si>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</si>
  <si>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</si>
  <si>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</si>
  <si>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</si>
  <si>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</si>
  <si>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</si>
  <si>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</si>
  <si>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</si>
  <si>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</si>
  <si>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</si>
  <si>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</si>
  <si>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</si>
  <si>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</si>
  <si>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</si>
  <si>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</si>
  <si>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</si>
  <si>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</si>
  <si>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</si>
  <si>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</si>
  <si>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</si>
  <si>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</si>
  <si>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</si>
  <si>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</si>
  <si>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</si>
  <si>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</si>
  <si>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</si>
  <si>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</si>
  <si>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</si>
  <si>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</si>
  <si>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</si>
  <si>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</si>
  <si>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</si>
  <si>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</si>
  <si>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</si>
  <si>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</si>
  <si>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</si>
  <si>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</si>
  <si>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</si>
  <si>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</si>
  <si>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</si>
  <si>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</si>
  <si>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</si>
  <si>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</si>
  <si>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</si>
  <si>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</si>
  <si>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</si>
  <si>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</si>
  <si>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</si>
  <si>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</si>
  <si>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</si>
  <si>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</si>
  <si>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</si>
  <si>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</si>
  <si>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</si>
  <si>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</si>
  <si>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</si>
  <si>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</si>
  <si>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</si>
  <si>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</si>
  <si>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</si>
  <si>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</si>
  <si>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</si>
  <si>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</si>
  <si>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</si>
  <si>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</si>
  <si>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</si>
  <si>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</si>
  <si>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</si>
  <si>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</si>
  <si>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</si>
  <si>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</si>
  <si>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</si>
  <si>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</si>
  <si>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</si>
  <si>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</si>
  <si>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</si>
  <si>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</si>
  <si>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</si>
  <si>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</si>
  <si>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</si>
  <si>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</si>
  <si>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</si>
  <si>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</si>
  <si>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</si>
  <si>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</si>
  <si>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</si>
  <si>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</si>
  <si>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</si>
  <si>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</si>
  <si>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</si>
  <si>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</si>
  <si>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</si>
  <si>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</si>
  <si>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</si>
  <si>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</si>
  <si>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</si>
  <si>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</si>
  <si>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</si>
  <si>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</si>
  <si>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</si>
  <si>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</si>
  <si>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</si>
  <si>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</si>
  <si>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</si>
  <si>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</si>
  <si>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</si>
  <si>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</si>
  <si>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</si>
  <si>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</si>
  <si>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</si>
  <si>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</si>
  <si>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</si>
  <si>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</si>
  <si>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</si>
  <si>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</si>
  <si>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</si>
  <si>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</si>
  <si>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</si>
  <si>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</si>
  <si>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</si>
  <si>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</si>
  <si>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</si>
  <si>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</si>
  <si>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</si>
  <si>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</si>
  <si>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</si>
  <si>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</si>
  <si>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</si>
  <si>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</si>
  <si>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</si>
  <si>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</si>
  <si>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</si>
  <si>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</si>
  <si>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</si>
  <si>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</si>
  <si>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</si>
  <si>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</si>
  <si>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</si>
  <si>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</si>
  <si>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</si>
  <si>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</si>
  <si>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</si>
  <si>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</si>
  <si>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</si>
  <si>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</si>
  <si>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</si>
  <si>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</si>
  <si>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</si>
  <si>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</si>
  <si>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</si>
  <si>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</si>
  <si>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</si>
  <si>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</si>
  <si>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</si>
  <si>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</si>
  <si>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</si>
  <si>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</si>
  <si>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</si>
  <si>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</si>
  <si>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</si>
  <si>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</si>
  <si>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</si>
  <si>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</si>
  <si>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</si>
  <si>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</si>
  <si>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</si>
  <si>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</si>
  <si>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</si>
  <si>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</si>
  <si>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</si>
  <si>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</si>
  <si>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</si>
  <si>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</si>
  <si>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</si>
  <si>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</si>
  <si>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</si>
  <si>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</si>
  <si>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</si>
  <si>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</si>
  <si>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</si>
  <si>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</si>
  <si>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</si>
  <si>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</si>
  <si>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</si>
  <si>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</si>
  <si>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</si>
  <si>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</si>
  <si>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</si>
  <si>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</si>
  <si>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</si>
  <si>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</si>
  <si>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</si>
  <si>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</si>
  <si>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</si>
  <si>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</si>
  <si>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</si>
  <si>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</si>
  <si>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</si>
  <si>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</si>
  <si>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</si>
  <si>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</si>
  <si>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</si>
  <si>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</si>
  <si>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</si>
  <si>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</si>
  <si>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</si>
  <si>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</si>
  <si>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</si>
  <si>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</si>
  <si>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</si>
  <si>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</si>
  <si>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</si>
  <si>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</si>
  <si>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</si>
  <si>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</si>
  <si>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</si>
  <si>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</si>
  <si>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</si>
  <si>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</si>
  <si>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</si>
  <si>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</si>
  <si>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</si>
  <si>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</si>
  <si>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</si>
  <si>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</si>
  <si>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</si>
  <si>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</si>
  <si>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</si>
  <si>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</si>
  <si>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</si>
  <si>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</si>
  <si>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</si>
  <si>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</si>
  <si>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</si>
  <si>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</si>
  <si>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</si>
  <si>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</si>
  <si>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</si>
  <si>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</si>
  <si>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</si>
  <si>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</si>
  <si>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</si>
  <si>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</si>
  <si>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</si>
  <si>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</si>
  <si>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</si>
  <si>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</si>
  <si>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</si>
  <si>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</si>
  <si>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</si>
  <si>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</si>
  <si>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</si>
  <si>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</si>
  <si>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</si>
  <si>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</si>
  <si>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</si>
  <si>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</si>
  <si>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</si>
  <si>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</si>
  <si>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</si>
  <si>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</si>
  <si>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</si>
  <si>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</si>
  <si>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</si>
  <si>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</si>
  <si>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</si>
  <si>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</si>
  <si>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</si>
  <si>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</si>
  <si>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</si>
  <si>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</si>
  <si>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</si>
  <si>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</si>
  <si>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</si>
  <si>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</si>
  <si>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</si>
  <si>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</si>
  <si>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</si>
  <si>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</si>
  <si>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</si>
  <si>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</si>
  <si>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</si>
  <si>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</si>
  <si>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</si>
  <si>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</si>
  <si>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</si>
  <si>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</si>
  <si>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</si>
  <si>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</si>
  <si>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</si>
  <si>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</si>
  <si>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</si>
  <si>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</si>
  <si>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</si>
  <si>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</si>
  <si>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</si>
  <si>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</si>
  <si>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</si>
  <si>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</si>
  <si>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</si>
  <si>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</si>
  <si>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</si>
  <si>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</si>
  <si>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</si>
  <si>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</si>
  <si>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</si>
  <si>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</si>
  <si>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</si>
  <si>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</si>
  <si>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</si>
  <si>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</si>
  <si>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</si>
  <si>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</si>
  <si>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</si>
  <si>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</si>
  <si>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</si>
  <si>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</si>
  <si>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</si>
  <si>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</si>
  <si>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</si>
  <si>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</si>
  <si>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</si>
  <si>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</si>
  <si>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</si>
  <si>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</si>
  <si>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</si>
  <si>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</si>
  <si>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</si>
  <si>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</si>
  <si>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</si>
  <si>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</si>
  <si>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</si>
  <si>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</si>
  <si>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</si>
  <si>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</si>
  <si>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</si>
  <si>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</si>
  <si>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</si>
  <si>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</si>
  <si>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</si>
  <si>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</si>
  <si>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</si>
  <si>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</si>
  <si>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</si>
  <si>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</si>
  <si>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</si>
  <si>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</si>
  <si>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</si>
  <si>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</si>
  <si>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</si>
  <si>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</si>
  <si>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</si>
  <si>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</si>
  <si>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</si>
  <si>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</si>
  <si>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</si>
  <si>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</si>
  <si>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</si>
  <si>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</si>
  <si>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</si>
  <si>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</si>
  <si>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</si>
  <si>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</si>
  <si>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</si>
  <si>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</si>
  <si>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</si>
  <si>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</si>
  <si>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</si>
  <si>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</si>
  <si>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</si>
  <si>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</si>
  <si>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</si>
  <si>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</si>
  <si>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</si>
  <si>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</si>
  <si>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</si>
  <si>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</si>
  <si>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</si>
  <si>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</si>
  <si>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</si>
  <si>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</si>
  <si>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</si>
  <si>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</si>
  <si>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</si>
  <si>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</si>
  <si>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</si>
  <si>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</si>
  <si>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</si>
  <si>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</si>
  <si>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</si>
  <si>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</si>
  <si>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</si>
  <si>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</si>
  <si>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</si>
  <si>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</si>
  <si>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</si>
  <si>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</si>
  <si>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</si>
  <si>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</si>
  <si>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</si>
  <si>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</si>
  <si>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</si>
  <si>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</si>
  <si>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</si>
  <si>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</si>
  <si>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</si>
  <si>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</si>
  <si>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</si>
  <si>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</si>
  <si>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</si>
  <si>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</si>
  <si>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</si>
  <si>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</si>
  <si>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</si>
  <si>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</si>
  <si>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</si>
  <si>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</si>
  <si>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</si>
  <si>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</si>
  <si>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</si>
  <si>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</si>
  <si>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</si>
  <si>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</si>
  <si>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</si>
  <si>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</si>
  <si>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</si>
  <si>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</si>
  <si>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</si>
  <si>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</si>
  <si>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</si>
  <si>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</si>
  <si>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</si>
  <si>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</si>
  <si>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</si>
  <si>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</si>
  <si>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</si>
  <si>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</si>
  <si>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</si>
  <si>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</si>
  <si>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</si>
  <si>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</si>
  <si>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</si>
  <si>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</si>
  <si>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</si>
  <si>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</si>
  <si>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</si>
  <si>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</si>
  <si>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</si>
  <si>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</si>
  <si>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</si>
  <si>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</si>
  <si>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</si>
  <si>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</si>
  <si>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</si>
  <si>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</si>
  <si>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</si>
  <si>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</si>
  <si>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</si>
  <si>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</si>
  <si>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</si>
  <si>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</si>
  <si>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</si>
  <si>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</si>
  <si>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</si>
  <si>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</si>
  <si>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</si>
  <si>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</si>
  <si>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</si>
  <si>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</si>
  <si>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</si>
  <si>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</si>
  <si>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</si>
  <si>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</si>
  <si>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</si>
  <si>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</si>
  <si>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</si>
  <si>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</si>
  <si>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</si>
  <si>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</si>
  <si>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</si>
  <si>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</si>
  <si>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</si>
  <si>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</si>
  <si>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</si>
  <si>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</si>
  <si>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</si>
  <si>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</si>
  <si>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</si>
  <si>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</si>
  <si>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</si>
  <si>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</si>
  <si>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</si>
  <si>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</si>
  <si>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</si>
  <si>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</si>
  <si>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</si>
  <si>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</si>
  <si>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</si>
  <si>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</si>
  <si>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</si>
  <si>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</si>
  <si>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</si>
  <si>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</si>
  <si>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</si>
  <si>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</si>
  <si>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</si>
  <si>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</si>
  <si>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</si>
  <si>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</si>
  <si>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</si>
  <si>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</si>
  <si>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</si>
  <si>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</si>
  <si>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</si>
  <si>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</si>
  <si>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</si>
  <si>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</si>
  <si>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</si>
  <si>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</si>
  <si>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</si>
  <si>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</si>
  <si>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</si>
  <si>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</si>
  <si>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</si>
  <si>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</si>
  <si>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</si>
  <si>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</si>
  <si>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</si>
  <si>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</si>
  <si>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</si>
  <si>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</si>
  <si>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</si>
  <si>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</si>
  <si>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</si>
  <si>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</si>
  <si>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</si>
  <si>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</si>
  <si>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</si>
  <si>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</si>
  <si>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</si>
  <si>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</si>
  <si>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</si>
  <si>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</si>
  <si>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</si>
  <si>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</si>
  <si>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</si>
  <si>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</si>
  <si>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</si>
  <si>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</si>
  <si>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</si>
  <si>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</si>
  <si>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</si>
  <si>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</si>
  <si>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</si>
  <si>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</si>
  <si>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</si>
  <si>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</si>
  <si>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</si>
  <si>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</si>
  <si>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</si>
  <si>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</si>
  <si>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</si>
  <si>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</si>
  <si>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</si>
  <si>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</si>
  <si>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</si>
  <si>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</si>
  <si>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</si>
  <si>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</si>
  <si>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</si>
  <si>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</si>
  <si>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</si>
  <si>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</si>
  <si>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</si>
  <si>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</si>
  <si>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</si>
  <si>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</si>
  <si>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</si>
  <si>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</si>
  <si>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</si>
  <si>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</si>
  <si>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</si>
  <si>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</si>
  <si>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</si>
  <si>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</si>
  <si>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</si>
  <si>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</si>
  <si>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</si>
  <si>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</si>
  <si>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</si>
  <si>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</si>
  <si>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</si>
  <si>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</si>
  <si>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</si>
  <si>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</si>
  <si>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</si>
  <si>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</si>
  <si>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</si>
  <si>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</si>
  <si>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</si>
  <si>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</si>
  <si>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</si>
  <si>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</si>
  <si>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</si>
  <si>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</si>
  <si>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</si>
  <si>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</si>
  <si>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</si>
  <si>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</si>
  <si>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</si>
  <si>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</si>
  <si>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</si>
  <si>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</si>
  <si>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</si>
  <si>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</si>
  <si>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</si>
  <si>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</si>
  <si>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</si>
  <si>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</si>
  <si>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</si>
  <si>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</si>
  <si>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</si>
  <si>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</si>
  <si>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</si>
  <si>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</si>
  <si>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</si>
  <si>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</si>
  <si>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</si>
  <si>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</si>
  <si>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</si>
  <si>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</si>
  <si>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</si>
  <si>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</si>
  <si>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</si>
  <si>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</si>
  <si>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</si>
  <si>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</si>
  <si>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</si>
  <si>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</si>
  <si>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</si>
  <si>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</si>
  <si>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</si>
  <si>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</si>
  <si>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</si>
  <si>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</si>
  <si>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</si>
  <si>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</si>
  <si>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</si>
  <si>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</si>
  <si>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</si>
  <si>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</si>
  <si>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</si>
  <si>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</si>
  <si>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</si>
  <si>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</si>
  <si>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</si>
  <si>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</si>
  <si>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</si>
  <si>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</si>
  <si>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</si>
  <si>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</si>
  <si>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</si>
  <si>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</si>
  <si>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</si>
  <si>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</si>
  <si>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</si>
  <si>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</si>
  <si>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</si>
  <si>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</si>
  <si>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</si>
  <si>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</si>
  <si>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</si>
  <si>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</si>
  <si>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</si>
  <si>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</si>
  <si>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</si>
  <si>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</si>
  <si>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</si>
  <si>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</si>
  <si>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</si>
  <si>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</si>
  <si>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</si>
  <si>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</si>
  <si>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</si>
  <si>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</si>
  <si>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</si>
  <si>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</si>
  <si>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</si>
  <si>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</si>
  <si>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</si>
  <si>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</si>
  <si>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</si>
  <si>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</si>
  <si>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</si>
  <si>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</si>
  <si>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</si>
  <si>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</si>
  <si>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</si>
  <si>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</si>
  <si>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</si>
  <si>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</si>
  <si>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</si>
  <si>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</si>
  <si>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</si>
  <si>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</si>
  <si>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</si>
  <si>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</si>
  <si>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</si>
  <si>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</si>
  <si>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</si>
  <si>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</si>
  <si>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</si>
  <si>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</si>
  <si>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</si>
  <si>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</si>
  <si>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</si>
  <si>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</si>
  <si>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</si>
  <si>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</si>
  <si>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</si>
  <si>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</si>
  <si>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</si>
  <si>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</si>
  <si>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</si>
  <si>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</si>
  <si>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</si>
  <si>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</si>
  <si>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</si>
  <si>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</si>
  <si>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</si>
  <si>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</si>
  <si>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</si>
  <si>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</si>
  <si>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</si>
  <si>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</si>
  <si>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</si>
  <si>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</si>
  <si>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</si>
  <si>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</si>
  <si>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</si>
  <si>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</si>
  <si>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</si>
  <si>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</si>
  <si>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</si>
  <si>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</si>
  <si>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</si>
  <si>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</si>
  <si>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</si>
  <si>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</si>
  <si>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</si>
  <si>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</si>
  <si>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</si>
  <si>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</si>
  <si>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</si>
  <si>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</si>
  <si>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</si>
  <si>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</si>
  <si>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</si>
  <si>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</si>
  <si>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</si>
  <si>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</si>
  <si>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</si>
  <si>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</si>
  <si>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</si>
  <si>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</si>
  <si>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</si>
  <si>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</si>
  <si>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</si>
  <si>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</si>
  <si>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</si>
  <si>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</si>
  <si>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</si>
  <si>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</si>
  <si>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</si>
  <si>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</si>
  <si>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</si>
  <si>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</si>
  <si>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</si>
  <si>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</si>
  <si>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</si>
  <si>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</si>
  <si>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</si>
  <si>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</si>
  <si>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</si>
  <si>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</si>
  <si>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</si>
  <si>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</si>
  <si>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</si>
  <si>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</si>
  <si>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</si>
  <si>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</si>
  <si>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</si>
  <si>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</si>
  <si>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</si>
  <si>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</si>
  <si>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</si>
  <si>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</si>
  <si>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</si>
  <si>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</si>
  <si>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</si>
  <si>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</si>
  <si>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</si>
  <si>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</si>
  <si>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</si>
  <si>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</si>
  <si>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</si>
  <si>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</si>
  <si>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</si>
  <si>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</si>
  <si>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</si>
  <si>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</si>
  <si>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</si>
  <si>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</si>
  <si>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</si>
  <si>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</si>
  <si>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</si>
  <si>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</si>
  <si>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</si>
  <si>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</si>
  <si>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</si>
  <si>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</si>
  <si>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</si>
  <si>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</si>
  <si>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</si>
  <si>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</si>
  <si>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</si>
  <si>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</si>
  <si>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</si>
  <si>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</si>
  <si>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</si>
  <si>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</si>
  <si>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</si>
  <si>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</si>
  <si>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</si>
  <si>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</si>
  <si>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</si>
  <si>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</si>
  <si>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</si>
  <si>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</si>
  <si>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</si>
  <si>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</si>
  <si>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</si>
  <si>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</si>
  <si>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</si>
  <si>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</si>
  <si>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</si>
  <si>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</si>
  <si>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</si>
  <si>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</si>
  <si>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</si>
  <si>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</si>
  <si>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</si>
  <si>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</si>
  <si>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</si>
  <si>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</si>
  <si>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</si>
  <si>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</si>
  <si>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</si>
  <si>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</si>
  <si>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</si>
  <si>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</si>
  <si>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</si>
  <si>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</si>
  <si>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</si>
  <si>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</si>
  <si>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</si>
  <si>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</si>
  <si>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</si>
  <si>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</si>
  <si>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</si>
  <si>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</si>
  <si>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</si>
  <si>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</si>
  <si>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</si>
  <si>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</si>
  <si>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</si>
  <si>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</si>
  <si>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</si>
  <si>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</si>
  <si>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</si>
  <si>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</si>
  <si>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</si>
  <si>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</si>
  <si>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</si>
  <si>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</si>
  <si>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</si>
  <si>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</si>
  <si>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</si>
  <si>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</si>
  <si>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</si>
  <si>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</si>
  <si>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</si>
  <si>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</si>
  <si>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</si>
  <si>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</si>
  <si>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</si>
  <si>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</si>
  <si>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</si>
  <si>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</si>
  <si>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</si>
  <si>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</si>
  <si>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</si>
  <si>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</si>
  <si>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</si>
  <si>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</si>
  <si>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</si>
  <si>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</si>
  <si>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</si>
  <si>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</si>
  <si>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</si>
  <si>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</si>
  <si>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</si>
  <si>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</si>
  <si>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</si>
  <si>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</si>
  <si>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</si>
  <si>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</si>
  <si>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</si>
  <si>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</si>
  <si>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</si>
  <si>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</si>
  <si>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</si>
  <si>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</si>
  <si>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</si>
  <si>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</si>
  <si>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</si>
  <si>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</si>
  <si>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</si>
  <si>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</si>
  <si>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</si>
  <si>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</si>
  <si>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</si>
  <si>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</si>
  <si>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</si>
  <si>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</si>
  <si>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</si>
  <si>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</si>
  <si>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</si>
  <si>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</si>
  <si>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</si>
  <si>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</si>
  <si>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</si>
  <si>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</si>
  <si>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</si>
  <si>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</si>
  <si>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</si>
  <si>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</si>
  <si>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</si>
  <si>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</si>
  <si>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</si>
  <si>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</si>
  <si>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</si>
  <si>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</si>
  <si>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</si>
  <si>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</si>
  <si>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</si>
  <si>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</si>
  <si>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</si>
  <si>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</si>
  <si>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</si>
  <si>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</si>
  <si>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</si>
  <si>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</si>
  <si>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</si>
  <si>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</si>
  <si>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</si>
  <si>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</si>
  <si>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</si>
  <si>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</si>
  <si>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</si>
  <si>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</si>
  <si>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</si>
  <si>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</si>
  <si>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</si>
  <si>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</si>
  <si>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</si>
  <si>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</si>
  <si>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</si>
  <si>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</si>
  <si>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</si>
  <si>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</si>
  <si>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</si>
  <si>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</si>
  <si>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</si>
  <si>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</si>
  <si>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</si>
  <si>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</si>
  <si>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</si>
  <si>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</si>
  <si>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</si>
  <si>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</si>
  <si>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</si>
  <si>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</si>
  <si>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</si>
  <si>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</si>
  <si>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</si>
  <si>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</si>
  <si>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</si>
  <si>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</si>
  <si>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</si>
  <si>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</si>
  <si>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</si>
  <si>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</si>
  <si>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</si>
  <si>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</si>
  <si>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</si>
  <si>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</si>
  <si>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</si>
  <si>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</si>
  <si>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</si>
  <si>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</si>
  <si>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</si>
  <si>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</si>
  <si>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</si>
  <si>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</si>
  <si>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</si>
  <si>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</si>
  <si>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</si>
  <si>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</si>
  <si>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</si>
  <si>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</si>
  <si>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</si>
  <si>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</si>
  <si>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</si>
  <si>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</si>
  <si>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</si>
  <si>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</si>
  <si>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</si>
  <si>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</si>
  <si>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</si>
  <si>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</si>
  <si>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</si>
  <si>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</si>
  <si>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</si>
  <si>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</si>
  <si>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</si>
  <si>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</si>
  <si>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</si>
  <si>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</si>
  <si>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</si>
  <si>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</si>
  <si>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</si>
  <si>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</si>
  <si>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</si>
  <si>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</si>
  <si>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</si>
  <si>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</si>
  <si>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</si>
  <si>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</si>
  <si>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</si>
  <si>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</si>
  <si>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</si>
  <si>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</si>
  <si>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</si>
  <si>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</si>
  <si>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</si>
  <si>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</si>
  <si>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</si>
  <si>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</si>
  <si>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</si>
  <si>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</si>
  <si>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</si>
  <si>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</si>
  <si>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</si>
  <si>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</si>
  <si>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</si>
  <si>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</si>
  <si>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</si>
  <si>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</si>
  <si>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</si>
  <si>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</si>
  <si>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</si>
  <si>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</si>
  <si>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</si>
  <si>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</si>
  <si>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</si>
  <si>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</si>
  <si>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</si>
  <si>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</si>
  <si>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</si>
  <si>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</si>
  <si>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</si>
  <si>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</si>
  <si>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</si>
  <si>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</si>
  <si>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</si>
  <si>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</si>
  <si>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</si>
  <si>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</si>
  <si>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</si>
  <si>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</si>
  <si>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</si>
  <si>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</si>
  <si>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</si>
  <si>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</si>
  <si>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</si>
  <si>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</si>
  <si>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</si>
  <si>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</si>
  <si>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</si>
  <si>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</si>
  <si>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</si>
  <si>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</si>
  <si>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</si>
  <si>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</si>
  <si>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</si>
  <si>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</si>
  <si>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</si>
  <si>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</si>
  <si>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</si>
  <si>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</si>
  <si>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</si>
  <si>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</si>
  <si>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</si>
  <si>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</si>
  <si>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</si>
  <si>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</si>
  <si>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</si>
  <si>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</si>
  <si>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</si>
  <si>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</si>
  <si>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</si>
  <si>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</si>
  <si>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</si>
  <si>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</si>
  <si>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</si>
  <si>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</si>
  <si>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</si>
  <si>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</si>
  <si>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</si>
  <si>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</si>
  <si>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</si>
  <si>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</si>
  <si>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</si>
  <si>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</si>
  <si>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</si>
  <si>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</si>
  <si>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</si>
  <si>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</si>
  <si>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</si>
  <si>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</si>
  <si>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</si>
  <si>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</si>
  <si>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</si>
  <si>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</si>
  <si>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</si>
  <si>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</si>
  <si>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</si>
  <si>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</si>
  <si>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</si>
  <si>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</si>
  <si>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</si>
  <si>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</si>
  <si>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</si>
  <si>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</si>
  <si>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</si>
  <si>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</si>
  <si>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</si>
  <si>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</si>
  <si>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</si>
  <si>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</si>
  <si>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</si>
  <si>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</si>
  <si>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</si>
  <si>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</si>
  <si>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</si>
  <si>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</si>
  <si>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</si>
  <si>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</si>
  <si>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</si>
  <si>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</si>
  <si>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</si>
  <si>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</si>
  <si>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</si>
  <si>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</si>
  <si>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</si>
  <si>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</si>
  <si>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</si>
  <si>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</si>
  <si>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</si>
  <si>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</si>
  <si>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</si>
  <si>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</si>
  <si>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</si>
  <si>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</si>
  <si>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</si>
  <si>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</si>
  <si>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</si>
  <si>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</si>
  <si>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</si>
  <si>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</si>
  <si>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</si>
  <si>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</si>
  <si>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</si>
  <si>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</si>
  <si>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</si>
  <si>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</si>
  <si>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</si>
  <si>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</si>
  <si>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</si>
  <si>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</si>
  <si>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</si>
  <si>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</si>
  <si>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</si>
  <si>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</si>
  <si>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</si>
  <si>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</si>
  <si>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</si>
  <si>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</si>
  <si>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</si>
  <si>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</si>
  <si>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</si>
  <si>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</si>
  <si>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</si>
  <si>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</si>
  <si>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</si>
  <si>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</si>
  <si>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</si>
  <si>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</si>
  <si>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</si>
  <si>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</si>
  <si>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</si>
  <si>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</si>
  <si>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</si>
  <si>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</si>
  <si>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</si>
  <si>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</si>
  <si>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</si>
  <si>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</si>
  <si>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</si>
  <si>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</si>
  <si>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</si>
  <si>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</si>
  <si>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</si>
  <si>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</si>
  <si>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</si>
  <si>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</si>
  <si>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</si>
  <si>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</si>
  <si>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</si>
  <si>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</si>
  <si>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</si>
  <si>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</si>
  <si>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</si>
  <si>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</si>
  <si>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</si>
  <si>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</si>
  <si>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</si>
  <si>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</si>
  <si>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</si>
  <si>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</si>
  <si>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</si>
  <si>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</si>
  <si>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</si>
  <si>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</si>
  <si>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</si>
  <si>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</si>
  <si>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</si>
  <si>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</si>
  <si>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</si>
  <si>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</si>
  <si>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</si>
  <si>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</si>
  <si>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</si>
  <si>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</si>
  <si>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</si>
  <si>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</si>
  <si>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</si>
  <si>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</si>
  <si>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</si>
  <si>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</si>
  <si>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</si>
  <si>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</si>
  <si>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</si>
  <si>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</si>
  <si>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</si>
  <si>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</si>
  <si>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</si>
  <si>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</si>
  <si>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</si>
  <si>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</si>
  <si>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</si>
  <si>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</si>
  <si>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</si>
  <si>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</si>
  <si>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</si>
  <si>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</si>
  <si>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</si>
  <si>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</si>
  <si>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</si>
  <si>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</si>
  <si>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</si>
  <si>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</si>
  <si>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</si>
  <si>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</si>
  <si>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</si>
  <si>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</si>
  <si>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</si>
  <si>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</si>
  <si>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</si>
  <si>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</si>
  <si>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</si>
  <si>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</si>
  <si>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</si>
  <si>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</si>
  <si>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</si>
  <si>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</si>
  <si>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</si>
  <si>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</si>
  <si>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</si>
  <si>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</si>
  <si>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</si>
  <si>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</si>
  <si>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</si>
  <si>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</si>
  <si>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</si>
  <si>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</si>
  <si>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</si>
  <si>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</si>
  <si>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</si>
  <si>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</si>
  <si>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</si>
  <si>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</si>
  <si>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</si>
  <si>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</si>
  <si>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</si>
  <si>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</si>
  <si>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</si>
  <si>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</si>
  <si>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</si>
  <si>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</si>
  <si>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</si>
  <si>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</si>
  <si>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</si>
  <si>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</si>
  <si>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</si>
  <si>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</si>
  <si>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</si>
  <si>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</si>
  <si>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</si>
  <si>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</si>
  <si>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</si>
  <si>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</si>
  <si>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</si>
  <si>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</si>
  <si>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</si>
  <si>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</si>
  <si>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</si>
  <si>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</si>
  <si>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</si>
  <si>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</si>
  <si>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</si>
  <si>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</si>
  <si>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</si>
  <si>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</si>
  <si>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</si>
  <si>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</si>
  <si>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</si>
  <si>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</si>
  <si>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</si>
  <si>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</si>
  <si>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</si>
  <si>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</si>
  <si>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</si>
  <si>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</si>
  <si>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</si>
  <si>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</si>
  <si>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</si>
  <si>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</si>
  <si>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</si>
  <si>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</si>
  <si>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</si>
  <si>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</si>
  <si>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</si>
  <si>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</si>
  <si>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</si>
  <si>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</si>
  <si>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</si>
  <si>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</si>
  <si>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</si>
  <si>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</si>
  <si>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</si>
  <si>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</si>
  <si>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</si>
  <si>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</si>
  <si>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</si>
  <si>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</si>
  <si>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</si>
  <si>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</si>
  <si>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</si>
  <si>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</si>
  <si>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</si>
  <si>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</si>
  <si>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</si>
  <si>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</si>
  <si>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</si>
  <si>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</si>
  <si>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</si>
  <si>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</si>
  <si>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</si>
  <si>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</si>
  <si>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</si>
  <si>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</si>
  <si>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</si>
  <si>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</si>
  <si>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</si>
  <si>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</si>
  <si>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</si>
  <si>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</si>
  <si>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</si>
  <si>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</si>
  <si>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</si>
  <si>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</si>
  <si>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</si>
  <si>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</si>
  <si>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</si>
  <si>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</si>
  <si>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</si>
  <si>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</si>
  <si>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</si>
  <si>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</si>
  <si>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</si>
  <si>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</si>
  <si>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</si>
  <si>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</si>
  <si>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</si>
  <si>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</si>
  <si>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</si>
  <si>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</si>
  <si>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</si>
  <si>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</si>
  <si>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</si>
  <si>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</si>
  <si>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</si>
  <si>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</si>
  <si>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</si>
  <si>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</si>
  <si>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</si>
  <si>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</si>
  <si>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</si>
  <si>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</si>
  <si>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</si>
  <si>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</si>
  <si>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</si>
  <si>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</si>
  <si>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</si>
  <si>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</si>
  <si>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</si>
  <si>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</si>
  <si>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</si>
  <si>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</si>
  <si>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</si>
  <si>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</si>
  <si>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</si>
  <si>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</si>
  <si>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</si>
  <si>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</si>
  <si>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</si>
  <si>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</si>
  <si>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</si>
  <si>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</si>
  <si>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</si>
  <si>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</si>
  <si>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</si>
  <si>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</si>
  <si>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</si>
  <si>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</si>
  <si>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</si>
  <si>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</si>
  <si>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</si>
  <si>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</si>
  <si>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</si>
  <si>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</si>
  <si>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</si>
  <si>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</si>
  <si>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</si>
  <si>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</si>
  <si>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</si>
  <si>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</si>
  <si>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</si>
  <si>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</si>
  <si>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</si>
  <si>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</si>
  <si>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</si>
  <si>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</si>
  <si>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</si>
  <si>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</si>
  <si>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</si>
  <si>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</si>
  <si>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</si>
  <si>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</si>
  <si>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</si>
  <si>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</si>
  <si>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</si>
  <si>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</si>
  <si>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</si>
  <si>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</si>
  <si>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</si>
  <si>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</si>
  <si>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</si>
  <si>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</si>
  <si>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</si>
  <si>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</si>
  <si>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</si>
  <si>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</si>
  <si>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</si>
  <si>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</si>
  <si>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</si>
  <si>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</si>
  <si>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</si>
  <si>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</si>
  <si>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</si>
  <si>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</si>
  <si>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</si>
  <si>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</si>
  <si>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</si>
  <si>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</si>
  <si>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</si>
  <si>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</si>
  <si>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</si>
  <si>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</si>
  <si>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</si>
  <si>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</si>
  <si>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</si>
  <si>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</si>
  <si>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</si>
  <si>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</si>
  <si>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</si>
  <si>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</si>
  <si>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</si>
  <si>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</si>
  <si>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</si>
  <si>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</si>
  <si>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</si>
  <si>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</si>
  <si>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</si>
  <si>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</si>
  <si>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</si>
  <si>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</si>
  <si>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</si>
  <si>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</si>
  <si>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</si>
  <si>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</si>
  <si>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</si>
  <si>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</si>
  <si>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</si>
  <si>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</si>
  <si>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</si>
  <si>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</si>
  <si>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</si>
  <si>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</si>
  <si>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</si>
  <si>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</si>
  <si>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</si>
  <si>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</si>
  <si>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</si>
  <si>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</si>
  <si>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</si>
  <si>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</si>
  <si>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</si>
  <si>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</si>
  <si>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</si>
  <si>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</si>
  <si>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</si>
  <si>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</si>
  <si>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</si>
  <si>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</si>
  <si>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</si>
  <si>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</si>
  <si>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</si>
  <si>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</si>
  <si>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</si>
  <si>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</si>
  <si>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</si>
  <si>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</si>
  <si>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</si>
  <si>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</si>
  <si>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</si>
  <si>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</si>
  <si>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</si>
  <si>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</si>
  <si>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</si>
  <si>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</si>
  <si>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</si>
  <si>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</si>
  <si>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</si>
  <si>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</si>
  <si>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</si>
  <si>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</si>
  <si>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</si>
  <si>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</si>
  <si>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</si>
  <si>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</si>
  <si>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</si>
  <si>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</si>
  <si>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</si>
  <si>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</si>
  <si>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</si>
  <si>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</si>
  <si>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</si>
  <si>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</si>
  <si>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</si>
  <si>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</si>
  <si>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</si>
  <si>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</si>
  <si>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</si>
  <si>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</si>
  <si>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</si>
  <si>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</si>
  <si>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</si>
  <si>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</si>
  <si>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</si>
  <si>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</si>
  <si>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</si>
  <si>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</si>
  <si>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</si>
  <si>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</si>
  <si>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</si>
  <si>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</si>
  <si>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</si>
  <si>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</si>
  <si>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</si>
  <si>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</si>
  <si>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</si>
  <si>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</si>
  <si>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</si>
  <si>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</si>
  <si>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</si>
  <si>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</si>
  <si>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</si>
  <si>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</si>
  <si>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</si>
  <si>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</si>
  <si>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</si>
  <si>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</si>
  <si>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</si>
  <si>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</si>
  <si>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</si>
  <si>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</si>
  <si>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</si>
  <si>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</si>
  <si>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</si>
  <si>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</si>
  <si>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</si>
  <si>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</si>
  <si>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</si>
  <si>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</si>
  <si>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</si>
  <si>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</si>
  <si>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</si>
  <si>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</si>
  <si>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</si>
  <si>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</si>
  <si>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</si>
  <si>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</si>
  <si>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</si>
  <si>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</si>
  <si>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</si>
  <si>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</si>
  <si>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</si>
  <si>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</si>
  <si>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</si>
  <si>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</si>
  <si>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</si>
  <si>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</si>
  <si>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</si>
  <si>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</si>
  <si>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</si>
  <si>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</si>
  <si>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</si>
  <si>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</si>
  <si>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</si>
  <si>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</si>
  <si>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</si>
  <si>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</si>
  <si>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</si>
  <si>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</si>
  <si>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</si>
  <si>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</si>
  <si>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</si>
  <si>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</si>
  <si>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</si>
  <si>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</si>
  <si>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</si>
  <si>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</si>
  <si>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</si>
  <si>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</si>
  <si>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</si>
  <si>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</si>
  <si>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</si>
  <si>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</si>
  <si>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</si>
  <si>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</si>
  <si>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</si>
  <si>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</si>
  <si>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</si>
  <si>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</si>
  <si>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</si>
  <si>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</si>
  <si>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</si>
  <si>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</si>
  <si>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</si>
  <si>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</si>
  <si>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</si>
  <si>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</si>
  <si>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</si>
  <si>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</si>
  <si>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</si>
  <si>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</si>
  <si>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</si>
  <si>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</si>
  <si>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</si>
  <si>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</si>
  <si>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</si>
  <si>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</si>
  <si>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</si>
  <si>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</si>
  <si>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</si>
  <si>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</si>
  <si>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</si>
  <si>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</si>
  <si>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</si>
  <si>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</si>
  <si>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</si>
  <si>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</si>
  <si>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</si>
  <si>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</si>
  <si>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</si>
  <si>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</si>
  <si>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</si>
  <si>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</si>
  <si>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</si>
  <si>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</si>
  <si>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</si>
  <si>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</si>
  <si>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</si>
  <si>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</si>
  <si>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</si>
  <si>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</si>
  <si>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</si>
  <si>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</si>
  <si>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</si>
  <si>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</si>
  <si>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</si>
  <si>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</si>
  <si>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</si>
  <si>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</si>
  <si>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</si>
  <si>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</si>
  <si>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</si>
  <si>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</si>
  <si>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</si>
  <si>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</si>
  <si>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</si>
  <si>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</si>
  <si>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</si>
  <si>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</si>
  <si>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</si>
  <si>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</si>
  <si>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</si>
  <si>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</si>
  <si>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</si>
  <si>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</si>
  <si>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</si>
  <si>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</si>
  <si>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</si>
  <si>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</si>
  <si>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</si>
  <si>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</si>
  <si>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</si>
  <si>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</si>
  <si>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</si>
  <si>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</si>
  <si>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</si>
  <si>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</si>
  <si>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</si>
  <si>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</si>
  <si>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</si>
  <si>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</si>
  <si>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</si>
  <si>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</si>
  <si>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</si>
  <si>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</si>
  <si>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</si>
  <si>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</si>
  <si>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</si>
  <si>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</si>
  <si>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</si>
  <si>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</si>
  <si>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</si>
  <si>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</si>
  <si>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</si>
  <si>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</si>
  <si>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</si>
  <si>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</si>
  <si>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</si>
  <si>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</si>
  <si>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</si>
  <si>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</si>
  <si>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</si>
  <si>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</si>
  <si>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</si>
  <si>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</si>
  <si>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</si>
  <si>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</si>
  <si>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</si>
  <si>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</si>
  <si>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</si>
  <si>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</si>
  <si>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</si>
  <si>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</si>
  <si>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</si>
  <si>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</si>
  <si>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</si>
  <si>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</si>
  <si>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</si>
  <si>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</si>
  <si>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</si>
  <si>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</si>
  <si>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</si>
  <si>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</si>
  <si>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</si>
  <si>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</si>
  <si>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</si>
  <si>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</si>
  <si>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</si>
  <si>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</si>
  <si>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</si>
  <si>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</si>
  <si>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</si>
  <si>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</si>
  <si>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</si>
  <si>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</si>
  <si>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</si>
  <si>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</si>
  <si>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</si>
  <si>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</si>
  <si>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</si>
  <si>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</si>
  <si>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</si>
  <si>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</si>
  <si>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</si>
  <si>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</si>
  <si>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</si>
  <si>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</si>
  <si>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</si>
  <si>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</si>
  <si>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</si>
  <si>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</si>
  <si>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</si>
  <si>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</si>
  <si>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</si>
  <si>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</si>
  <si>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</si>
  <si>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</si>
  <si>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</si>
  <si>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</si>
  <si>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</si>
  <si>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</si>
  <si>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</si>
  <si>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</si>
  <si>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</si>
  <si>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</si>
  <si>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</si>
  <si>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</si>
  <si>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</si>
  <si>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</si>
  <si>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</si>
  <si>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</si>
  <si>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</si>
  <si>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</si>
  <si>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</si>
  <si>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</si>
  <si>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</si>
  <si>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</si>
  <si>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</si>
  <si>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</si>
  <si>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</si>
  <si>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</si>
  <si>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</si>
  <si>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</si>
  <si>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</si>
  <si>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</si>
  <si>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</si>
  <si>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</si>
  <si>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</si>
  <si>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</si>
  <si>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</si>
  <si>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</si>
  <si>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</si>
  <si>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</si>
  <si>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</si>
  <si>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</si>
  <si>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</si>
  <si>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</si>
  <si>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</si>
  <si>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</si>
  <si>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</si>
  <si>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</si>
  <si>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</si>
  <si>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</si>
  <si>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</si>
  <si>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</si>
  <si>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</si>
  <si>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</si>
  <si>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</si>
  <si>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</si>
  <si>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</si>
  <si>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</si>
  <si>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</si>
  <si>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</si>
  <si>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</si>
  <si>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</si>
  <si>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</si>
  <si>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</si>
  <si>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</si>
  <si>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</si>
  <si>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</si>
  <si>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</si>
  <si>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</si>
  <si>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</si>
  <si>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</si>
  <si>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</si>
  <si>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</si>
  <si>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</si>
  <si>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</si>
  <si>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</si>
  <si>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</si>
  <si>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</si>
  <si>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</si>
  <si>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</si>
  <si>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</si>
  <si>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</si>
  <si>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</si>
  <si>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</si>
  <si>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</si>
  <si>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</si>
  <si>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</si>
  <si>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</si>
  <si>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</si>
  <si>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</si>
  <si>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</si>
  <si>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</si>
  <si>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</si>
  <si>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</si>
  <si>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</si>
  <si>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</si>
  <si>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</si>
  <si>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</si>
  <si>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</si>
  <si>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</si>
  <si>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</si>
  <si>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</si>
  <si>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</si>
  <si>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</si>
  <si>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</si>
  <si>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</si>
  <si>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</si>
  <si>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</si>
  <si>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</si>
  <si>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</si>
  <si>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</si>
  <si>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</si>
  <si>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</si>
  <si>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</si>
  <si>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</si>
  <si>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</si>
  <si>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</si>
  <si>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</si>
  <si>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</si>
  <si>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</si>
  <si>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</si>
  <si>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</si>
  <si>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</si>
  <si>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</si>
  <si>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</si>
  <si>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</si>
  <si>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</si>
  <si>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</si>
  <si>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</si>
  <si>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</si>
  <si>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</si>
  <si>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</si>
  <si>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</si>
  <si>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</si>
  <si>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</si>
  <si>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</si>
  <si>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</si>
  <si>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</si>
  <si>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</si>
  <si>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</si>
  <si>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</si>
  <si>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</si>
  <si>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</si>
  <si>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</si>
  <si>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</si>
  <si>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</si>
  <si>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</si>
  <si>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</si>
  <si>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</si>
  <si>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</si>
  <si>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</si>
  <si>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</si>
  <si>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</si>
  <si>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</si>
  <si>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</si>
  <si>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</si>
  <si>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</si>
  <si>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</si>
  <si>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</si>
  <si>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</si>
  <si>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</si>
  <si>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</si>
  <si>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</si>
  <si>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</si>
  <si>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</si>
  <si>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</si>
  <si>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</si>
  <si>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</si>
  <si>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</si>
  <si>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</si>
  <si>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</si>
  <si>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</si>
  <si>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</si>
  <si>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</si>
  <si>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</si>
  <si>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</si>
  <si>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</si>
  <si>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</si>
  <si>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</si>
  <si>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</si>
  <si>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</si>
  <si>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</si>
  <si>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</si>
  <si>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</si>
  <si>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</si>
  <si>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</si>
  <si>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</si>
  <si>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</si>
  <si>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</si>
  <si>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</si>
  <si>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</si>
  <si>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</si>
  <si>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</si>
  <si>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</si>
  <si>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</si>
  <si>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</si>
  <si>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</si>
  <si>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</si>
  <si>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</si>
  <si>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</si>
  <si>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</si>
  <si>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</si>
  <si>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</si>
  <si>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</si>
  <si>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</si>
  <si>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</si>
  <si>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</si>
  <si>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</si>
  <si>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</si>
  <si>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</si>
  <si>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</si>
  <si>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</si>
  <si>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</si>
  <si>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</si>
  <si>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</si>
  <si>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</si>
  <si>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</si>
  <si>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</si>
  <si>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</si>
  <si>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</si>
  <si>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</si>
  <si>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</si>
  <si>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</si>
  <si>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</si>
  <si>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</si>
  <si>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</si>
  <si>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</si>
  <si>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</si>
  <si>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</si>
  <si>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</si>
  <si>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</si>
  <si>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</si>
  <si>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</si>
  <si>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</si>
  <si>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</si>
  <si>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</si>
  <si>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</si>
  <si>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</si>
  <si>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</si>
  <si>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</si>
  <si>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</si>
  <si>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</si>
  <si>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</si>
  <si>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</si>
  <si>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</si>
  <si>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</si>
  <si>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</si>
  <si>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</si>
  <si>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</si>
  <si>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</si>
  <si>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</si>
  <si>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</si>
  <si>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</si>
  <si>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</si>
  <si>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</si>
  <si>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</si>
  <si>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</si>
  <si>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</si>
  <si>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</si>
  <si>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</si>
  <si>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</si>
  <si>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</si>
  <si>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</si>
  <si>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</si>
  <si>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</si>
  <si>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</si>
  <si>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</si>
  <si>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</si>
  <si>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</si>
  <si>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</si>
  <si>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</si>
  <si>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</si>
  <si>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</si>
  <si>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</si>
  <si>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</si>
  <si>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</si>
  <si>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</si>
  <si>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</si>
  <si>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</si>
  <si>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</si>
  <si>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</si>
  <si>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</si>
  <si>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</si>
  <si>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</si>
  <si>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</si>
  <si>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</si>
  <si>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</si>
  <si>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</si>
  <si>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</si>
  <si>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</si>
  <si>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</si>
  <si>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</si>
  <si>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</si>
  <si>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</si>
  <si>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</si>
  <si>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</si>
  <si>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</si>
  <si>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</si>
  <si>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</si>
  <si>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</si>
  <si>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</si>
  <si>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</si>
  <si>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</si>
  <si>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</si>
  <si>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</si>
  <si>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</si>
  <si>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</si>
  <si>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</si>
  <si>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</si>
  <si>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</si>
  <si>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</si>
  <si>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</si>
  <si>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</si>
  <si>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</si>
  <si>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</si>
  <si>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</si>
  <si>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</si>
  <si>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</si>
  <si>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</si>
  <si>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</si>
  <si>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</si>
  <si>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</si>
  <si>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</si>
  <si>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</si>
  <si>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</si>
  <si>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</si>
  <si>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</si>
  <si>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</si>
  <si>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</si>
  <si>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</si>
  <si>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</si>
  <si>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</si>
  <si>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</si>
  <si>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</si>
  <si>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</si>
  <si>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</si>
  <si>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</si>
  <si>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</si>
  <si>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</si>
  <si>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</si>
  <si>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</si>
  <si>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</si>
  <si>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</si>
  <si>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</si>
  <si>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</si>
  <si>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</si>
  <si>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</si>
  <si>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</si>
  <si>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</si>
  <si>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</si>
  <si>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</si>
  <si>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</si>
  <si>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</si>
  <si>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</si>
  <si>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</si>
  <si>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</si>
  <si>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</si>
  <si>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</si>
  <si>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</si>
  <si>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</si>
  <si>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</si>
  <si>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</si>
  <si>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</si>
  <si>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</si>
  <si>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</si>
  <si>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</si>
  <si>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</si>
  <si>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</si>
  <si>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</si>
  <si>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</si>
  <si>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</si>
  <si>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</si>
  <si>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</si>
  <si>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</si>
  <si>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</si>
  <si>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</si>
  <si>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</si>
  <si>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</si>
  <si>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</si>
  <si>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</si>
  <si>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</si>
  <si>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</si>
  <si>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</si>
  <si>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</si>
  <si>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</si>
  <si>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</si>
  <si>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</si>
  <si>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</si>
  <si>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</si>
  <si>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</si>
  <si>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</si>
  <si>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</si>
  <si>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</si>
  <si>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</si>
  <si>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</si>
  <si>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</si>
  <si>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</si>
  <si>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</si>
  <si>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</si>
  <si>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</si>
  <si>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</si>
  <si>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</si>
  <si>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</si>
  <si>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</si>
  <si>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</si>
  <si>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</si>
  <si>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</si>
  <si>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</si>
  <si>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</si>
  <si>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</si>
  <si>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</si>
  <si>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</si>
  <si>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</si>
  <si>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</si>
  <si>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</si>
  <si>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</si>
  <si>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</si>
  <si>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</si>
  <si>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</si>
  <si>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</si>
  <si>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</si>
  <si>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</si>
  <si>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</si>
  <si>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</si>
  <si>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</si>
  <si>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</si>
  <si>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</si>
  <si>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</si>
  <si>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</si>
  <si>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</si>
  <si>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</si>
  <si>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</si>
  <si>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</si>
  <si>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</si>
  <si>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</si>
  <si>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</si>
  <si>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</si>
  <si>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</si>
  <si>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</si>
  <si>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</si>
  <si>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</si>
  <si>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</si>
  <si>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</si>
  <si>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</si>
  <si>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</si>
  <si>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</si>
  <si>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</si>
  <si>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</si>
  <si>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</si>
  <si>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</si>
  <si>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</si>
  <si>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</si>
  <si>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</si>
  <si>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</si>
  <si>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</si>
  <si>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</si>
  <si>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</si>
  <si>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</si>
  <si>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</si>
  <si>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</si>
  <si>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</si>
  <si>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</si>
  <si>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</si>
  <si>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</si>
  <si>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</si>
  <si>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</si>
  <si>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</si>
  <si>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</si>
  <si>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</si>
  <si>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</si>
  <si>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</si>
  <si>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</si>
  <si>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</si>
  <si>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</si>
  <si>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</si>
  <si>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</si>
  <si>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</si>
  <si>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</si>
  <si>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</si>
  <si>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</si>
  <si>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</si>
  <si>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</si>
  <si>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</si>
  <si>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</si>
  <si>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</si>
  <si>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</si>
  <si>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</si>
  <si>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</si>
  <si>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</si>
  <si>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</si>
  <si>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</si>
  <si>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</si>
  <si>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</si>
  <si>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</si>
  <si>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</si>
  <si>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</si>
  <si>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</si>
  <si>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</si>
  <si>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</si>
  <si>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</si>
  <si>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</si>
  <si>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</si>
  <si>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</si>
  <si>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</si>
  <si>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</si>
  <si>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</si>
  <si>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</si>
  <si>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</si>
  <si>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</si>
  <si>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</si>
  <si>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</si>
  <si>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</si>
  <si>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</si>
  <si>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</si>
  <si>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</si>
  <si>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</si>
  <si>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</si>
  <si>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</si>
  <si>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</si>
  <si>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</si>
  <si>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</si>
  <si>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</si>
  <si>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</si>
  <si>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</si>
  <si>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</si>
  <si>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</si>
  <si>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</si>
  <si>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</si>
  <si>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</si>
  <si>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</si>
  <si>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</si>
  <si>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</si>
  <si>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</si>
  <si>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</si>
  <si>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</si>
  <si>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</si>
  <si>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</si>
  <si>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</si>
  <si>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</si>
  <si>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</si>
  <si>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</si>
  <si>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</si>
  <si>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</si>
  <si>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</si>
  <si>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</si>
  <si>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</si>
  <si>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</si>
  <si>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</si>
  <si>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</si>
  <si>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</si>
  <si>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</si>
  <si>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</si>
  <si>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</si>
  <si>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</si>
  <si>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</si>
  <si>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</si>
  <si>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</si>
  <si>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</si>
  <si>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</si>
  <si>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</si>
  <si>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</si>
  <si>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</si>
  <si>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</si>
  <si>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</si>
  <si>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</si>
  <si>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</si>
  <si>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</si>
  <si>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</si>
  <si>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</si>
  <si>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</si>
  <si>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</si>
  <si>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</si>
  <si>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</si>
  <si>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</si>
  <si>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</si>
  <si>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</si>
  <si>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</si>
  <si>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</si>
  <si>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</si>
  <si>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</si>
  <si>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</si>
  <si>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</si>
  <si>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</si>
  <si>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</si>
  <si>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</si>
  <si>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</si>
  <si>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</si>
  <si>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</si>
  <si>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</si>
  <si>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</si>
  <si>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</si>
  <si>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</si>
  <si>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</si>
  <si>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</si>
  <si>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</si>
  <si>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</si>
  <si>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</si>
  <si>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</si>
  <si>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</si>
  <si>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</si>
  <si>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</si>
  <si>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</si>
  <si>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</si>
  <si>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</si>
  <si>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</si>
  <si>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</si>
  <si>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</si>
  <si>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</si>
  <si>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</si>
  <si>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</si>
  <si>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</si>
  <si>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</si>
  <si>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</si>
  <si>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</si>
  <si>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</si>
  <si>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</si>
  <si>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</si>
  <si>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</si>
  <si>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</si>
  <si>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</si>
  <si>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</si>
  <si>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</si>
  <si>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</si>
  <si>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</si>
  <si>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</si>
  <si>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</si>
  <si>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</si>
  <si>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</si>
  <si>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</si>
  <si>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</si>
  <si>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</si>
  <si>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</si>
  <si>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</si>
  <si>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</si>
  <si>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</si>
  <si>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</si>
  <si>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</si>
  <si>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</si>
  <si>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</si>
  <si>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</si>
  <si>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</si>
  <si>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</si>
  <si>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</si>
  <si>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</si>
  <si>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</si>
  <si>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</si>
  <si>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</si>
  <si>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</si>
  <si>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</si>
  <si>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</si>
  <si>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</si>
  <si>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</si>
  <si>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</si>
  <si>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</si>
  <si>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</si>
  <si>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</si>
  <si>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</si>
  <si>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</si>
  <si>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</si>
  <si>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</si>
  <si>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</si>
  <si>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</si>
  <si>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</si>
  <si>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</si>
  <si>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</si>
  <si>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</si>
  <si>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</si>
  <si>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</si>
  <si>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</si>
  <si>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</si>
  <si>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</si>
  <si>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</si>
  <si>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</si>
  <si>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</si>
  <si>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</si>
  <si>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</si>
  <si>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</si>
  <si>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</si>
  <si>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</si>
  <si>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</si>
  <si>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</si>
  <si>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</si>
  <si>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</si>
  <si>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</si>
  <si>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</si>
  <si>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</si>
  <si>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</si>
  <si>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</si>
  <si>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</si>
  <si>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</si>
  <si>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</si>
  <si>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</si>
  <si>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</si>
  <si>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</si>
  <si>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</si>
  <si>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</si>
  <si>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</si>
  <si>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</si>
  <si>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</si>
  <si>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</si>
  <si>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</si>
  <si>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</si>
  <si>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</si>
  <si>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</si>
  <si>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</si>
  <si>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</si>
  <si>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</si>
  <si>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</si>
  <si>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</si>
  <si>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</si>
  <si>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</si>
  <si>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</si>
  <si>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</si>
  <si>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</si>
  <si>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</si>
  <si>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</si>
  <si>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</si>
  <si>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</si>
  <si>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</si>
  <si>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</si>
  <si>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</si>
  <si>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</si>
  <si>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</si>
  <si>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</si>
  <si>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</si>
  <si>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</si>
  <si>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</si>
  <si>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</si>
  <si>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</si>
  <si>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</si>
  <si>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</si>
  <si>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</si>
  <si>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</si>
  <si>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</si>
  <si>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</si>
  <si>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</si>
  <si>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</si>
  <si>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</si>
  <si>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</si>
  <si>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</si>
  <si>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</si>
  <si>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</si>
  <si>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</si>
  <si>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</si>
  <si>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</si>
  <si>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</si>
  <si>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</si>
  <si>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</si>
  <si>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</si>
  <si>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</si>
  <si>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</si>
  <si>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</si>
  <si>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</si>
  <si>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</si>
  <si>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</si>
  <si>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</si>
  <si>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</si>
  <si>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</si>
  <si>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</si>
  <si>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</si>
  <si>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</si>
  <si>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</si>
  <si>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</si>
  <si>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</si>
  <si>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</si>
  <si>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</si>
  <si>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</si>
  <si>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</si>
  <si>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</si>
  <si>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</si>
  <si>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</si>
  <si>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</si>
  <si>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</si>
  <si>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</si>
  <si>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</si>
  <si>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</si>
  <si>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</si>
  <si>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</si>
  <si>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</si>
  <si>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</si>
  <si>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</si>
  <si>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</si>
  <si>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</si>
  <si>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</si>
  <si>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</si>
  <si>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</si>
  <si>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</si>
  <si>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</si>
  <si>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</si>
  <si>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</si>
  <si>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</si>
  <si>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</si>
  <si>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</si>
  <si>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</si>
  <si>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</si>
  <si>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</si>
  <si>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</si>
  <si>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</si>
  <si>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</si>
  <si>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</si>
  <si>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</si>
  <si>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</si>
  <si>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</si>
  <si>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</si>
  <si>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</si>
  <si>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</si>
  <si>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</si>
  <si>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</si>
  <si>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</si>
  <si>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</si>
  <si>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</si>
  <si>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</si>
  <si>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</si>
  <si>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</si>
  <si>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</si>
  <si>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</si>
  <si>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</si>
  <si>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</si>
  <si>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</si>
  <si>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</si>
  <si>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</si>
  <si>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</si>
  <si>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</si>
  <si>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</si>
  <si>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</si>
  <si>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</si>
  <si>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</si>
  <si>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</si>
  <si>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</si>
  <si>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</si>
  <si>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</si>
  <si>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</si>
  <si>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</si>
  <si>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</si>
  <si>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</si>
  <si>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</si>
  <si>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</si>
  <si>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</si>
  <si>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</si>
  <si>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</si>
  <si>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</si>
  <si>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</si>
  <si>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</si>
  <si>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</si>
  <si>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</si>
  <si>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</si>
  <si>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</si>
  <si>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</si>
  <si>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</si>
  <si>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</si>
  <si>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</si>
  <si>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</si>
  <si>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</si>
  <si>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</si>
  <si>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</si>
  <si>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</si>
  <si>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</si>
  <si>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</si>
  <si>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</si>
  <si>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</si>
  <si>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</si>
  <si>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</si>
  <si>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</si>
  <si>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</si>
  <si>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</si>
  <si>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</si>
  <si>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</si>
  <si>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</si>
  <si>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</si>
  <si>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</si>
  <si>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</si>
  <si>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</si>
  <si>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</si>
  <si>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</si>
  <si>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</si>
  <si>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</si>
  <si>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</si>
  <si>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</si>
  <si>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</si>
  <si>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</si>
  <si>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</si>
  <si>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</si>
  <si>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</si>
  <si>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</si>
  <si>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</si>
  <si>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</si>
  <si>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</si>
  <si>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</si>
  <si>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</si>
  <si>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</si>
  <si>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</si>
  <si>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</si>
  <si>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</si>
  <si>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</si>
  <si>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</si>
  <si>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</si>
  <si>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</si>
  <si>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</si>
  <si>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</si>
  <si>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</si>
  <si>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</si>
  <si>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</si>
  <si>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</si>
  <si>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</si>
  <si>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</si>
  <si>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</si>
  <si>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</si>
  <si>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</si>
  <si>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</si>
  <si>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</si>
  <si>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</si>
  <si>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</si>
  <si>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</si>
  <si>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</si>
  <si>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</si>
  <si>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</si>
  <si>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</si>
  <si>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</si>
  <si>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</si>
  <si>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</si>
  <si>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</si>
  <si>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</si>
  <si>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</si>
  <si>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</si>
  <si>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</si>
  <si>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</si>
  <si>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</si>
  <si>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</si>
  <si>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</si>
  <si>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</si>
  <si>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</si>
  <si>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</si>
  <si>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</si>
  <si>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</si>
  <si>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</si>
  <si>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</si>
  <si>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</si>
  <si>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</si>
  <si>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</si>
  <si>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</si>
  <si>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</si>
  <si>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</si>
  <si>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</si>
  <si>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</si>
  <si>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</si>
  <si>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</si>
  <si>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</si>
  <si>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</si>
  <si>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</si>
  <si>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</si>
  <si>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</si>
  <si>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</si>
  <si>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</si>
  <si>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</si>
  <si>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</si>
  <si>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</si>
  <si>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</si>
  <si>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</si>
  <si>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</si>
  <si>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</si>
  <si>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</si>
  <si>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</si>
  <si>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</si>
  <si>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</si>
  <si>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</si>
  <si>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</si>
  <si>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</si>
  <si>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</si>
  <si>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</si>
  <si>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</si>
  <si>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</si>
  <si>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</si>
  <si>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</si>
  <si>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</si>
  <si>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</si>
  <si>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</si>
  <si>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</si>
  <si>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</si>
  <si>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</si>
  <si>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</si>
  <si>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</si>
  <si>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</si>
  <si>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</si>
  <si>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</si>
  <si>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</si>
  <si>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</si>
  <si>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</si>
  <si>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</si>
  <si>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</si>
  <si>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</si>
  <si>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</si>
  <si>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</si>
  <si>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</si>
  <si>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</si>
  <si>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</si>
  <si>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</si>
  <si>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</si>
  <si>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</si>
  <si>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</si>
  <si>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</si>
  <si>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</si>
  <si>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</si>
  <si>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</si>
  <si>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</si>
  <si>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</si>
  <si>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</si>
  <si>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</si>
  <si>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</si>
  <si>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</si>
  <si>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</si>
  <si>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</si>
  <si>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</si>
  <si>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</si>
  <si>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</si>
  <si>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</si>
  <si>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</si>
  <si>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</si>
  <si>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</si>
  <si>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</si>
  <si>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</si>
  <si>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</si>
  <si>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</si>
  <si>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</si>
  <si>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</si>
  <si>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</si>
  <si>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</si>
  <si>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</si>
  <si>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</si>
  <si>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</si>
  <si>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</si>
  <si>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</si>
  <si>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</si>
  <si>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</si>
  <si>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</si>
  <si>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</si>
  <si>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</si>
  <si>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</si>
  <si>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</si>
  <si>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</si>
  <si>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</si>
  <si>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</si>
  <si>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</si>
  <si>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</si>
  <si>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</si>
  <si>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</si>
  <si>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</si>
  <si>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</si>
  <si>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</si>
  <si>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</si>
  <si>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</si>
  <si>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</si>
  <si>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</si>
  <si>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</si>
  <si>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</si>
  <si>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</si>
  <si>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</si>
  <si>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</si>
  <si>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</si>
  <si>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</si>
  <si>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</si>
  <si>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</si>
  <si>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</si>
  <si>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</si>
  <si>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</si>
  <si>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</si>
  <si>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</si>
  <si>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</si>
  <si>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</si>
  <si>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</si>
  <si>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</si>
  <si>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</si>
  <si>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</si>
  <si>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</si>
  <si>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</si>
  <si>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</si>
  <si>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</si>
  <si>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</si>
  <si>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</si>
  <si>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</si>
  <si>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</si>
  <si>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</si>
  <si>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</si>
  <si>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</si>
  <si>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</si>
  <si>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</si>
  <si>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</si>
  <si>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</si>
  <si>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</si>
  <si>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</si>
  <si>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</si>
  <si>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</si>
  <si>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</si>
  <si>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</si>
  <si>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</si>
  <si>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</si>
  <si>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</si>
  <si>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</si>
  <si>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</si>
  <si>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</si>
  <si>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</si>
  <si>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</si>
  <si>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</si>
  <si>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</si>
  <si>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</si>
  <si>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</si>
  <si>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</si>
  <si>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</si>
  <si>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</si>
  <si>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</si>
  <si>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</si>
  <si>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</si>
  <si>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</si>
  <si>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</si>
  <si>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</si>
  <si>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</si>
  <si>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</si>
  <si>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</si>
  <si>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</si>
  <si>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</si>
  <si>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</si>
  <si>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</si>
  <si>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</si>
  <si>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</si>
  <si>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</si>
  <si>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</si>
  <si>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</si>
  <si>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</si>
  <si>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</si>
  <si>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</si>
  <si>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</si>
  <si>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</si>
  <si>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</si>
  <si>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</si>
  <si>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</si>
  <si>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</si>
  <si>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</si>
  <si>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</si>
  <si>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</si>
  <si>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</si>
  <si>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</si>
  <si>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</si>
  <si>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</si>
  <si>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</si>
  <si>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</si>
  <si>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</si>
  <si>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</si>
  <si>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</si>
  <si>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</si>
  <si>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</si>
  <si>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</si>
  <si>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</si>
  <si>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</si>
  <si>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</si>
  <si>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</si>
  <si>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</si>
  <si>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</si>
  <si>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</si>
  <si>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</si>
  <si>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</si>
  <si>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</si>
  <si>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</si>
  <si>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</si>
  <si>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</si>
  <si>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</si>
  <si>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</si>
  <si>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</si>
  <si>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</si>
  <si>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</si>
  <si>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</si>
  <si>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</si>
  <si>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</si>
  <si>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</si>
  <si>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</si>
  <si>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</si>
  <si>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</si>
  <si>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</si>
  <si>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</si>
  <si>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</si>
  <si>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</si>
  <si>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</si>
  <si>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</si>
  <si>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</si>
  <si>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</si>
  <si>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</si>
  <si>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</si>
  <si>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</si>
  <si>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</si>
  <si>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</si>
  <si>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</si>
  <si>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</si>
  <si>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</si>
  <si>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</si>
  <si>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</si>
  <si>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</si>
  <si>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</si>
  <si>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</si>
  <si>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</si>
  <si>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</si>
  <si>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</si>
  <si>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</si>
  <si>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</si>
  <si>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</si>
  <si>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</si>
  <si>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</si>
  <si>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</si>
  <si>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</si>
  <si>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</si>
  <si>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</si>
  <si>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</si>
  <si>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</si>
  <si>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</si>
  <si>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</si>
  <si>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</si>
  <si>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</si>
  <si>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</si>
  <si>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</si>
  <si>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</si>
  <si>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</si>
  <si>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</si>
  <si>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</si>
  <si>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</si>
  <si>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</si>
  <si>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</si>
  <si>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</si>
  <si>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</si>
  <si>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</si>
  <si>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</si>
  <si>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</si>
  <si>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</si>
  <si>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</si>
  <si>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</si>
  <si>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</si>
  <si>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</si>
  <si>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</si>
  <si>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</si>
  <si>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</si>
  <si>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</si>
  <si>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</si>
  <si>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</si>
  <si>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</si>
  <si>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</si>
  <si>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</si>
  <si>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</si>
  <si>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</si>
  <si>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</si>
  <si>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</si>
  <si>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</si>
  <si>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</si>
  <si>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</si>
  <si>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</si>
  <si>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</si>
  <si>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</si>
  <si>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</si>
  <si>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</si>
  <si>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</si>
  <si>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</si>
  <si>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</si>
  <si>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</si>
  <si>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</si>
  <si>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</si>
  <si>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</si>
  <si>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</si>
  <si>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</si>
  <si>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</si>
  <si>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</si>
  <si>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</si>
  <si>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</si>
  <si>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</si>
  <si>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</si>
  <si>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</si>
  <si>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</si>
  <si>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</si>
  <si>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</si>
  <si>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</si>
  <si>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</si>
  <si>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</si>
  <si>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</si>
  <si>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</si>
  <si>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</si>
  <si>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</si>
  <si>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</si>
  <si>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</si>
  <si>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</si>
  <si>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</si>
  <si>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</si>
  <si>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</si>
  <si>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</si>
  <si>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</si>
  <si>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</si>
  <si>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</si>
  <si>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</si>
  <si>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</si>
  <si>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</si>
  <si>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</si>
  <si>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</si>
  <si>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</si>
  <si>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</si>
  <si>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</si>
  <si>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</si>
  <si>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</si>
  <si>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</si>
  <si>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</si>
  <si>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</si>
  <si>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</si>
  <si>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</si>
  <si>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</si>
  <si>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</si>
  <si>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</si>
  <si>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</si>
  <si>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</si>
  <si>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</si>
  <si>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</si>
  <si>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</si>
  <si>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</si>
  <si>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</si>
  <si>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</si>
  <si>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</si>
  <si>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</si>
  <si>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</si>
  <si>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</si>
  <si>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</si>
  <si>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</si>
  <si>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</si>
  <si>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</si>
  <si>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</si>
  <si>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</si>
  <si>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</si>
  <si>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</si>
  <si>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</si>
  <si>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</si>
  <si>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</si>
  <si>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</si>
  <si>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</si>
  <si>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</si>
  <si>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</si>
  <si>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</si>
  <si>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</si>
  <si>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</si>
  <si>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</si>
  <si>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</si>
  <si>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</si>
  <si>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</si>
  <si>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</si>
  <si>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</si>
  <si>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</si>
  <si>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</si>
  <si>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</si>
  <si>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</si>
  <si>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</si>
  <si>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</si>
  <si>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</si>
  <si>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</si>
  <si>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</si>
  <si>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</si>
  <si>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</si>
  <si>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</si>
  <si>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</si>
  <si>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</si>
  <si>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</si>
  <si>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</si>
  <si>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</si>
  <si>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</si>
  <si>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</si>
  <si>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</si>
  <si>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</si>
  <si>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</si>
  <si>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</si>
  <si>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</si>
  <si>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</si>
  <si>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</si>
  <si>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</si>
  <si>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</si>
  <si>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</si>
  <si>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</si>
  <si>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</si>
  <si>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</si>
  <si>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</si>
  <si>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</si>
  <si>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</si>
  <si>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</si>
  <si>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</si>
  <si>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</si>
  <si>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</si>
  <si>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</si>
  <si>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</si>
  <si>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</si>
  <si>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</si>
  <si>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</si>
  <si>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</si>
  <si>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</si>
  <si>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</si>
  <si>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</si>
  <si>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</si>
  <si>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</si>
  <si>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</si>
  <si>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</si>
  <si>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</si>
  <si>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</si>
  <si>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</si>
  <si>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</si>
  <si>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</si>
  <si>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</si>
  <si>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</si>
  <si>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</si>
  <si>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</si>
  <si>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</si>
  <si>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</si>
  <si>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</si>
  <si>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</si>
  <si>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</si>
  <si>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</si>
  <si>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</si>
  <si>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</si>
  <si>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</si>
  <si>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</si>
  <si>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</si>
  <si>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</si>
  <si>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</si>
  <si>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</si>
  <si>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</si>
  <si>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</si>
  <si>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</si>
  <si>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</si>
  <si>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</si>
  <si>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</si>
  <si>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</si>
  <si>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</si>
  <si>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</si>
  <si>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</si>
  <si>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</si>
  <si>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</si>
  <si>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</si>
  <si>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</si>
  <si>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</si>
  <si>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</si>
  <si>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</si>
  <si>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</si>
  <si>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</si>
  <si>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</si>
  <si>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</si>
  <si>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</si>
  <si>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</si>
  <si>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</si>
  <si>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</si>
  <si>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</si>
  <si>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</si>
  <si>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</si>
  <si>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</si>
  <si>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</si>
  <si>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</si>
  <si>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</si>
  <si>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</si>
  <si>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</si>
  <si>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</si>
  <si>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</si>
  <si>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</si>
  <si>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</si>
  <si>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</si>
  <si>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</si>
  <si>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</si>
  <si>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</si>
  <si>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</si>
  <si>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</si>
  <si>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</si>
  <si>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</si>
  <si>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</si>
  <si>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</si>
  <si>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</si>
  <si>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</si>
  <si>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</si>
  <si>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</si>
  <si>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</si>
  <si>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</si>
  <si>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</si>
  <si>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</si>
  <si>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</si>
  <si>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</si>
  <si>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</si>
  <si>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</si>
  <si>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</si>
  <si>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</si>
  <si>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</si>
  <si>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</si>
  <si>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</si>
  <si>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</si>
  <si>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</si>
  <si>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</si>
  <si>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</si>
  <si>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</si>
  <si>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</si>
  <si>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</si>
  <si>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</si>
  <si>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</si>
  <si>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</si>
  <si>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</si>
  <si>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</si>
  <si>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</si>
  <si>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</si>
  <si>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</si>
  <si>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</si>
  <si>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</si>
  <si>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</si>
  <si>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</si>
  <si>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</si>
  <si>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</si>
  <si>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</si>
  <si>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</si>
  <si>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</si>
  <si>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</si>
  <si>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</si>
  <si>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</si>
  <si>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</si>
  <si>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</si>
  <si>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</si>
  <si>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</si>
  <si>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</si>
  <si>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</si>
  <si>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</si>
  <si>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</si>
  <si>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</si>
  <si>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</si>
  <si>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</si>
  <si>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</si>
  <si>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</si>
  <si>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</si>
  <si>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</si>
  <si>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</si>
  <si>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</si>
  <si>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</si>
  <si>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</si>
  <si>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</si>
  <si>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</si>
  <si>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</si>
  <si>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</si>
  <si>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</si>
  <si>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</si>
  <si>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</si>
  <si>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</si>
  <si>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</si>
  <si>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</si>
  <si>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</si>
  <si>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</si>
  <si>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</si>
  <si>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</si>
  <si>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</si>
  <si>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</si>
  <si>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</si>
  <si>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</si>
  <si>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</si>
  <si>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</si>
  <si>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</si>
  <si>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</si>
  <si>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</si>
  <si>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</si>
  <si>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</si>
  <si>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</si>
  <si>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</si>
  <si>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</si>
  <si>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</si>
  <si>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</si>
  <si>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</si>
  <si>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</si>
  <si>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</si>
  <si>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</si>
  <si>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</si>
  <si>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</si>
  <si>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</si>
  <si>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</si>
  <si>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</si>
  <si>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</si>
  <si>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</si>
  <si>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</si>
  <si>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</si>
  <si>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</si>
  <si>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</si>
  <si>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</si>
  <si>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</si>
  <si>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</si>
  <si>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</si>
  <si>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</si>
  <si>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</si>
  <si>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</si>
  <si>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</si>
  <si>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</si>
  <si>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</si>
  <si>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</si>
  <si>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</si>
  <si>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</si>
  <si>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</si>
  <si>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</si>
  <si>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</si>
  <si>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</si>
  <si>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</si>
  <si>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</si>
  <si>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</si>
  <si>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</si>
  <si>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</si>
  <si>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</si>
  <si>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</si>
  <si>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</si>
  <si>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</si>
  <si>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</si>
  <si>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</si>
  <si>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</si>
  <si>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</si>
  <si>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</si>
  <si>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</si>
  <si>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</si>
  <si>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</si>
  <si>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</si>
  <si>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</si>
  <si>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</si>
  <si>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</si>
  <si>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</si>
  <si>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</si>
  <si>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</si>
  <si>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</si>
  <si>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</si>
  <si>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</si>
  <si>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</si>
  <si>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</si>
  <si>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</si>
  <si>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</si>
  <si>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</si>
  <si>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</si>
  <si>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</si>
  <si>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</si>
  <si>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</si>
  <si>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</si>
  <si>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</si>
  <si>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</si>
  <si>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</si>
  <si>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</si>
  <si>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</si>
  <si>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</si>
  <si>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</si>
  <si>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</si>
  <si>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</si>
  <si>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</si>
  <si>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</si>
  <si>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</si>
  <si>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</si>
  <si>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</si>
  <si>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</si>
  <si>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</si>
  <si>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</si>
  <si>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</si>
  <si>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</si>
  <si>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</si>
  <si>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</si>
  <si>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</si>
  <si>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</si>
  <si>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</si>
  <si>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</si>
  <si>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</si>
  <si>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</si>
  <si>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</si>
  <si>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</si>
  <si>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</si>
  <si>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</si>
  <si>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</si>
  <si>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</si>
  <si>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</si>
  <si>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</si>
  <si>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</si>
  <si>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</si>
  <si>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</si>
  <si>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</si>
  <si>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</si>
  <si>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</si>
  <si>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</si>
  <si>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</si>
  <si>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</si>
  <si>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</si>
  <si>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</si>
  <si>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</si>
  <si>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</si>
  <si>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</si>
  <si>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</si>
  <si>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</si>
  <si>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</si>
  <si>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</si>
  <si>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</si>
  <si>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</si>
  <si>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</si>
  <si>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</si>
  <si>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</si>
  <si>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</si>
  <si>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</si>
  <si>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</si>
  <si>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</si>
  <si>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</si>
  <si>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</si>
  <si>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</si>
  <si>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</si>
  <si>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</si>
  <si>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</si>
  <si>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</si>
  <si>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</si>
  <si>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</si>
  <si>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</si>
  <si>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</si>
  <si>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</si>
  <si>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</si>
  <si>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</si>
  <si>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</si>
  <si>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</si>
  <si>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</si>
  <si>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</si>
  <si>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</si>
  <si>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</si>
  <si>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</si>
  <si>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</si>
  <si>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</si>
  <si>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</si>
  <si>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</si>
  <si>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</si>
  <si>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</si>
  <si>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</si>
  <si>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</si>
  <si>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</si>
  <si>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</si>
  <si>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</si>
  <si>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</si>
  <si>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</si>
  <si>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</si>
  <si>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</si>
  <si>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</si>
  <si>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</si>
  <si>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</si>
  <si>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</si>
  <si>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</si>
  <si>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</si>
  <si>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</si>
  <si>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</si>
  <si>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</si>
  <si>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</si>
  <si>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</si>
  <si>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</si>
  <si>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</si>
  <si>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</si>
  <si>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</si>
  <si>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</si>
  <si>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</si>
  <si>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</si>
  <si>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</si>
  <si>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</si>
  <si>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</si>
  <si>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</si>
  <si>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</si>
  <si>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</si>
  <si>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</si>
  <si>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</si>
  <si>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</si>
  <si>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</si>
  <si>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</si>
  <si>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</si>
  <si>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</si>
  <si>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</si>
  <si>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</si>
  <si>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</si>
  <si>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</si>
  <si>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</si>
  <si>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</si>
  <si>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</si>
  <si>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</si>
  <si>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</si>
  <si>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</si>
  <si>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</si>
  <si>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</si>
  <si>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</si>
  <si>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</si>
  <si>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</si>
  <si>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</si>
  <si>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</si>
  <si>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</si>
  <si>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</si>
  <si>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</si>
  <si>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</si>
  <si>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</si>
  <si>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</si>
  <si>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</si>
  <si>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</si>
  <si>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</si>
  <si>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</si>
  <si>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</si>
  <si>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</si>
  <si>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</si>
  <si>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</si>
  <si>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</si>
  <si>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</si>
  <si>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</si>
  <si>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</si>
  <si>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</si>
  <si>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</si>
  <si>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</si>
  <si>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</si>
  <si>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</si>
  <si>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</si>
  <si>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</si>
  <si>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</si>
  <si>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</si>
  <si>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</si>
  <si>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</si>
  <si>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</si>
  <si>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</si>
  <si>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</si>
  <si>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</si>
  <si>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</si>
  <si>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</si>
  <si>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</si>
  <si>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</si>
  <si>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</si>
  <si>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</si>
  <si>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</si>
  <si>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</si>
  <si>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</si>
  <si>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</si>
  <si>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</si>
  <si>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</si>
  <si>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</si>
  <si>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</si>
  <si>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</si>
  <si>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</si>
  <si>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</si>
  <si>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</si>
  <si>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</si>
  <si>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</si>
  <si>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</si>
  <si>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</si>
  <si>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</si>
  <si>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</si>
  <si>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</si>
  <si>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</si>
  <si>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</si>
  <si>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</si>
  <si>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</si>
  <si>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</si>
  <si>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</si>
  <si>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</si>
  <si>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</si>
  <si>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</si>
  <si>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</si>
  <si>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</si>
  <si>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</si>
  <si>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</si>
  <si>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</si>
  <si>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</si>
  <si>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</si>
  <si>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</si>
  <si>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</si>
  <si>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</si>
  <si>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</si>
  <si>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</si>
  <si>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</si>
  <si>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</si>
  <si>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</si>
  <si>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</si>
  <si>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</si>
  <si>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</si>
  <si>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</si>
  <si>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</si>
  <si>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</si>
  <si>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</si>
  <si>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</si>
  <si>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</si>
  <si>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</si>
  <si>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</si>
  <si>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</si>
  <si>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</si>
  <si>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</si>
  <si>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</si>
  <si>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</si>
  <si>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</si>
  <si>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</si>
  <si>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</si>
  <si>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</si>
  <si>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</si>
  <si>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</si>
  <si>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</si>
  <si>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</si>
  <si>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</si>
  <si>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</si>
  <si>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</si>
  <si>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</si>
  <si>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</si>
  <si>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</si>
  <si>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</si>
  <si>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</si>
  <si>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</si>
  <si>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</si>
  <si>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</si>
  <si>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</si>
  <si>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</si>
  <si>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</si>
  <si>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</si>
  <si>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</si>
  <si>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</si>
  <si>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</si>
  <si>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</si>
  <si>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</si>
  <si>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</si>
  <si>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</si>
  <si>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</si>
  <si>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</si>
  <si>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</si>
  <si>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</si>
  <si>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</si>
  <si>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</si>
  <si>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</si>
  <si>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</si>
  <si>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</si>
  <si>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</si>
  <si>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</si>
  <si>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</si>
  <si>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</si>
  <si>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</si>
  <si>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</si>
  <si>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</si>
  <si>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</si>
  <si>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</si>
  <si>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</si>
  <si>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</si>
  <si>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</si>
  <si>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</si>
  <si>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</si>
  <si>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</si>
  <si>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</si>
  <si>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</si>
  <si>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</si>
  <si>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</si>
  <si>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</si>
  <si>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</si>
  <si>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</si>
  <si>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</si>
  <si>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</si>
  <si>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</si>
  <si>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</si>
  <si>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</si>
  <si>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</si>
  <si>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</si>
  <si>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</si>
  <si>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</si>
  <si>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</si>
  <si>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</si>
  <si>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</si>
  <si>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</si>
  <si>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</si>
  <si>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</si>
  <si>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</si>
  <si>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</si>
  <si>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</si>
  <si>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</si>
  <si>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</si>
  <si>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</si>
  <si>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</si>
  <si>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</si>
  <si>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</si>
  <si>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</si>
  <si>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</si>
  <si>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</si>
  <si>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</si>
  <si>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</si>
  <si>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</si>
  <si>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</si>
  <si>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</si>
  <si>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</si>
  <si>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</si>
  <si>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</si>
  <si>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</si>
  <si>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</si>
  <si>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</si>
  <si>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</si>
  <si>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</si>
  <si>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</si>
  <si>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</si>
  <si>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</si>
  <si>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</si>
  <si>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</si>
  <si>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</si>
  <si>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</si>
  <si>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</si>
  <si>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</si>
  <si>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</si>
  <si>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</si>
  <si>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</si>
  <si>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</si>
  <si>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</si>
  <si>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</si>
  <si>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</si>
  <si>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</si>
  <si>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</si>
  <si>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</si>
  <si>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</si>
  <si>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</si>
  <si>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</si>
  <si>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</si>
  <si>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</si>
  <si>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</si>
  <si>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</si>
  <si>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</si>
  <si>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</si>
  <si>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</si>
  <si>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</si>
  <si>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</si>
  <si>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</si>
  <si>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</si>
  <si>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</si>
  <si>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</si>
  <si>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</si>
  <si>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</si>
  <si>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</si>
  <si>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</si>
  <si>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</si>
  <si>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</si>
  <si>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</si>
  <si>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</si>
  <si>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</si>
  <si>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</si>
  <si>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</si>
  <si>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</si>
  <si>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</si>
  <si>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</si>
  <si>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</si>
  <si>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</si>
  <si>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</si>
  <si>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</si>
  <si>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</si>
  <si>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</si>
  <si>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</si>
  <si>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</si>
  <si>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</si>
  <si>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</si>
  <si>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</si>
  <si>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</si>
  <si>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</si>
  <si>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</si>
  <si>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</si>
  <si>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</si>
  <si>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</si>
  <si>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</si>
  <si>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</si>
  <si>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</si>
  <si>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</si>
  <si>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</si>
  <si>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</si>
  <si>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</si>
  <si>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</si>
  <si>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</si>
  <si>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</si>
  <si>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</si>
  <si>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</si>
  <si>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</si>
  <si>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</si>
  <si>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</si>
  <si>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</si>
  <si>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</si>
  <si>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</si>
  <si>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</si>
  <si>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</si>
  <si>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</si>
  <si>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</si>
  <si>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</si>
  <si>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</si>
  <si>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</si>
  <si>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</si>
  <si>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</si>
  <si>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</si>
  <si>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</si>
  <si>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</si>
  <si>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</si>
  <si>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</si>
  <si>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</si>
  <si>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</si>
  <si>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</si>
  <si>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</si>
  <si>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</si>
  <si>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</si>
  <si>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</si>
  <si>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</si>
  <si>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</si>
  <si>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</si>
  <si>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</si>
  <si>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</si>
  <si>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</si>
  <si>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</si>
  <si>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</si>
  <si>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</si>
  <si>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</si>
  <si>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</si>
  <si>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</si>
  <si>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</si>
  <si>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</si>
  <si>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</si>
  <si>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</si>
  <si>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</si>
  <si>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</si>
  <si>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</si>
  <si>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</si>
  <si>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</si>
  <si>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</si>
  <si>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</si>
  <si>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</si>
  <si>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</si>
  <si>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</si>
  <si>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</si>
  <si>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</si>
  <si>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</si>
  <si>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</si>
  <si>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</si>
  <si>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</si>
  <si>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</si>
  <si>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</si>
  <si>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</si>
  <si>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</si>
  <si>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</si>
  <si>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</si>
  <si>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</si>
  <si>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</si>
  <si>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</si>
  <si>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</si>
  <si>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</si>
  <si>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</si>
  <si>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</si>
  <si>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</si>
  <si>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</si>
  <si>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</si>
  <si>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</si>
  <si>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</si>
  <si>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</si>
  <si>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</si>
  <si>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</si>
  <si>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</si>
  <si>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</si>
  <si>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</si>
  <si>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</si>
  <si>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</si>
  <si>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</si>
  <si>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</si>
  <si>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</si>
  <si>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</si>
  <si>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</si>
  <si>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</si>
  <si>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</si>
  <si>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</si>
  <si>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</si>
  <si>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</si>
  <si>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</si>
  <si>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</si>
  <si>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</si>
  <si>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</si>
  <si>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</si>
  <si>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</si>
  <si>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</si>
  <si>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</si>
  <si>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</si>
  <si>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</si>
  <si>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</si>
  <si>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</si>
  <si>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</si>
  <si>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</si>
  <si>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</si>
  <si>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</si>
  <si>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</si>
  <si>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</si>
  <si>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</si>
  <si>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</si>
  <si>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</si>
  <si>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</si>
  <si>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</si>
  <si>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</si>
  <si>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</si>
  <si>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</si>
  <si>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</si>
  <si>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</si>
  <si>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</si>
  <si>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</si>
  <si>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</si>
  <si>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</si>
  <si>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</si>
  <si>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</si>
  <si>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</si>
  <si>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</si>
  <si>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</si>
  <si>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</si>
  <si>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</si>
  <si>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</si>
  <si>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</si>
  <si>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</si>
  <si>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</si>
  <si>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</si>
  <si>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</si>
  <si>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</si>
  <si>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</si>
  <si>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</si>
  <si>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</si>
  <si>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</si>
  <si>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</si>
  <si>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</si>
  <si>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</si>
  <si>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</si>
  <si>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</si>
  <si>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</si>
  <si>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</si>
  <si>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</si>
  <si>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</si>
  <si>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</si>
  <si>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</si>
  <si>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</si>
  <si>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</si>
  <si>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</si>
  <si>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</si>
  <si>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</si>
  <si>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</si>
  <si>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</si>
  <si>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</si>
  <si>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</si>
  <si>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</si>
  <si>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</si>
  <si>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</si>
  <si>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</si>
  <si>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</si>
  <si>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</si>
  <si>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</si>
  <si>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</si>
  <si>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</si>
  <si>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</si>
  <si>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</si>
  <si>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</si>
  <si>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</si>
  <si>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</si>
  <si>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</si>
  <si>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</si>
  <si>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</si>
  <si>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</si>
  <si>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</si>
  <si>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</si>
  <si>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</si>
  <si>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</si>
  <si>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</si>
  <si>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</si>
  <si>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</si>
  <si>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</si>
  <si>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</si>
  <si>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</si>
  <si>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</si>
  <si>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</si>
  <si>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</si>
  <si>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</si>
  <si>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</si>
  <si>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</si>
  <si>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</si>
  <si>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</si>
  <si>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</si>
  <si>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</si>
  <si>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</si>
  <si>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</si>
  <si>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</si>
  <si>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</si>
  <si>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</si>
  <si>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</si>
  <si>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</si>
  <si>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</si>
  <si>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</si>
  <si>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</si>
  <si>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</si>
  <si>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</si>
  <si>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</si>
  <si>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</si>
  <si>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</si>
  <si>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</si>
  <si>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</si>
  <si>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</si>
  <si>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</si>
  <si>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</si>
  <si>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</si>
  <si>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</si>
  <si>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</si>
  <si>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</si>
  <si>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</si>
  <si>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</si>
  <si>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</si>
  <si>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</si>
  <si>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</si>
  <si>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</si>
  <si>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</si>
  <si>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</si>
  <si>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</si>
  <si>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</si>
  <si>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</si>
  <si>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</si>
  <si>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</si>
  <si>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</si>
  <si>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</si>
  <si>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</si>
  <si>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</si>
  <si>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</si>
  <si>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</si>
  <si>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</si>
  <si>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</si>
  <si>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</si>
  <si>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</si>
  <si>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</si>
  <si>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</si>
  <si>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</si>
  <si>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</si>
  <si>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</si>
  <si>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</si>
  <si>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</si>
  <si>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</si>
  <si>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</si>
  <si>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</si>
  <si>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</si>
  <si>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</si>
  <si>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</si>
  <si>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</si>
  <si>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</si>
  <si>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</si>
  <si>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</si>
  <si>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</si>
  <si>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</si>
  <si>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</si>
  <si>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</si>
  <si>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</si>
  <si>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</si>
  <si>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</si>
  <si>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</si>
  <si>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</si>
  <si>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</si>
  <si>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</si>
  <si>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</si>
  <si>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</si>
  <si>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</si>
  <si>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</si>
  <si>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</si>
  <si>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</si>
  <si>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</si>
  <si>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</si>
  <si>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</si>
  <si>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</si>
  <si>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</si>
  <si>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</si>
  <si>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</si>
  <si>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</si>
  <si>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</si>
  <si>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</si>
  <si>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</si>
  <si>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</si>
  <si>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</si>
  <si>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</si>
  <si>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</si>
  <si>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</si>
  <si>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</si>
  <si>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</si>
  <si>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</si>
  <si>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</si>
  <si>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</si>
  <si>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</si>
  <si>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</si>
  <si>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</si>
  <si>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</si>
  <si>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</si>
  <si>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</si>
  <si>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</si>
  <si>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</si>
  <si>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</si>
  <si>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</si>
  <si>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</si>
  <si>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</si>
  <si>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</si>
  <si>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</si>
  <si>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</si>
  <si>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</si>
  <si>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</si>
  <si>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</si>
  <si>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</si>
  <si>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</si>
  <si>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</si>
  <si>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</si>
  <si>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</si>
  <si>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</si>
  <si>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</si>
  <si>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</si>
  <si>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</si>
  <si>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</si>
  <si>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</si>
  <si>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</si>
  <si>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</si>
  <si>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</si>
  <si>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</si>
  <si>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</si>
  <si>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</si>
  <si>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</si>
  <si>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</si>
  <si>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</si>
  <si>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</si>
  <si>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</si>
  <si>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</si>
  <si>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</si>
  <si>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</si>
  <si>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</si>
  <si>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</si>
  <si>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</si>
  <si>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</si>
  <si>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</si>
  <si>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</si>
  <si>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</si>
  <si>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</si>
  <si>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</si>
  <si>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</si>
  <si>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</si>
  <si>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</si>
  <si>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</si>
  <si>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</si>
  <si>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</si>
  <si>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</si>
  <si>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</si>
  <si>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</si>
  <si>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</si>
  <si>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</si>
  <si>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</si>
  <si>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</si>
  <si>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</si>
  <si>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</si>
  <si>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</si>
  <si>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</si>
  <si>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</si>
  <si>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</si>
  <si>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</si>
  <si>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</si>
  <si>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</si>
  <si>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</si>
  <si>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</si>
  <si>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</si>
  <si>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</si>
  <si>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</si>
  <si>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</si>
  <si>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</si>
  <si>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</si>
  <si>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</si>
  <si>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</si>
  <si>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</si>
  <si>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</si>
  <si>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</si>
  <si>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</si>
  <si>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</si>
  <si>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</si>
  <si>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</si>
  <si>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</si>
  <si>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</si>
  <si>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</si>
  <si>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</si>
  <si>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</si>
  <si>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</si>
  <si>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</si>
  <si>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</si>
  <si>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</si>
  <si>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</si>
  <si>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</si>
  <si>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</si>
  <si>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</si>
  <si>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</si>
  <si>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</si>
  <si>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</si>
  <si>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</si>
  <si>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</si>
  <si>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</si>
  <si>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</si>
  <si>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</si>
  <si>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</si>
  <si>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</si>
  <si>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</si>
  <si>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</si>
  <si>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</si>
  <si>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</si>
  <si>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</si>
  <si>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</si>
  <si>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</si>
  <si>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</si>
  <si>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</si>
  <si>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</si>
  <si>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</si>
  <si>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</si>
  <si>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</si>
  <si>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</si>
  <si>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</si>
  <si>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</si>
  <si>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</si>
  <si>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</si>
  <si>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</si>
  <si>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</si>
  <si>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</si>
  <si>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</si>
  <si>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</si>
  <si>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</si>
  <si>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</si>
  <si>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</si>
  <si>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</si>
  <si>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</si>
  <si>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</si>
  <si>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</si>
  <si>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</si>
  <si>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</si>
  <si>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</si>
  <si>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</si>
  <si>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</si>
  <si>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</si>
  <si>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</si>
  <si>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</si>
  <si>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</si>
  <si>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</si>
  <si>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</si>
  <si>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</si>
  <si>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</si>
  <si>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</si>
  <si>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</si>
  <si>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</si>
  <si>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</si>
  <si>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</si>
  <si>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</si>
  <si>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</si>
  <si>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</si>
  <si>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</si>
  <si>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</si>
  <si>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</si>
  <si>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</si>
  <si>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</si>
  <si>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</si>
  <si>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</si>
  <si>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</si>
  <si>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</si>
  <si>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</si>
  <si>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</si>
  <si>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</si>
  <si>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</si>
  <si>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</si>
  <si>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</si>
  <si>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</si>
  <si>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</si>
  <si>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</si>
  <si>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</si>
  <si>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</si>
  <si>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</si>
  <si>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</si>
  <si>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</si>
  <si>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</si>
  <si>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</si>
  <si>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</si>
  <si>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</si>
  <si>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</si>
  <si>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</si>
  <si>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</si>
  <si>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</si>
  <si>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</si>
  <si>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</si>
  <si>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</si>
  <si>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</si>
  <si>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</si>
  <si>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</si>
  <si>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</si>
  <si>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</si>
  <si>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</si>
  <si>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</si>
  <si>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</si>
  <si>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</si>
  <si>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</si>
  <si>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</si>
  <si>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</si>
  <si>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</si>
  <si>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</si>
  <si>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</si>
  <si>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</si>
  <si>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</si>
  <si>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</si>
  <si>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</si>
  <si>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</si>
  <si>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</si>
  <si>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</si>
  <si>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</si>
  <si>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</si>
  <si>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</si>
  <si>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</si>
  <si>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</si>
  <si>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</si>
  <si>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</si>
  <si>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</si>
  <si>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</si>
  <si>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</si>
  <si>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</si>
  <si>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</si>
  <si>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</si>
  <si>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</si>
  <si>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</si>
  <si>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</si>
  <si>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</si>
  <si>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</si>
  <si>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</si>
  <si>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</si>
  <si>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</si>
  <si>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</si>
  <si>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</si>
  <si>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</si>
  <si>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</si>
  <si>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</si>
  <si>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</si>
  <si>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</si>
  <si>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</si>
  <si>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</si>
  <si>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</si>
  <si>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</si>
  <si>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</si>
  <si>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</si>
  <si>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</si>
  <si>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</si>
  <si>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</si>
  <si>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</si>
  <si>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</si>
  <si>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</si>
  <si>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</si>
  <si>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</si>
  <si>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</si>
  <si>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</si>
  <si>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</si>
  <si>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</si>
  <si>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</si>
  <si>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</si>
  <si>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</si>
  <si>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</si>
  <si>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</si>
  <si>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</si>
  <si>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</si>
  <si>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</si>
  <si>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</si>
  <si>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</si>
  <si>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</si>
  <si>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</si>
  <si>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</si>
  <si>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</si>
  <si>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</si>
  <si>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</si>
  <si>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</si>
  <si>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</si>
  <si>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</si>
  <si>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</si>
  <si>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</si>
  <si>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</si>
  <si>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</si>
  <si>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</si>
  <si>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</si>
  <si>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</si>
  <si>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</si>
  <si>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</si>
  <si>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</si>
  <si>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</si>
  <si>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</si>
  <si>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</si>
  <si>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</si>
  <si>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</si>
  <si>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</si>
  <si>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</si>
  <si>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</si>
  <si>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</si>
  <si>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</si>
  <si>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</si>
  <si>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</si>
  <si>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</si>
  <si>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</si>
  <si>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</si>
  <si>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</si>
  <si>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</si>
  <si>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</si>
  <si>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</si>
  <si>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</si>
  <si>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</si>
  <si>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</si>
  <si>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</si>
  <si>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</si>
  <si>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</si>
  <si>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</si>
  <si>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</si>
  <si>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</si>
  <si>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</si>
  <si>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</si>
  <si>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</si>
  <si>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</si>
  <si>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</si>
  <si>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</si>
  <si>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</si>
  <si>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</si>
  <si>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</si>
  <si>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</si>
  <si>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</si>
  <si>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</si>
  <si>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</si>
  <si>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</si>
  <si>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</si>
  <si>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</si>
  <si>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</si>
  <si>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</si>
  <si>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</si>
  <si>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</si>
  <si>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</si>
  <si>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</si>
  <si>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</si>
  <si>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</si>
  <si>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</si>
  <si>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</si>
  <si>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</si>
  <si>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</si>
  <si>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</si>
  <si>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</si>
  <si>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</si>
  <si>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</si>
  <si>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</si>
  <si>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</si>
  <si>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</si>
  <si>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</si>
  <si>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</si>
  <si>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</si>
  <si>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</si>
  <si>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</si>
  <si>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</si>
  <si>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</si>
  <si>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</si>
  <si>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</si>
  <si>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</si>
  <si>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</si>
  <si>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</si>
  <si>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</si>
  <si>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</si>
  <si>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</si>
  <si>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</si>
  <si>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</si>
  <si>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</si>
  <si>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</si>
  <si>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</si>
  <si>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</si>
  <si>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</si>
  <si>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</si>
  <si>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</si>
  <si>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</si>
  <si>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</si>
  <si>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</si>
  <si>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</si>
  <si>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</si>
  <si>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</si>
  <si>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</si>
  <si>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</si>
  <si>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</si>
  <si>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</si>
  <si>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</si>
  <si>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</si>
  <si>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</si>
  <si>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</si>
  <si>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</si>
  <si>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</si>
  <si>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</si>
  <si>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</si>
  <si>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</si>
  <si>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</si>
  <si>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</si>
  <si>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</si>
  <si>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</si>
  <si>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</si>
  <si>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</si>
  <si>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</si>
  <si>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</si>
  <si>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</si>
  <si>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</si>
  <si>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</si>
  <si>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</si>
  <si>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</si>
  <si>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</si>
  <si>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</si>
  <si>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</si>
  <si>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</si>
  <si>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</si>
  <si>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</si>
  <si>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</si>
  <si>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</si>
  <si>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</si>
  <si>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</si>
  <si>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</si>
  <si>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</si>
  <si>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</si>
  <si>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</si>
  <si>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</si>
  <si>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</si>
  <si>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</si>
  <si>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</si>
  <si>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</si>
  <si>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</si>
  <si>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</si>
  <si>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</si>
  <si>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</si>
  <si>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</si>
  <si>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</si>
  <si>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</si>
  <si>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</si>
  <si>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</si>
  <si>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</si>
  <si>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</si>
  <si>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</si>
  <si>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</si>
  <si>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</si>
  <si>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</si>
  <si>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</si>
  <si>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</si>
  <si>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</si>
  <si>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</si>
  <si>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</si>
  <si>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</si>
  <si>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</si>
  <si>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</si>
  <si>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</si>
  <si>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</si>
  <si>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</si>
  <si>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</si>
  <si>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</si>
  <si>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</si>
  <si>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</si>
  <si>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</si>
  <si>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</si>
  <si>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</si>
  <si>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</si>
  <si>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</si>
  <si>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</si>
  <si>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</si>
  <si>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</si>
  <si>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</si>
  <si>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</si>
  <si>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</si>
  <si>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</si>
  <si>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</si>
  <si>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</si>
  <si>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</si>
  <si>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</si>
  <si>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</si>
  <si>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</si>
  <si>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</si>
  <si>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</si>
  <si>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</si>
  <si>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</si>
  <si>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</si>
  <si>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</si>
  <si>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</si>
  <si>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</si>
  <si>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</si>
  <si>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</si>
  <si>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</si>
  <si>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</si>
  <si>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</si>
  <si>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</si>
  <si>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</si>
  <si>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</si>
  <si>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</si>
  <si>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</si>
  <si>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</si>
  <si>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</si>
  <si>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</si>
  <si>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</si>
  <si>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</si>
  <si>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</si>
  <si>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</si>
  <si>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</si>
  <si>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</si>
  <si>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</si>
  <si>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</si>
  <si>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</si>
  <si>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</si>
  <si>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</si>
  <si>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</si>
  <si>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</si>
  <si>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</si>
  <si>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</si>
  <si>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</si>
  <si>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</si>
  <si>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</si>
  <si>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</si>
  <si>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</si>
  <si>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</si>
  <si>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</si>
  <si>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</si>
  <si>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</si>
  <si>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</si>
  <si>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</si>
  <si>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</si>
  <si>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</si>
  <si>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</si>
  <si>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</si>
  <si>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</si>
  <si>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</si>
  <si>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</si>
  <si>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</si>
  <si>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</si>
  <si>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</si>
  <si>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</si>
  <si>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</si>
  <si>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</si>
  <si>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</si>
  <si>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</si>
  <si>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</si>
  <si>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</si>
  <si>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</si>
  <si>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</si>
  <si>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</si>
  <si>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</si>
  <si>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</si>
  <si>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</si>
  <si>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</si>
  <si>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</si>
  <si>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</si>
  <si>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</si>
  <si>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</si>
  <si>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</si>
  <si>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</si>
  <si>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</si>
  <si>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</si>
  <si>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</si>
  <si>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</si>
  <si>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</si>
  <si>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</si>
  <si>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</si>
  <si>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</si>
  <si>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</si>
  <si>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</si>
  <si>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</si>
  <si>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</si>
  <si>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</si>
  <si>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</si>
  <si>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</si>
  <si>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</si>
  <si>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</si>
  <si>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</si>
  <si>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</si>
  <si>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</si>
  <si>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</si>
  <si>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</si>
  <si>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</si>
  <si>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</si>
  <si>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</si>
  <si>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</si>
  <si>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</si>
  <si>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</si>
  <si>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</si>
  <si>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</si>
  <si>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</si>
  <si>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</si>
  <si>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</si>
  <si>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</si>
  <si>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</si>
  <si>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</si>
  <si>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</si>
  <si>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</si>
  <si>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</si>
  <si>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</si>
  <si>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</si>
  <si>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</si>
  <si>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</si>
  <si>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</si>
  <si>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</si>
  <si>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</si>
  <si>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</si>
  <si>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</si>
  <si>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</si>
  <si>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</si>
  <si>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</si>
  <si>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</si>
  <si>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</si>
  <si>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</si>
  <si>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</si>
  <si>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</si>
  <si>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</si>
  <si>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</si>
  <si>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</si>
  <si>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</si>
  <si>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</si>
  <si>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</si>
  <si>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</si>
  <si>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</si>
  <si>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</si>
  <si>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</si>
  <si>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</si>
  <si>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</si>
  <si>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</si>
  <si>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</si>
  <si>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</si>
  <si>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</si>
  <si>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</si>
  <si>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</si>
  <si>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</si>
  <si>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</si>
  <si>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</si>
  <si>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</si>
  <si>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</si>
  <si>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</si>
  <si>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</si>
  <si>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</si>
  <si>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</si>
  <si>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</si>
  <si>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</si>
  <si>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</si>
  <si>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</si>
  <si>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</si>
  <si>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</si>
  <si>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</si>
  <si>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</si>
  <si>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</si>
  <si>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</si>
  <si>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</si>
  <si>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</si>
  <si>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</si>
  <si>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</si>
  <si>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</si>
  <si>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</si>
  <si>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</si>
  <si>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</si>
  <si>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</si>
  <si>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</si>
  <si>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</si>
  <si>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</si>
  <si>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</si>
  <si>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</si>
  <si>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</si>
  <si>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</si>
  <si>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</si>
  <si>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</si>
  <si>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</si>
  <si>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</si>
  <si>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</si>
  <si>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</si>
  <si>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</si>
  <si>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</si>
  <si>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</si>
  <si>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</si>
  <si>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</si>
  <si>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</si>
  <si>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</si>
  <si>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</si>
  <si>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</si>
  <si>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</si>
  <si>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</si>
  <si>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</si>
  <si>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</si>
  <si>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</si>
  <si>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</si>
  <si>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</si>
  <si>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</si>
  <si>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</si>
  <si>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</si>
  <si>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</si>
  <si>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</si>
  <si>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</si>
  <si>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</si>
  <si>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</si>
  <si>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</si>
  <si>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</si>
  <si>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</si>
  <si>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</si>
  <si>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</si>
  <si>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</si>
  <si>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</si>
  <si>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</si>
  <si>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</si>
  <si>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</si>
  <si>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</si>
  <si>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</si>
  <si>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</si>
  <si>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</si>
  <si>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</si>
  <si>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</si>
  <si>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</si>
  <si>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</si>
  <si>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</si>
  <si>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</si>
  <si>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</si>
  <si>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</si>
  <si>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</si>
  <si>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</si>
  <si>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</si>
  <si>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</si>
  <si>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</si>
  <si>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</si>
  <si>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</si>
  <si>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</si>
  <si>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</si>
  <si>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</si>
  <si>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</si>
  <si>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</si>
  <si>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</si>
  <si>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</si>
  <si>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</si>
  <si>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</si>
  <si>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</si>
  <si>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</si>
  <si>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</si>
  <si>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</si>
  <si>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</si>
  <si>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</si>
  <si>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</si>
  <si>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</si>
  <si>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</si>
  <si>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</si>
  <si>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</si>
  <si>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</si>
  <si>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</si>
  <si>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</si>
  <si>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</si>
  <si>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</si>
  <si>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</si>
  <si>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</si>
  <si>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</si>
  <si>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</si>
  <si>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</si>
  <si>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</si>
  <si>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</si>
  <si>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</si>
  <si>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</si>
  <si>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</si>
  <si>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</si>
  <si>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</si>
  <si>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</si>
  <si>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</si>
  <si>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</si>
  <si>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</si>
  <si>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</si>
  <si>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</si>
  <si>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</si>
  <si>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</si>
  <si>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</si>
  <si>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</si>
  <si>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</si>
  <si>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</si>
  <si>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</si>
  <si>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</si>
  <si>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</si>
  <si>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</si>
  <si>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</si>
  <si>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</si>
  <si>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</si>
  <si>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</si>
  <si>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</si>
  <si>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</si>
  <si>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</si>
  <si>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</si>
  <si>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</si>
  <si>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</si>
  <si>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</si>
  <si>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</si>
  <si>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</si>
  <si>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</si>
  <si>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</si>
  <si>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</si>
  <si>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</si>
  <si>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</si>
  <si>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</si>
  <si>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</si>
  <si>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</si>
  <si>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</si>
  <si>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</si>
  <si>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</si>
  <si>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</si>
  <si>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</si>
  <si>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</si>
  <si>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</si>
  <si>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</si>
  <si>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</si>
  <si>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</si>
  <si>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</si>
  <si>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</si>
  <si>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</si>
  <si>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</si>
  <si>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</si>
  <si>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</si>
  <si>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</si>
  <si>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</si>
  <si>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</si>
  <si>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</si>
  <si>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</si>
  <si>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</si>
  <si>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</si>
  <si>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</si>
  <si>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</si>
  <si>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</si>
  <si>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</si>
  <si>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</si>
  <si>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</si>
  <si>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</si>
  <si>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</si>
  <si>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</si>
  <si>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</si>
  <si>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</si>
  <si>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</si>
  <si>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</si>
  <si>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</si>
  <si>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</si>
  <si>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</si>
  <si>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</si>
  <si>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</si>
  <si>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</si>
  <si>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</si>
  <si>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</si>
  <si>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</si>
  <si>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</si>
  <si>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</si>
  <si>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</si>
  <si>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</si>
  <si>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</si>
  <si>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</si>
  <si>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</si>
  <si>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</si>
  <si>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</si>
  <si>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</si>
  <si>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</si>
  <si>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</si>
  <si>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</si>
  <si>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</si>
  <si>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</si>
  <si>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</si>
  <si>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</si>
  <si>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</si>
  <si>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</si>
  <si>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</si>
  <si>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</si>
  <si>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</si>
  <si>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</si>
  <si>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</si>
  <si>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</si>
  <si>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</si>
  <si>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</si>
  <si>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</si>
  <si>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</si>
  <si>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</si>
  <si>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</si>
  <si>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</si>
  <si>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</si>
  <si>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</si>
  <si>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</si>
  <si>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</si>
  <si>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</si>
  <si>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</si>
  <si>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</si>
  <si>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</si>
  <si>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</si>
  <si>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</si>
  <si>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</si>
  <si>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</si>
  <si>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</si>
  <si>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</si>
  <si>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</si>
  <si>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</si>
  <si>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</si>
  <si>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</si>
  <si>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</si>
  <si>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</si>
  <si>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</si>
  <si>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</si>
  <si>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</si>
  <si>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</si>
  <si>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</si>
  <si>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</si>
  <si>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</si>
  <si>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</si>
  <si>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</si>
  <si>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</si>
  <si>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</si>
  <si>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</si>
  <si>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</si>
  <si>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</si>
  <si>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</si>
  <si>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</si>
  <si>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</si>
  <si>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</si>
  <si>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</si>
  <si>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</si>
  <si>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</si>
  <si>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</si>
  <si>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</si>
  <si>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</si>
  <si>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</si>
  <si>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</si>
  <si>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</si>
  <si>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</si>
  <si>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</si>
  <si>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</si>
  <si>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</si>
  <si>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</si>
  <si>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</si>
  <si>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</si>
  <si>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</si>
  <si>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</si>
  <si>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</si>
  <si>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</si>
  <si>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</si>
  <si>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</si>
  <si>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</si>
  <si>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</si>
  <si>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</si>
  <si>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</si>
  <si>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</si>
  <si>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</si>
  <si>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</si>
  <si>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</si>
  <si>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</si>
  <si>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</si>
  <si>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</si>
  <si>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</si>
  <si>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</si>
  <si>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</si>
  <si>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</si>
  <si>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</si>
  <si>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</si>
  <si>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</si>
  <si>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</si>
  <si>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</si>
  <si>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</si>
  <si>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</si>
  <si>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</si>
  <si>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</si>
  <si>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</si>
  <si>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</si>
  <si>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</si>
  <si>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</si>
  <si>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</si>
  <si>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</si>
  <si>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</si>
  <si>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</si>
  <si>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</si>
  <si>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</si>
  <si>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</si>
  <si>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</si>
  <si>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</si>
  <si>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</si>
  <si>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</si>
  <si>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</si>
  <si>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</si>
  <si>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</si>
  <si>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</si>
  <si>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</si>
  <si>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</si>
  <si>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</si>
  <si>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</si>
  <si>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</si>
  <si>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</si>
  <si>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</si>
  <si>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</si>
  <si>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</si>
  <si>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</si>
  <si>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</si>
  <si>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</si>
  <si>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</si>
  <si>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</si>
  <si>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</si>
  <si>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</si>
  <si>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</si>
  <si>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</si>
  <si>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</si>
  <si>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</si>
  <si>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</si>
  <si>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</si>
  <si>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</si>
  <si>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</si>
  <si>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</si>
  <si>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</si>
  <si>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</si>
  <si>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</si>
  <si>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</si>
  <si>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</si>
  <si>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</si>
  <si>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</si>
  <si>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</si>
  <si>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</si>
  <si>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</si>
  <si>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</si>
  <si>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</si>
  <si>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</si>
  <si>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</si>
  <si>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</si>
  <si>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</si>
  <si>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</si>
  <si>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</si>
  <si>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</si>
  <si>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</si>
  <si>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</si>
  <si>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</si>
  <si>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</si>
  <si>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</si>
  <si>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</si>
  <si>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</si>
  <si>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</si>
  <si>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</si>
  <si>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</si>
  <si>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</si>
  <si>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</si>
  <si>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</si>
  <si>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</si>
  <si>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</si>
  <si>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</si>
  <si>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</si>
  <si>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</si>
  <si>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</si>
  <si>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</si>
  <si>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</si>
  <si>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</si>
  <si>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</si>
  <si>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</si>
  <si>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</si>
  <si>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</si>
  <si>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</si>
  <si>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</si>
  <si>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</si>
  <si>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</si>
  <si>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</si>
  <si>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</si>
  <si>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</si>
  <si>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</si>
  <si>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</si>
  <si>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</si>
  <si>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</si>
  <si>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</si>
  <si>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</si>
  <si>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</si>
  <si>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</si>
  <si>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</si>
  <si>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</si>
  <si>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</si>
  <si>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</si>
  <si>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</si>
  <si>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</si>
  <si>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</si>
  <si>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</si>
  <si>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</si>
  <si>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</si>
  <si>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</si>
  <si>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</si>
  <si>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</si>
  <si>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</si>
  <si>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</si>
  <si>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</si>
  <si>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</si>
  <si>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</si>
  <si>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</si>
  <si>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</si>
  <si>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</si>
  <si>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</si>
  <si>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</si>
  <si>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</si>
  <si>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</si>
  <si>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</si>
  <si>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</si>
  <si>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</si>
  <si>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</si>
  <si>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</si>
  <si>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</si>
  <si>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</si>
  <si>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</si>
  <si>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</si>
  <si>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</si>
  <si>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</si>
  <si>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</si>
  <si>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</si>
  <si>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</si>
  <si>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</si>
  <si>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</si>
  <si>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</si>
  <si>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</si>
  <si>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</si>
  <si>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</si>
  <si>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</si>
  <si>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</si>
  <si>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</si>
  <si>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</si>
  <si>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</si>
  <si>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</si>
  <si>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</si>
  <si>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</si>
  <si>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</si>
  <si>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</si>
  <si>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</si>
  <si>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</si>
  <si>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</si>
  <si>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</si>
  <si>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</si>
  <si>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</si>
  <si>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</si>
  <si>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</si>
  <si>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</si>
  <si>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</si>
  <si>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</si>
  <si>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</si>
  <si>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</si>
  <si>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</si>
  <si>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</si>
  <si>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</si>
  <si>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</si>
  <si>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</si>
  <si>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</si>
  <si>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</si>
  <si>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</si>
  <si>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</si>
  <si>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</si>
  <si>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</si>
  <si>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</si>
  <si>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</si>
  <si>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</si>
  <si>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</si>
  <si>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</si>
  <si>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</si>
  <si>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</si>
  <si>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</si>
  <si>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</si>
  <si>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</si>
  <si>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</si>
  <si>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</si>
  <si>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</si>
  <si>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</si>
  <si>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</si>
  <si>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</si>
  <si>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</si>
  <si>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</si>
  <si>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</si>
  <si>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</si>
  <si>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</si>
  <si>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</si>
  <si>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</si>
  <si>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</si>
  <si>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</si>
  <si>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</si>
  <si>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</si>
  <si>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</si>
  <si>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</si>
  <si>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</si>
  <si>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</si>
  <si>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</si>
  <si>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</si>
  <si>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</si>
  <si>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</si>
  <si>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</si>
  <si>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</si>
  <si>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</si>
  <si>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</si>
  <si>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</si>
  <si>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</si>
  <si>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</si>
  <si>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</si>
  <si>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</si>
  <si>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</si>
  <si>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</si>
  <si>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</si>
  <si>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</si>
  <si>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</si>
  <si>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</si>
  <si>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</si>
  <si>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</si>
  <si>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</si>
  <si>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</si>
  <si>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</si>
  <si>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</si>
  <si>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</si>
  <si>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</si>
  <si>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</si>
  <si>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</si>
  <si>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</si>
  <si>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</si>
  <si>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</si>
  <si>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</si>
  <si>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</si>
  <si>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</si>
  <si>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</si>
  <si>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</si>
  <si>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</si>
  <si>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</si>
  <si>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</si>
  <si>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</si>
  <si>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</si>
  <si>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</si>
  <si>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</si>
  <si>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</si>
  <si>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</si>
  <si>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</si>
  <si>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</si>
  <si>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</si>
  <si>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</si>
  <si>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</si>
  <si>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</si>
  <si>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</si>
  <si>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</si>
  <si>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</si>
  <si>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</si>
  <si>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</si>
  <si>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</si>
  <si>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</si>
  <si>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</si>
  <si>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</si>
  <si>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</si>
  <si>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</si>
  <si>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</si>
  <si>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</si>
  <si>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</si>
  <si>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</si>
  <si>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</si>
  <si>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</si>
  <si>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</si>
  <si>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</si>
  <si>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</si>
  <si>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</si>
  <si>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</si>
  <si>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</si>
  <si>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</si>
  <si>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</si>
  <si>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</si>
  <si>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</si>
  <si>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</si>
  <si>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</si>
  <si>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</si>
  <si>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</si>
  <si>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</si>
  <si>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</si>
  <si>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</si>
  <si>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</si>
  <si>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</si>
  <si>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</si>
  <si>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</si>
  <si>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</si>
  <si>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</si>
  <si>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</si>
  <si>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</si>
  <si>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</si>
  <si>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</si>
  <si>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</si>
  <si>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</si>
  <si>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</si>
  <si>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</si>
  <si>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</si>
  <si>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</si>
  <si>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</si>
  <si>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</si>
  <si>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</si>
  <si>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</si>
  <si>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</si>
  <si>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</si>
  <si>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</si>
  <si>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</si>
  <si>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</si>
  <si>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</si>
  <si>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</si>
  <si>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</si>
  <si>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</si>
  <si>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</si>
  <si>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</si>
  <si>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</si>
  <si>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</si>
  <si>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</si>
  <si>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</si>
  <si>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</si>
  <si>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</si>
  <si>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</si>
  <si>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</si>
  <si>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</si>
  <si>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</si>
  <si>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</si>
  <si>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</si>
  <si>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</si>
  <si>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</si>
  <si>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</si>
  <si>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</si>
  <si>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</si>
  <si>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</si>
  <si>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</si>
  <si>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</si>
  <si>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</si>
  <si>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</si>
  <si>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</si>
  <si>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</si>
  <si>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</si>
  <si>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</si>
  <si>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</si>
  <si>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</si>
  <si>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</si>
  <si>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</si>
  <si>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</si>
  <si>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</si>
  <si>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</si>
  <si>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</si>
  <si>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</si>
  <si>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</si>
  <si>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</si>
  <si>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</si>
  <si>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</si>
  <si>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</si>
  <si>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</si>
  <si>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</si>
  <si>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</si>
  <si>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</si>
  <si>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</si>
  <si>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</si>
  <si>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</si>
  <si>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</si>
  <si>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</si>
  <si>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</si>
  <si>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</si>
  <si>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</si>
  <si>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</si>
  <si>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</si>
  <si>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</si>
  <si>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</si>
  <si>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</si>
  <si>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</si>
  <si>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</si>
  <si>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</si>
  <si>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</si>
  <si>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</si>
  <si>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</si>
  <si>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</si>
  <si>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</si>
  <si>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</si>
  <si>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</si>
  <si>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</si>
  <si>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</si>
  <si>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</si>
  <si>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</si>
  <si>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</si>
  <si>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</si>
  <si>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</si>
  <si>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</si>
  <si>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</si>
  <si>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</si>
  <si>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</si>
  <si>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</si>
  <si>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</si>
  <si>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</si>
  <si>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</si>
  <si>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</si>
  <si>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</si>
  <si>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</si>
  <si>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</si>
  <si>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</si>
  <si>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</si>
  <si>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</si>
  <si>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</si>
  <si>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</si>
  <si>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</si>
  <si>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</si>
  <si>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</si>
  <si>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</si>
  <si>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</si>
  <si>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</si>
  <si>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</si>
  <si>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</si>
  <si>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</si>
  <si>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</si>
  <si>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</si>
  <si>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</si>
  <si>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</si>
  <si>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</si>
  <si>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</si>
  <si>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</si>
  <si>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</si>
  <si>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</si>
  <si>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</si>
  <si>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</si>
  <si>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</si>
  <si>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</si>
  <si>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</si>
  <si>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</si>
  <si>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</si>
  <si>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</si>
  <si>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</si>
  <si>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</si>
  <si>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</si>
  <si>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</si>
  <si>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</si>
  <si>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</si>
  <si>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</si>
  <si>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</si>
  <si>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</si>
  <si>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</si>
  <si>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</si>
  <si>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</si>
  <si>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</si>
  <si>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</si>
  <si>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</si>
  <si>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</si>
  <si>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</si>
  <si>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</si>
  <si>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</si>
  <si>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</si>
  <si>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</si>
  <si>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</si>
  <si>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</si>
  <si>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</si>
  <si>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</si>
  <si>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</si>
  <si>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</si>
  <si>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</si>
  <si>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</si>
  <si>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</si>
  <si>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</si>
  <si>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</si>
  <si>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</si>
  <si>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</si>
  <si>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</si>
  <si>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</si>
  <si>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</si>
  <si>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</si>
  <si>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</si>
  <si>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</si>
  <si>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</si>
  <si>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</si>
  <si>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</si>
  <si>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</si>
  <si>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</si>
  <si>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</si>
  <si>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</si>
  <si>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</si>
  <si>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</si>
  <si>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</si>
  <si>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</si>
  <si>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</si>
  <si>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</si>
  <si>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</si>
  <si>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</si>
  <si>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</si>
  <si>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</si>
  <si>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</si>
  <si>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</si>
  <si>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</si>
  <si>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</si>
  <si>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</si>
  <si>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</si>
  <si>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</si>
  <si>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</si>
  <si>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</si>
  <si>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</si>
  <si>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</si>
  <si>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</si>
  <si>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</si>
  <si>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</si>
  <si>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</si>
  <si>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</si>
  <si>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</si>
  <si>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</si>
  <si>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</si>
  <si>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</si>
  <si>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</si>
  <si>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</si>
  <si>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</si>
  <si>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</si>
  <si>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</si>
  <si>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</si>
  <si>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</si>
  <si>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</si>
  <si>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</si>
  <si>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</si>
  <si>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</si>
  <si>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</si>
  <si>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</si>
  <si>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</si>
  <si>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</si>
  <si>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</si>
  <si>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</si>
  <si>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</si>
  <si>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</si>
  <si>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</si>
  <si>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</si>
  <si>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</si>
  <si>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</si>
  <si>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</si>
  <si>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</si>
  <si>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</si>
  <si>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</si>
  <si>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</si>
  <si>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</si>
  <si>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</si>
  <si>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</si>
  <si>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</si>
  <si>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</si>
  <si>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</si>
  <si>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</si>
  <si>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</si>
  <si>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</si>
  <si>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</si>
  <si>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</si>
  <si>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</si>
  <si>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</si>
  <si>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</si>
  <si>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</si>
  <si>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</si>
  <si>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</si>
  <si>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</si>
  <si>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</si>
  <si>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</si>
  <si>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</si>
  <si>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</si>
  <si>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</si>
  <si>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</si>
  <si>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</si>
  <si>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</si>
  <si>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</si>
  <si>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</si>
  <si>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</si>
  <si>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</si>
  <si>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</si>
  <si>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</si>
  <si>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</si>
  <si>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</si>
  <si>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</si>
  <si>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</si>
  <si>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</si>
  <si>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</si>
  <si>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</si>
  <si>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</si>
  <si>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</si>
  <si>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</si>
  <si>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</si>
  <si>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</si>
  <si>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</si>
  <si>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</si>
  <si>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</si>
  <si>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</si>
  <si>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</si>
  <si>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</si>
  <si>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</si>
  <si>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</si>
  <si>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</si>
  <si>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</si>
  <si>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</si>
  <si>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</si>
  <si>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</si>
  <si>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</si>
  <si>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</si>
  <si>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</si>
  <si>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</si>
  <si>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</si>
  <si>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</si>
  <si>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</si>
  <si>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</si>
  <si>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</si>
  <si>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</si>
  <si>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</si>
  <si>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</si>
  <si>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</si>
  <si>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</si>
  <si>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</si>
  <si>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</si>
  <si>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</si>
  <si>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</si>
  <si>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</si>
  <si>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</si>
  <si>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</si>
  <si>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</si>
  <si>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</si>
  <si>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</si>
  <si>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</si>
  <si>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</si>
  <si>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</si>
  <si>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</si>
  <si>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</si>
  <si>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</si>
  <si>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</si>
  <si>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</si>
  <si>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</si>
  <si>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</si>
  <si>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</si>
  <si>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</si>
  <si>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</si>
  <si>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</si>
  <si>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</si>
  <si>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</si>
  <si>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</si>
  <si>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</si>
  <si>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</si>
  <si>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</si>
  <si>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</si>
  <si>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</si>
  <si>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</si>
  <si>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</si>
  <si>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</si>
  <si>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</si>
  <si>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</si>
  <si>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</si>
  <si>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</si>
  <si>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</si>
  <si>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</si>
  <si>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</si>
  <si>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</si>
  <si>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</si>
  <si>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</si>
  <si>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</si>
  <si>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</si>
  <si>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</si>
  <si>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</si>
  <si>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</si>
  <si>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</si>
  <si>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</si>
  <si>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</si>
  <si>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</si>
  <si>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</si>
  <si>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</si>
  <si>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</si>
  <si>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</si>
  <si>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</si>
  <si>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</si>
  <si>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</si>
  <si>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</si>
  <si>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</si>
  <si>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</si>
  <si>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</si>
  <si>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</si>
  <si>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</si>
  <si>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</si>
  <si>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</si>
  <si>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</si>
  <si>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</si>
  <si>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</si>
  <si>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</si>
  <si>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</si>
  <si>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</si>
  <si>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</si>
  <si>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</si>
  <si>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</si>
  <si>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</si>
  <si>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</si>
  <si>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</si>
  <si>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</si>
  <si>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</si>
  <si>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</si>
  <si>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</si>
  <si>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</si>
  <si>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</si>
  <si>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</si>
  <si>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</si>
  <si>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</si>
  <si>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</si>
  <si>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</si>
  <si>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</si>
  <si>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</si>
  <si>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</si>
  <si>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</si>
  <si>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</si>
  <si>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</si>
  <si>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</si>
  <si>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</si>
  <si>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</si>
  <si>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</si>
  <si>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</si>
  <si>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</si>
  <si>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</si>
  <si>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</si>
  <si>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</si>
  <si>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</si>
  <si>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</si>
  <si>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</si>
  <si>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</si>
  <si>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</si>
  <si>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</si>
  <si>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</si>
  <si>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</si>
  <si>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</si>
  <si>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</si>
  <si>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</si>
  <si>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</si>
  <si>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</si>
  <si>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</si>
  <si>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</si>
  <si>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</si>
  <si>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</si>
  <si>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</si>
  <si>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</si>
  <si>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</si>
  <si>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</si>
  <si>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</si>
  <si>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</si>
  <si>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</si>
  <si>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</si>
  <si>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</si>
  <si>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</si>
  <si>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</si>
  <si>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</si>
  <si>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</si>
  <si>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</si>
  <si>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</si>
  <si>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</si>
  <si>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</si>
  <si>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</si>
  <si>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</si>
  <si>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</si>
  <si>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</si>
  <si>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</si>
  <si>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</si>
  <si>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</si>
  <si>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</si>
  <si>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</si>
  <si>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</si>
  <si>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</si>
  <si>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</si>
  <si>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</si>
  <si>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</si>
  <si>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</si>
  <si>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</si>
  <si>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</si>
  <si>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</si>
  <si>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</si>
  <si>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</si>
  <si>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</si>
  <si>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</si>
  <si>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</si>
  <si>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</si>
  <si>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</si>
  <si>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</si>
  <si>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</si>
  <si>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</si>
  <si>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</si>
  <si>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</si>
  <si>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</si>
  <si>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</si>
  <si>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</si>
  <si>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</si>
  <si>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</si>
  <si>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</si>
  <si>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</si>
  <si>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</si>
  <si>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</si>
  <si>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</si>
  <si>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</si>
  <si>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</si>
  <si>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</si>
  <si>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</si>
  <si>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</si>
  <si>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</si>
  <si>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</si>
  <si>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</si>
  <si>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</si>
  <si>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</si>
  <si>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</si>
  <si>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</si>
  <si>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</si>
  <si>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</si>
  <si>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</si>
  <si>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</si>
  <si>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</si>
  <si>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</si>
  <si>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</si>
  <si>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</si>
  <si>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</si>
  <si>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</si>
  <si>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</si>
  <si>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</si>
  <si>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</si>
  <si>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</si>
  <si>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</si>
  <si>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</si>
  <si>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</si>
  <si>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</si>
  <si>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</si>
  <si>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</si>
  <si>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</si>
  <si>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</si>
  <si>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</si>
  <si>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</si>
  <si>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</si>
  <si>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</si>
  <si>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</si>
  <si>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</si>
  <si>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</si>
  <si>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</si>
  <si>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</si>
  <si>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</si>
  <si>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</si>
  <si>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</si>
  <si>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</si>
  <si>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</si>
  <si>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</si>
  <si>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</si>
  <si>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</si>
  <si>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</si>
  <si>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</si>
  <si>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</si>
  <si>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</si>
  <si>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</si>
  <si>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</si>
  <si>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</si>
  <si>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</si>
  <si>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</si>
  <si>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</si>
  <si>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</si>
  <si>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</si>
  <si>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</si>
  <si>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</si>
  <si>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</si>
  <si>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</si>
  <si>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</si>
  <si>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</si>
  <si>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</si>
  <si>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</si>
  <si>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</si>
  <si>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</si>
  <si>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</si>
  <si>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</si>
  <si>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</si>
  <si>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</si>
  <si>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</si>
  <si>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</si>
  <si>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</si>
  <si>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</si>
  <si>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</si>
  <si>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</si>
  <si>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</si>
  <si>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</si>
  <si>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</si>
  <si>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</si>
  <si>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</si>
  <si>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</si>
  <si>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</si>
  <si>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</si>
  <si>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</si>
  <si>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</si>
  <si>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</si>
  <si>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</si>
  <si>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</si>
  <si>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</si>
  <si>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</si>
  <si>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</si>
  <si>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</si>
  <si>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</si>
  <si>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</si>
  <si>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</si>
  <si>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</si>
  <si>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</si>
  <si>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</si>
  <si>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</si>
  <si>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</si>
  <si>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</si>
  <si>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</si>
  <si>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</si>
  <si>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</si>
  <si>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</si>
  <si>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</si>
  <si>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</si>
  <si>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</si>
  <si>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</si>
  <si>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</si>
  <si>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</si>
  <si>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</si>
  <si>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</si>
  <si>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</si>
  <si>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</si>
  <si>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</si>
  <si>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</si>
  <si>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</si>
  <si>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</si>
  <si>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</si>
  <si>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</si>
  <si>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</si>
  <si>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</si>
  <si>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</si>
  <si>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</si>
  <si>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</si>
  <si>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</si>
  <si>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</si>
  <si>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</si>
  <si>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</si>
  <si>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</si>
  <si>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</si>
  <si>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</si>
  <si>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</si>
  <si>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</si>
  <si>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</si>
  <si>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</si>
  <si>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</si>
  <si>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</si>
  <si>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</si>
  <si>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</si>
  <si>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</si>
  <si>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</si>
  <si>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</si>
  <si>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</si>
  <si>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</si>
  <si>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</si>
  <si>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</si>
  <si>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</si>
  <si>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</si>
  <si>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</si>
  <si>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</si>
  <si>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</si>
  <si>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</si>
  <si>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</si>
  <si>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</si>
  <si>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</si>
  <si>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</si>
  <si>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</si>
  <si>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</si>
  <si>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</si>
  <si>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</si>
  <si>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</si>
  <si>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</si>
  <si>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</si>
  <si>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</si>
  <si>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</si>
  <si>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</si>
  <si>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</si>
  <si>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</si>
  <si>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</si>
  <si>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</si>
  <si>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</si>
  <si>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</si>
  <si>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</si>
  <si>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</si>
  <si>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</si>
  <si>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</si>
  <si>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</si>
  <si>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</si>
  <si>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</si>
  <si>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</si>
  <si>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</si>
  <si>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</si>
  <si>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</si>
  <si>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</si>
  <si>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</si>
  <si>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</si>
  <si>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</si>
  <si>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</si>
  <si>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</si>
  <si>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</si>
  <si>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</si>
  <si>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</si>
  <si>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</si>
  <si>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</si>
  <si>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</si>
  <si>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</si>
  <si>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</si>
  <si>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</si>
  <si>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</si>
  <si>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</si>
  <si>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</si>
  <si>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</si>
  <si>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</si>
  <si>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</si>
  <si>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</si>
  <si>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</si>
  <si>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</si>
  <si>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</si>
  <si>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</si>
  <si>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</si>
  <si>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</si>
  <si>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</si>
  <si>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</si>
  <si>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</si>
  <si>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</si>
  <si>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</si>
  <si>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</si>
  <si>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</si>
  <si>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</si>
  <si>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</si>
  <si>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</si>
  <si>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</si>
  <si>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</si>
  <si>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</si>
  <si>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</si>
  <si>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</si>
  <si>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</si>
  <si>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</si>
  <si>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</si>
  <si>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</si>
  <si>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</si>
  <si>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</si>
  <si>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</si>
  <si>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</si>
  <si>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</si>
  <si>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</si>
  <si>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</si>
  <si>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</si>
  <si>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</si>
  <si>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</si>
  <si>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</si>
  <si>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</si>
  <si>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</si>
  <si>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</si>
  <si>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</si>
  <si>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</si>
  <si>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</si>
  <si>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</si>
  <si>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</si>
  <si>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</si>
  <si>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</si>
  <si>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</si>
  <si>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</si>
  <si>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</si>
  <si>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</si>
  <si>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</si>
  <si>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</si>
  <si>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</si>
  <si>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</si>
  <si>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</si>
  <si>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</si>
  <si>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</si>
  <si>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</si>
  <si>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</si>
  <si>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</si>
  <si>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</si>
  <si>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</si>
  <si>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</si>
  <si>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</si>
  <si>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</si>
  <si>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</si>
  <si>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</si>
  <si>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</si>
  <si>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</si>
  <si>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</si>
  <si>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</si>
  <si>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</si>
  <si>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</si>
  <si>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</si>
  <si>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</si>
  <si>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</si>
  <si>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</si>
  <si>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</si>
  <si>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</si>
  <si>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</si>
  <si>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</si>
  <si>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</si>
  <si>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</si>
  <si>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</si>
  <si>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</si>
  <si>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</si>
  <si>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</si>
  <si>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</si>
  <si>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</si>
  <si>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</si>
  <si>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</si>
  <si>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</si>
  <si>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</si>
  <si>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</si>
  <si>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</si>
  <si>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</si>
  <si>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</si>
  <si>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</si>
  <si>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</si>
  <si>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</si>
  <si>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</si>
  <si>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</si>
  <si>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</si>
  <si>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</si>
  <si>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</si>
  <si>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</si>
  <si>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</si>
  <si>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</si>
  <si>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</si>
  <si>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</si>
  <si>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</si>
  <si>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</si>
  <si>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</si>
  <si>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</si>
  <si>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</si>
  <si>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</si>
  <si>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</si>
  <si>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</si>
  <si>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</si>
  <si>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</si>
  <si>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</si>
  <si>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</si>
  <si>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</si>
  <si>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</si>
  <si>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</si>
  <si>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</si>
  <si>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</si>
  <si>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</si>
  <si>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</si>
  <si>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</si>
  <si>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</si>
  <si>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</si>
  <si>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</si>
  <si>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</si>
  <si>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</si>
  <si>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</si>
  <si>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</si>
  <si>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</si>
  <si>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</si>
  <si>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</si>
  <si>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</si>
  <si>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</si>
  <si>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</si>
  <si>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</si>
  <si>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</si>
  <si>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</si>
  <si>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</si>
  <si>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</si>
  <si>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</si>
  <si>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</si>
  <si>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</si>
  <si>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</si>
  <si>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</si>
  <si>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</si>
  <si>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</si>
  <si>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</si>
  <si>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</si>
  <si>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</si>
  <si>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</si>
  <si>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</si>
  <si>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</si>
  <si>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</si>
  <si>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</si>
  <si>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</si>
  <si>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</si>
  <si>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</si>
  <si>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</si>
  <si>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</si>
  <si>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</si>
  <si>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</si>
  <si>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</si>
  <si>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</si>
  <si>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</si>
  <si>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</si>
  <si>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</si>
  <si>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</si>
  <si>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</si>
  <si>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</si>
  <si>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</si>
  <si>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</si>
  <si>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</si>
  <si>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</si>
  <si>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</si>
  <si>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</si>
  <si>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</si>
  <si>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</si>
  <si>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</si>
  <si>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</si>
  <si>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</si>
  <si>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</si>
  <si>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</si>
  <si>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</si>
  <si>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</si>
  <si>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</si>
  <si>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</si>
  <si>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</si>
  <si>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</si>
  <si>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</si>
  <si>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</si>
  <si>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</si>
  <si>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</si>
  <si>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</si>
  <si>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</si>
  <si>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</si>
  <si>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</si>
  <si>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</si>
  <si>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</si>
  <si>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</si>
  <si>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</si>
  <si>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</si>
  <si>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</si>
  <si>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</si>
  <si>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</si>
  <si>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</si>
  <si>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</si>
  <si>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</si>
  <si>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</si>
  <si>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</si>
  <si>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</si>
  <si>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</si>
  <si>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</si>
  <si>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</si>
  <si>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</si>
  <si>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</si>
  <si>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</si>
  <si>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</si>
  <si>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</si>
  <si>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</si>
  <si>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</si>
  <si>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</si>
  <si>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</si>
  <si>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</si>
  <si>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</si>
  <si>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</si>
  <si>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</si>
  <si>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</si>
  <si>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</si>
  <si>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</si>
  <si>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</si>
  <si>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</si>
  <si>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</si>
  <si>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</si>
  <si>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</si>
  <si>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</si>
  <si>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</si>
  <si>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</si>
  <si>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</si>
  <si>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</si>
  <si>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</si>
  <si>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</si>
  <si>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</si>
  <si>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</si>
  <si>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</si>
  <si>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</si>
  <si>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</si>
  <si>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</si>
  <si>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</si>
  <si>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</si>
  <si>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</si>
  <si>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</si>
  <si>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</si>
  <si>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</si>
  <si>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</si>
  <si>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</si>
  <si>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</si>
  <si>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</si>
  <si>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</si>
  <si>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</si>
  <si>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</si>
  <si>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</si>
  <si>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</si>
  <si>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</si>
  <si>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</si>
  <si>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</si>
  <si>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</si>
  <si>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</si>
  <si>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</si>
  <si>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</si>
  <si>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</si>
  <si>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</si>
  <si>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</si>
  <si>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</si>
  <si>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</si>
  <si>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</si>
  <si>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</si>
  <si>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</si>
  <si>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</si>
  <si>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</si>
  <si>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</si>
  <si>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</si>
  <si>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</si>
  <si>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</si>
  <si>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</si>
  <si>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</si>
  <si>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</si>
  <si>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</si>
  <si>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</si>
  <si>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</si>
  <si>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</si>
  <si>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</si>
  <si>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</si>
  <si>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</si>
  <si>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</si>
  <si>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</si>
  <si>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</si>
  <si>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</si>
  <si>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</si>
  <si>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</si>
  <si>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</si>
  <si>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</si>
  <si>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</si>
  <si>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</si>
  <si>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</si>
  <si>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</si>
  <si>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</si>
  <si>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</si>
  <si>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</si>
  <si>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</si>
  <si>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</si>
  <si>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</si>
  <si>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</si>
  <si>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</si>
  <si>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</si>
  <si>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</si>
  <si>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</si>
  <si>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</si>
  <si>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</si>
  <si>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</si>
  <si>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</si>
  <si>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</si>
  <si>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</si>
  <si>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</si>
  <si>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</si>
  <si>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</si>
  <si>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</si>
  <si>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</si>
  <si>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</si>
  <si>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</si>
  <si>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</si>
  <si>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</si>
  <si>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</si>
  <si>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</si>
  <si>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</si>
  <si>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</si>
  <si>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</si>
  <si>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</si>
  <si>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</si>
  <si>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</si>
  <si>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</si>
  <si>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</si>
  <si>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</si>
  <si>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</si>
  <si>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</si>
  <si>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</si>
  <si>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</si>
  <si>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</si>
  <si>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</si>
  <si>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</si>
  <si>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</si>
  <si>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</si>
  <si>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</si>
  <si>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</si>
  <si>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</si>
  <si>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</si>
  <si>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</si>
  <si>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</si>
  <si>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</si>
  <si>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</si>
  <si>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</si>
  <si>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</si>
  <si>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</si>
  <si>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</si>
  <si>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</si>
  <si>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</si>
  <si>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</si>
  <si>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</si>
  <si>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</si>
  <si>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</si>
  <si>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</si>
  <si>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</si>
  <si>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</si>
  <si>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</si>
  <si>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</si>
  <si>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</si>
  <si>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</si>
  <si>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</si>
  <si>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</si>
  <si>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</si>
  <si>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</si>
  <si>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</si>
  <si>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</si>
  <si>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</si>
  <si>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</si>
  <si>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</si>
  <si>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</si>
  <si>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</si>
  <si>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</si>
  <si>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</si>
  <si>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</si>
  <si>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</si>
  <si>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</si>
  <si>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</si>
  <si>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</si>
  <si>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</si>
  <si>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</si>
  <si>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</si>
  <si>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</si>
  <si>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</si>
  <si>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</si>
  <si>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</si>
  <si>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</si>
  <si>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</si>
  <si>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</si>
  <si>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</si>
  <si>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</si>
  <si>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</si>
  <si>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</si>
  <si>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</si>
  <si>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</si>
  <si>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</si>
  <si>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</si>
  <si>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</si>
  <si>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</si>
  <si>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</si>
  <si>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</si>
  <si>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</si>
  <si>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</si>
  <si>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</si>
  <si>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</si>
  <si>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</si>
  <si>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</si>
  <si>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</si>
  <si>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</si>
  <si>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</si>
  <si>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</si>
  <si>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</si>
  <si>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</si>
  <si>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</si>
  <si>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</si>
  <si>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</si>
  <si>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</si>
  <si>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</si>
  <si>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</si>
  <si>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</si>
  <si>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</si>
  <si>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</si>
  <si>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</si>
  <si>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</si>
  <si>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</si>
  <si>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</si>
  <si>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</si>
  <si>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</si>
  <si>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</si>
  <si>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</si>
  <si>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</si>
  <si>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</si>
  <si>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</si>
  <si>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</si>
  <si>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</si>
  <si>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</si>
  <si>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</si>
  <si>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</si>
  <si>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</si>
  <si>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</si>
  <si>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</si>
  <si>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</si>
  <si>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</si>
  <si>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</si>
  <si>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</si>
  <si>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</si>
  <si>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</si>
  <si>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</si>
  <si>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</si>
  <si>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</si>
  <si>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</si>
  <si>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</si>
  <si>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</si>
  <si>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</si>
  <si>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</si>
  <si>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</si>
  <si>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</si>
  <si>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</si>
  <si>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</si>
  <si>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</si>
  <si>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</si>
  <si>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</si>
  <si>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</si>
  <si>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</si>
  <si>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</si>
  <si>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</si>
  <si>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</si>
  <si>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</si>
  <si>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</si>
  <si>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</si>
  <si>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</si>
  <si>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</si>
  <si>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</si>
  <si>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</si>
  <si>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</si>
  <si>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</si>
  <si>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</si>
  <si>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</si>
  <si>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</si>
  <si>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</si>
  <si>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</si>
  <si>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</si>
  <si>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</si>
  <si>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</si>
  <si>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</si>
  <si>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</si>
  <si>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</si>
  <si>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</si>
  <si>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</si>
  <si>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</si>
  <si>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</si>
  <si>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</si>
  <si>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</si>
  <si>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</si>
  <si>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</si>
  <si>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</si>
  <si>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</si>
  <si>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</si>
  <si>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</si>
  <si>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</si>
  <si>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</si>
  <si>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</si>
  <si>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</si>
  <si>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</si>
  <si>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</si>
  <si>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</si>
  <si>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</si>
  <si>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</si>
  <si>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</si>
  <si>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</si>
  <si>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</si>
  <si>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</si>
  <si>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</si>
  <si>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</si>
  <si>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</si>
  <si>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</si>
  <si>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</si>
  <si>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</si>
  <si>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</si>
  <si>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</si>
  <si>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</si>
  <si>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</si>
  <si>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</si>
  <si>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</si>
  <si>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</si>
  <si>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</si>
  <si>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</si>
  <si>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</si>
  <si>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</si>
  <si>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</si>
  <si>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</si>
  <si>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</si>
  <si>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</si>
  <si>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</si>
  <si>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</si>
  <si>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</si>
  <si>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</si>
  <si>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</si>
  <si>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</si>
  <si>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</si>
  <si>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</si>
  <si>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</si>
  <si>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</si>
  <si>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</si>
  <si>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</si>
  <si>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</si>
  <si>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</si>
  <si>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</si>
  <si>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</si>
  <si>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</si>
  <si>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</si>
  <si>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</si>
  <si>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</si>
  <si>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</si>
  <si>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</si>
  <si>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</si>
  <si>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</si>
  <si>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</si>
  <si>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</si>
  <si>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</si>
  <si>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</si>
  <si>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</si>
  <si>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</si>
  <si>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</si>
  <si>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</si>
  <si>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</si>
  <si>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</si>
  <si>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</si>
  <si>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</si>
  <si>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</si>
  <si>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</si>
  <si>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</si>
  <si>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</si>
  <si>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</si>
  <si>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</si>
  <si>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</si>
  <si>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</si>
  <si>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</si>
  <si>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</si>
  <si>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</si>
  <si>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</si>
  <si>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</si>
  <si>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</si>
  <si>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</si>
  <si>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</si>
  <si>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</si>
  <si>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</si>
  <si>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</si>
  <si>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</si>
  <si>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</si>
  <si>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</si>
  <si>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</si>
  <si>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</si>
  <si>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</si>
  <si>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</si>
  <si>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</si>
  <si>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</si>
  <si>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</si>
  <si>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</si>
  <si>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</si>
  <si>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</si>
  <si>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</si>
  <si>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</si>
  <si>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</si>
  <si>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</si>
  <si>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</si>
  <si>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</si>
  <si>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</si>
  <si>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</si>
  <si>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</si>
  <si>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</si>
  <si>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</si>
  <si>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</si>
  <si>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</si>
  <si>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</si>
  <si>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</si>
  <si>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</si>
  <si>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</si>
  <si>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</si>
  <si>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</si>
  <si>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</si>
  <si>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</si>
  <si>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</si>
  <si>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</si>
  <si>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</si>
  <si>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</si>
  <si>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</si>
  <si>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</si>
  <si>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</si>
  <si>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</si>
  <si>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</si>
  <si>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</si>
  <si>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</si>
  <si>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</si>
  <si>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</si>
  <si>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</si>
  <si>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</si>
  <si>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</si>
  <si>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</si>
  <si>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</si>
  <si>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</si>
  <si>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</si>
  <si>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</si>
  <si>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</si>
  <si>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</si>
  <si>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</si>
  <si>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</si>
  <si>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</si>
  <si>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</si>
  <si>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</si>
  <si>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</si>
  <si>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</si>
  <si>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</si>
  <si>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</si>
  <si>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</si>
  <si>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</si>
  <si>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</si>
  <si>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</si>
  <si>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</si>
  <si>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</si>
  <si>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</si>
  <si>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</si>
  <si>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</si>
  <si>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</si>
  <si>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</si>
  <si>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</si>
  <si>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</si>
  <si>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</si>
  <si>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</si>
  <si>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</si>
  <si>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</si>
  <si>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</si>
  <si>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</si>
  <si>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</si>
  <si>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</si>
  <si>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</si>
  <si>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</si>
  <si>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</si>
  <si>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</si>
  <si>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</si>
  <si>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</si>
  <si>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</si>
  <si>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</si>
  <si>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</si>
  <si>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</si>
  <si>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</si>
  <si>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</si>
  <si>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</si>
  <si>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</si>
  <si>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</si>
  <si>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</si>
  <si>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</si>
  <si>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</si>
  <si>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</si>
  <si>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</si>
  <si>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</si>
  <si>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</si>
  <si>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</si>
  <si>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</si>
  <si>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</si>
  <si>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</si>
  <si>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</si>
  <si>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</si>
  <si>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</si>
  <si>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</si>
  <si>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</si>
  <si>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</si>
  <si>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</si>
  <si>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</si>
  <si>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</si>
  <si>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</si>
  <si>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</si>
  <si>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</si>
  <si>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</si>
  <si>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</si>
  <si>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</si>
  <si>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</si>
  <si>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</si>
  <si>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</si>
  <si>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</si>
  <si>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</si>
  <si>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</si>
  <si>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</si>
  <si>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</si>
  <si>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</si>
  <si>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</si>
  <si>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</si>
  <si>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</si>
  <si>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</si>
  <si>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</si>
  <si>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</si>
  <si>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</si>
  <si>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</si>
  <si>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</si>
  <si>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</si>
  <si>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</si>
  <si>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</si>
  <si>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</si>
  <si>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</si>
  <si>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</si>
  <si>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</si>
  <si>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</si>
  <si>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</si>
  <si>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</si>
  <si>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</si>
  <si>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</si>
  <si>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</si>
  <si>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</si>
  <si>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</si>
  <si>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</si>
  <si>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</si>
  <si>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</si>
  <si>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</si>
  <si>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</si>
  <si>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</si>
  <si>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</si>
  <si>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</si>
  <si>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</si>
  <si>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</si>
  <si>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</si>
  <si>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</si>
  <si>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</si>
  <si>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</si>
  <si>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</si>
  <si>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</si>
  <si>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</si>
  <si>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</si>
  <si>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</si>
  <si>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</si>
  <si>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</si>
  <si>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</si>
  <si>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</si>
  <si>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</si>
  <si>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</si>
  <si>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</si>
  <si>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</si>
  <si>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</si>
  <si>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</si>
  <si>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</si>
  <si>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</si>
  <si>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</si>
  <si>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</si>
  <si>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</si>
  <si>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</si>
  <si>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</si>
  <si>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</si>
  <si>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</si>
  <si>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</si>
  <si>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</si>
  <si>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</si>
  <si>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</si>
  <si>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</si>
  <si>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</si>
  <si>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</si>
  <si>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</si>
  <si>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</si>
  <si>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</si>
  <si>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</si>
  <si>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</si>
  <si>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</si>
  <si>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</si>
  <si>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</si>
  <si>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</si>
  <si>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</si>
  <si>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</si>
  <si>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</si>
  <si>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</si>
  <si>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</si>
  <si>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</si>
  <si>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</si>
  <si>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</si>
  <si>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</si>
  <si>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</si>
  <si>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</si>
  <si>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</si>
  <si>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</si>
  <si>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</si>
  <si>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</si>
  <si>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</si>
  <si>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</si>
  <si>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</si>
  <si>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</si>
  <si>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</si>
  <si>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</si>
  <si>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</si>
  <si>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</si>
  <si>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</si>
  <si>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</si>
  <si>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</si>
  <si>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</si>
  <si>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</si>
  <si>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</si>
  <si>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</si>
  <si>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</si>
  <si>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</si>
  <si>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</si>
  <si>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</si>
  <si>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</si>
  <si>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</si>
  <si>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</si>
  <si>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</si>
  <si>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</si>
  <si>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</si>
  <si>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</si>
  <si>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</si>
  <si>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</si>
  <si>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</si>
  <si>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</si>
  <si>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</si>
  <si>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</si>
  <si>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</si>
  <si>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</si>
  <si>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</si>
  <si>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</si>
  <si>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</si>
  <si>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</si>
  <si>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</si>
  <si>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</si>
  <si>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</si>
  <si>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</si>
  <si>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</si>
  <si>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</si>
  <si>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</si>
  <si>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</si>
  <si>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</si>
  <si>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</si>
  <si>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</si>
  <si>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</si>
  <si>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</si>
  <si>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</si>
  <si>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</si>
  <si>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</si>
  <si>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</si>
  <si>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</si>
  <si>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</si>
  <si>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</si>
  <si>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</si>
  <si>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</si>
  <si>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</si>
  <si>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</si>
  <si>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</si>
  <si>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</si>
  <si>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</si>
  <si>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</si>
  <si>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</si>
  <si>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</si>
  <si>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</si>
  <si>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</si>
  <si>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</si>
  <si>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</si>
  <si>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</si>
  <si>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</si>
  <si>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</si>
  <si>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</si>
  <si>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</si>
  <si>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</si>
  <si>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</si>
  <si>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</si>
  <si>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</si>
  <si>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</si>
  <si>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</si>
  <si>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</si>
  <si>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</si>
  <si>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</si>
  <si>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</si>
  <si>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</si>
  <si>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</si>
  <si>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</si>
  <si>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</si>
  <si>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</si>
  <si>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</si>
  <si>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</si>
  <si>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</si>
  <si>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</si>
  <si>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</si>
  <si>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</si>
  <si>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</si>
  <si>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</si>
  <si>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</si>
  <si>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</si>
  <si>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</si>
  <si>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</si>
  <si>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</si>
  <si>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</si>
  <si>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</si>
  <si>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</si>
  <si>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</si>
  <si>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</si>
  <si>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</si>
  <si>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</si>
  <si>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</si>
  <si>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</si>
  <si>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</si>
  <si>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</si>
  <si>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</si>
  <si>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</si>
  <si>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</si>
  <si>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</si>
  <si>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</si>
  <si>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</si>
  <si>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</si>
  <si>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</si>
  <si>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</si>
  <si>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</si>
  <si>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</si>
  <si>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</si>
  <si>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</si>
  <si>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</si>
  <si>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</si>
  <si>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</si>
  <si>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</si>
  <si>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</si>
  <si>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</si>
  <si>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</si>
  <si>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</si>
  <si>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</si>
  <si>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</si>
  <si>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</si>
  <si>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</si>
  <si>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</si>
  <si>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</si>
  <si>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</si>
  <si>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</si>
  <si>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</si>
  <si>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</si>
  <si>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</si>
  <si>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</si>
  <si>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</si>
  <si>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</si>
  <si>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</si>
  <si>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</si>
  <si>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</si>
  <si>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</si>
  <si>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</si>
  <si>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</si>
  <si>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</si>
  <si>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</si>
  <si>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</si>
  <si>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</si>
  <si>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</si>
  <si>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</si>
  <si>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</si>
  <si>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</si>
  <si>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</si>
  <si>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</si>
  <si>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</si>
  <si>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</si>
  <si>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</si>
  <si>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</si>
  <si>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</si>
  <si>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</si>
  <si>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</si>
  <si>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</si>
  <si>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</si>
  <si>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</si>
  <si>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</si>
  <si>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</si>
  <si>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</si>
  <si>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</si>
  <si>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</si>
  <si>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</si>
  <si>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</si>
  <si>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</si>
  <si>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</si>
  <si>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</si>
  <si>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</si>
  <si>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</si>
  <si>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</si>
  <si>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</si>
  <si>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</si>
  <si>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</si>
  <si>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</si>
  <si>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</si>
  <si>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</si>
  <si>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</si>
  <si>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</si>
  <si>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</si>
  <si>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</si>
  <si>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</si>
  <si>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</si>
  <si>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</si>
  <si>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</si>
  <si>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</si>
  <si>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</si>
  <si>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</si>
  <si>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</si>
  <si>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</si>
  <si>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</si>
  <si>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</si>
  <si>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</si>
  <si>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</si>
  <si>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</si>
  <si>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</si>
  <si>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</si>
  <si>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</si>
  <si>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</si>
  <si>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</si>
  <si>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</si>
  <si>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</si>
  <si>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</si>
  <si>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</si>
  <si>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</si>
  <si>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</si>
  <si>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</si>
  <si>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</si>
  <si>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</si>
  <si>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</si>
  <si>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</si>
  <si>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</si>
  <si>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</si>
  <si>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</si>
  <si>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</si>
  <si>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</si>
  <si>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</si>
  <si>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</si>
  <si>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</si>
  <si>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</si>
  <si>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</si>
  <si>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</si>
  <si>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</si>
  <si>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</si>
  <si>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</si>
  <si>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</si>
  <si>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</si>
  <si>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</si>
  <si>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</si>
  <si>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</si>
  <si>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</si>
  <si>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</si>
  <si>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</si>
  <si>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</si>
  <si>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</si>
  <si>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</si>
  <si>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</si>
  <si>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</si>
  <si>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</si>
  <si>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</si>
  <si>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</si>
  <si>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</si>
  <si>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</si>
  <si>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</si>
  <si>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</si>
  <si>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</si>
  <si>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</si>
  <si>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</si>
  <si>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</si>
  <si>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</si>
  <si>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</si>
  <si>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</si>
  <si>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</si>
  <si>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</si>
  <si>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</si>
  <si>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</si>
  <si>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</si>
  <si>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</si>
  <si>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</si>
  <si>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</si>
  <si>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</si>
  <si>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</si>
  <si>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</si>
  <si>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</si>
  <si>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</si>
  <si>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</si>
  <si>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</si>
  <si>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</si>
  <si>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</si>
  <si>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</si>
  <si>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</si>
  <si>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</si>
  <si>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</si>
  <si>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</si>
  <si>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</si>
  <si>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</si>
  <si>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</si>
  <si>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</si>
  <si>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</si>
  <si>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</si>
  <si>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</si>
  <si>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</si>
  <si>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</si>
  <si>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</si>
  <si>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</si>
  <si>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</si>
  <si>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</si>
  <si>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</si>
  <si>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</si>
  <si>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</si>
  <si>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</si>
  <si>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</si>
  <si>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</si>
  <si>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</si>
  <si>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</si>
  <si>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</si>
  <si>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</si>
  <si>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</si>
  <si>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</si>
  <si>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</si>
  <si>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</si>
  <si>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</si>
  <si>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</si>
  <si>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</si>
  <si>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</si>
  <si>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</si>
  <si>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</si>
  <si>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</si>
  <si>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</si>
  <si>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</si>
  <si>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</si>
  <si>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</si>
  <si>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</si>
  <si>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</si>
  <si>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</si>
  <si>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</si>
  <si>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</si>
  <si>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</si>
  <si>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</si>
  <si>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</si>
  <si>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</si>
  <si>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</si>
  <si>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</si>
  <si>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</si>
  <si>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</si>
  <si>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</si>
  <si>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</si>
  <si>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</si>
  <si>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</si>
  <si>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</si>
  <si>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</si>
  <si>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</si>
  <si>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</si>
  <si>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</si>
  <si>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</si>
  <si>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</si>
  <si>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</si>
  <si>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</si>
  <si>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</si>
  <si>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</si>
  <si>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</si>
  <si>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</si>
  <si>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</si>
  <si>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</si>
  <si>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</si>
  <si>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</si>
  <si>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</si>
  <si>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</si>
  <si>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</si>
  <si>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</si>
  <si>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</si>
  <si>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</si>
  <si>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</si>
  <si>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</si>
  <si>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</si>
  <si>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</si>
  <si>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</si>
  <si>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</si>
  <si>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</si>
  <si>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</si>
  <si>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</si>
  <si>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</si>
  <si>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</si>
  <si>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</si>
  <si>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</si>
  <si>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</si>
  <si>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</si>
  <si>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</si>
  <si>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</si>
  <si>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</si>
  <si>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</si>
  <si>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</si>
  <si>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</si>
  <si>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</si>
  <si>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</si>
  <si>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</si>
  <si>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</si>
  <si>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</si>
  <si>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</si>
  <si>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</si>
  <si>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</si>
  <si>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</si>
  <si>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</si>
  <si>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</si>
  <si>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</si>
  <si>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</si>
  <si>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</si>
  <si>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</si>
  <si>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</si>
  <si>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</si>
  <si>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</si>
  <si>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</si>
  <si>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</si>
  <si>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</si>
  <si>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</si>
  <si>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</si>
  <si>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</si>
  <si>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</si>
  <si>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</si>
  <si>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</si>
  <si>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</si>
  <si>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</si>
  <si>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</si>
  <si>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</si>
  <si>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</si>
  <si>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</si>
  <si>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</si>
  <si>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</si>
  <si>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</si>
  <si>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</si>
  <si>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</si>
  <si>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</si>
  <si>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</si>
  <si>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</si>
  <si>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</si>
  <si>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</si>
  <si>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</si>
  <si>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</si>
  <si>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</si>
  <si>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</si>
  <si>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</si>
  <si>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</si>
  <si>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</si>
  <si>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</si>
  <si>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</si>
  <si>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</si>
  <si>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</si>
  <si>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</si>
  <si>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</si>
  <si>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</si>
  <si>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</si>
  <si>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</si>
  <si>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</si>
  <si>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</si>
  <si>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</si>
  <si>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</si>
  <si>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</si>
  <si>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</si>
  <si>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</si>
  <si>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</si>
  <si>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</si>
  <si>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</si>
  <si>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</si>
  <si>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</si>
  <si>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</si>
  <si>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</si>
  <si>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</si>
  <si>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</si>
  <si>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</si>
  <si>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</si>
  <si>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</si>
  <si>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</si>
  <si>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</si>
  <si>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</si>
  <si>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</si>
  <si>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</si>
  <si>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</si>
  <si>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</si>
  <si>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</si>
  <si>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</si>
  <si>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</si>
  <si>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</si>
  <si>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</si>
  <si>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</si>
  <si>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</si>
  <si>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</si>
  <si>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</si>
  <si>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</si>
  <si>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</si>
  <si>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</si>
  <si>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</si>
  <si>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</si>
  <si>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</si>
  <si>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</si>
  <si>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</si>
  <si>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</si>
  <si>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</si>
  <si>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</si>
  <si>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</si>
  <si>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</si>
  <si>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</si>
  <si>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</si>
  <si>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</si>
  <si>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</si>
  <si>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</si>
  <si>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</si>
  <si>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</si>
  <si>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</si>
  <si>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</si>
  <si>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</si>
  <si>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</si>
  <si>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</si>
  <si>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</si>
  <si>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</si>
  <si>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</si>
  <si>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</si>
  <si>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</si>
  <si>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</si>
  <si>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</si>
  <si>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</si>
  <si>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</si>
  <si>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</si>
  <si>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</si>
  <si>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</si>
  <si>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</si>
  <si>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</si>
  <si>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</si>
  <si>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</si>
  <si>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</si>
  <si>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</si>
  <si>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</si>
  <si>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</si>
  <si>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</si>
  <si>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</si>
  <si>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</si>
  <si>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</si>
  <si>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</si>
  <si>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</si>
  <si>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</si>
  <si>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</si>
  <si>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</si>
  <si>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</si>
  <si>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</si>
  <si>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</si>
  <si>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</si>
  <si>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</si>
  <si>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</si>
  <si>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</si>
  <si>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</si>
  <si>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</si>
  <si>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</si>
  <si>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</si>
  <si>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</si>
  <si>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</si>
  <si>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</si>
  <si>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</si>
  <si>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</si>
  <si>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</si>
  <si>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</si>
  <si>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</si>
  <si>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</si>
  <si>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</si>
  <si>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</si>
  <si>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</si>
  <si>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</si>
  <si>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</si>
  <si>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</si>
  <si>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</si>
  <si>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</si>
  <si>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</si>
  <si>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</si>
  <si>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</si>
  <si>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</si>
  <si>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</si>
  <si>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</si>
  <si>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</si>
  <si>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</si>
  <si>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</si>
  <si>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</si>
  <si>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</si>
  <si>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</si>
  <si>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</si>
  <si>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</si>
  <si>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</si>
  <si>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</si>
  <si>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</si>
  <si>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</si>
  <si>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</si>
  <si>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</si>
  <si>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</si>
  <si>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</si>
  <si>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</si>
  <si>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</si>
  <si>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</si>
  <si>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</si>
  <si>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</si>
  <si>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</si>
  <si>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</si>
  <si>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</si>
  <si>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</si>
  <si>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</si>
  <si>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</si>
  <si>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</si>
  <si>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</si>
  <si>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</si>
  <si>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</si>
  <si>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</si>
  <si>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</si>
  <si>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</si>
  <si>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</si>
  <si>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</si>
  <si>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</si>
  <si>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</si>
  <si>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</si>
  <si>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</si>
  <si>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</si>
  <si>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</si>
  <si>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</si>
  <si>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</si>
  <si>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</si>
  <si>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</si>
  <si>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</si>
  <si>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</si>
  <si>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</si>
  <si>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</si>
  <si>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</si>
  <si>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</si>
  <si>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</si>
  <si>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</si>
  <si>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</si>
  <si>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</si>
  <si>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</si>
  <si>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</si>
  <si>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</si>
  <si>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</si>
  <si>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</si>
  <si>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</si>
  <si>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</si>
  <si>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</si>
  <si>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</si>
  <si>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</si>
  <si>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</si>
  <si>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</si>
  <si>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</si>
  <si>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</si>
  <si>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</si>
  <si>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</si>
  <si>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</si>
  <si>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</si>
  <si>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</si>
  <si>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</si>
  <si>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</si>
  <si>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</si>
  <si>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</si>
  <si>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</si>
  <si>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</si>
  <si>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</si>
  <si>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</si>
  <si>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</si>
  <si>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</si>
  <si>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</si>
  <si>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</si>
  <si>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</si>
  <si>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</si>
  <si>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</si>
  <si>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</si>
  <si>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</si>
  <si>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</si>
  <si>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</si>
  <si>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</si>
  <si>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</si>
  <si>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</si>
  <si>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</si>
  <si>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</si>
  <si>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</si>
  <si>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</si>
  <si>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</si>
  <si>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</si>
  <si>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</si>
  <si>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</si>
  <si>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</si>
  <si>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</si>
  <si>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</si>
  <si>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</si>
  <si>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</si>
  <si>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</si>
  <si>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</si>
  <si>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</si>
  <si>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</si>
  <si>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</si>
  <si>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</si>
  <si>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</si>
  <si>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</si>
  <si>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</si>
  <si>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</si>
  <si>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</si>
  <si>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</si>
  <si>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</si>
  <si>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</si>
  <si>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</si>
  <si>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</si>
  <si>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</si>
  <si>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</si>
  <si>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</si>
  <si>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</si>
  <si>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</si>
  <si>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</si>
  <si>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</si>
  <si>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</si>
  <si>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</si>
  <si>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</si>
  <si>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</si>
  <si>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</si>
  <si>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</si>
  <si>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</si>
  <si>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</si>
  <si>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</si>
  <si>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</si>
  <si>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</si>
  <si>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</si>
  <si>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</si>
  <si>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</si>
  <si>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</si>
  <si>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</si>
  <si>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</si>
  <si>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</si>
  <si>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</si>
  <si>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</si>
  <si>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</si>
  <si>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</si>
  <si>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</si>
  <si>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</si>
  <si>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</si>
  <si>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</si>
  <si>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</si>
  <si>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</si>
  <si>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</si>
  <si>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</si>
  <si>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</si>
  <si>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</si>
  <si>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</si>
  <si>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</si>
  <si>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</si>
  <si>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</si>
  <si>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</si>
  <si>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</si>
  <si>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</si>
  <si>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</si>
  <si>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</si>
  <si>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</si>
  <si>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</si>
  <si>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</si>
  <si>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</si>
  <si>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</si>
  <si>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</si>
  <si>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</si>
  <si>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</si>
  <si>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</si>
  <si>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</si>
  <si>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</si>
  <si>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</si>
  <si>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</si>
  <si>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</si>
  <si>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</si>
  <si>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</si>
  <si>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</si>
  <si>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</si>
  <si>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</si>
  <si>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</si>
  <si>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</si>
  <si>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</si>
  <si>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</si>
  <si>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</si>
  <si>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</si>
  <si>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</si>
  <si>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</si>
  <si>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</si>
  <si>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</si>
  <si>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</si>
  <si>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</si>
  <si>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</si>
  <si>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</si>
  <si>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</si>
  <si>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</si>
  <si>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</si>
  <si>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</si>
  <si>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</si>
  <si>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</si>
  <si>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</si>
  <si>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</si>
  <si>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</si>
  <si>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</si>
  <si>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</si>
  <si>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</si>
  <si>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</si>
  <si>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</si>
  <si>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</si>
  <si>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</si>
  <si>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</si>
  <si>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</si>
  <si>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</si>
  <si>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</si>
  <si>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</si>
  <si>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</si>
  <si>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</si>
  <si>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</si>
  <si>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</si>
  <si>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</si>
  <si>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</si>
  <si>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</si>
  <si>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</si>
  <si>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</si>
  <si>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</si>
  <si>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</si>
  <si>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</si>
  <si>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</si>
  <si>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</si>
  <si>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</si>
  <si>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</si>
  <si>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</si>
  <si>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</si>
  <si>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</si>
  <si>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</si>
  <si>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</si>
  <si>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</si>
  <si>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</si>
  <si>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RP 01</t>
  </si>
  <si>
    <t>Total</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</si>
  <si>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</si>
  <si>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</si>
  <si>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</si>
  <si>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</si>
  <si>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</si>
  <si>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</si>
  <si>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</si>
  <si>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</si>
  <si>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</si>
  <si>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</si>
  <si>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</si>
  <si>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</si>
  <si>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</si>
  <si>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</si>
  <si>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</si>
  <si>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</si>
  <si>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</si>
  <si>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</si>
  <si>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</si>
  <si>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</si>
  <si>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</si>
  <si>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</si>
  <si>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</si>
  <si>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</si>
  <si>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</si>
  <si>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</si>
  <si>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</si>
  <si>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</si>
  <si>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</si>
  <si>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</si>
  <si>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</si>
  <si>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</si>
  <si>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</si>
  <si>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</si>
  <si>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</si>
  <si>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</si>
  <si>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</si>
  <si>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</si>
  <si>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</si>
  <si>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</si>
  <si>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</si>
  <si>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</si>
  <si>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</si>
  <si>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</si>
  <si>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</si>
  <si>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</si>
  <si>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</si>
  <si>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</si>
  <si>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</si>
  <si>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</si>
  <si>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</si>
  <si>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</si>
  <si>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</si>
  <si>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</si>
  <si>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</si>
  <si>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</si>
  <si>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</si>
  <si>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</si>
  <si>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</si>
  <si>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</si>
  <si>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</si>
  <si>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</si>
  <si>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</si>
  <si>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</si>
  <si>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</si>
  <si>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</si>
  <si>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</si>
  <si>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</si>
  <si>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</si>
  <si>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</si>
  <si>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</si>
  <si>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</si>
  <si>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</si>
  <si>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</si>
  <si>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</si>
  <si>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</si>
  <si>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</si>
  <si>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</si>
  <si>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</si>
  <si>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</si>
  <si>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</si>
  <si>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</si>
  <si>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</si>
  <si>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</si>
  <si>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</si>
  <si>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</si>
  <si>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</si>
  <si>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</si>
  <si>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</si>
  <si>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</si>
  <si>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</si>
  <si>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</si>
  <si>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</si>
  <si>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</si>
  <si>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</si>
  <si>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</si>
  <si>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</si>
  <si>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</si>
  <si>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</si>
  <si>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</si>
  <si>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</si>
  <si>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</si>
  <si>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</si>
  <si>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</si>
  <si>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</si>
  <si>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</si>
  <si>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</si>
  <si>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</si>
  <si>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</si>
  <si>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</si>
  <si>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</si>
  <si>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</si>
  <si>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</si>
  <si>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</si>
  <si>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</si>
  <si>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</si>
  <si>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</si>
  <si>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</si>
  <si>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</si>
  <si>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</si>
  <si>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</si>
  <si>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</si>
  <si>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</si>
  <si>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</si>
  <si>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</si>
  <si>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</si>
  <si>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</si>
  <si>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</si>
  <si>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</si>
  <si>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</si>
  <si>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</si>
  <si>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</si>
  <si>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</si>
  <si>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</si>
  <si>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</si>
  <si>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</si>
  <si>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</si>
  <si>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</si>
  <si>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</si>
  <si>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</si>
  <si>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</si>
  <si>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</si>
  <si>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</si>
  <si>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</si>
  <si>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</si>
  <si>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</si>
  <si>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</si>
  <si>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</si>
  <si>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</si>
  <si>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</si>
  <si>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</si>
  <si>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</si>
  <si>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</si>
  <si>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</si>
  <si>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</si>
  <si>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</si>
  <si>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</si>
  <si>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</si>
  <si>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</si>
  <si>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</si>
  <si>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</si>
  <si>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</si>
  <si>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Id_auxiliar</t>
  </si>
  <si>
    <t>Id_Comuna</t>
  </si>
  <si>
    <t>Nombre del Centro</t>
  </si>
  <si>
    <t>Id_Categoría</t>
  </si>
  <si>
    <t>Ejecutor</t>
  </si>
  <si>
    <t>Cobertura Territorial</t>
  </si>
  <si>
    <t>Dirección</t>
  </si>
  <si>
    <t>Id_Tipo_de_Atención</t>
  </si>
  <si>
    <t>Tipo de atención</t>
  </si>
  <si>
    <t>Atención presencial</t>
  </si>
  <si>
    <t>Atención remota</t>
  </si>
  <si>
    <t>Teléfono</t>
  </si>
  <si>
    <t>Email</t>
  </si>
  <si>
    <t>Email 2</t>
  </si>
  <si>
    <t xml:space="preserve"> Centro de la Mujer Arica</t>
  </si>
  <si>
    <t xml:space="preserve"> Intendencia Regional de Arica y Parinacota</t>
  </si>
  <si>
    <t xml:space="preserve"> Arica, Camarones</t>
  </si>
  <si>
    <t xml:space="preserve"> Maipú 631, Arica</t>
  </si>
  <si>
    <t>Remota y Presencial</t>
  </si>
  <si>
    <t>lunes a jueves desde las 08:30 hasta las 17:30 y el viernes hasta las 16:30</t>
  </si>
  <si>
    <t>14:00 a 17:30 y los viernes hasta las 16:30</t>
  </si>
  <si>
    <t>centrodelamujer.arica@gmail.com</t>
  </si>
  <si>
    <t xml:space="preserve"> Centro de la Mujer de Iquique</t>
  </si>
  <si>
    <t xml:space="preserve"> Asociación Cristiana de Jóvenes (YMCA)</t>
  </si>
  <si>
    <t xml:space="preserve"> Iquique</t>
  </si>
  <si>
    <t xml:space="preserve"> Juan Antonio Ríos 2899, Península de Cavancha</t>
  </si>
  <si>
    <t>8:00 a 13:00</t>
  </si>
  <si>
    <t xml:space="preserve"> lunes a viernes de 08:00 a 13:00 y de 14:00 a 17:00</t>
  </si>
  <si>
    <t xml:space="preserve"> +569-61212899</t>
  </si>
  <si>
    <t>centrodelamujeriquique@gmail.com</t>
  </si>
  <si>
    <t xml:space="preserve"> Centro de la Mujer de Alto Hospicio</t>
  </si>
  <si>
    <t xml:space="preserve"> Municipalidad de Alto Hospicio</t>
  </si>
  <si>
    <t xml:space="preserve"> Alto Hospicio</t>
  </si>
  <si>
    <t xml:space="preserve"> Av. Los Cóndores 3714</t>
  </si>
  <si>
    <t>Remota y presencial</t>
  </si>
  <si>
    <t>lunes, miércoles y viernes de 09:00 a 13:00</t>
  </si>
  <si>
    <t xml:space="preserve"> lunes a jueves de 8:30 a 17:30 y viernes de 8:30 a 16:30</t>
  </si>
  <si>
    <t>centrodelamujermaho@gmail.com</t>
  </si>
  <si>
    <t xml:space="preserve"> Centro de la Mujer Tamarugal</t>
  </si>
  <si>
    <t xml:space="preserve"> Gobernación Provincial del Tamarugal</t>
  </si>
  <si>
    <t xml:space="preserve"> Pozo Almonte, Huara, Camiña, Colchane y Pica</t>
  </si>
  <si>
    <t xml:space="preserve"> Tamarugal 180, Pozo Almonte</t>
  </si>
  <si>
    <t>Presencial</t>
  </si>
  <si>
    <t>lunes a viernes de 8:30 a 15:30</t>
  </si>
  <si>
    <t>No tiene</t>
  </si>
  <si>
    <t xml:space="preserve"> 57-2248275 / +56932477247</t>
  </si>
  <si>
    <t>centrodelamujerpozo@gmail.com</t>
  </si>
  <si>
    <t xml:space="preserve"> Centro de la Mujer de Antofagasta.</t>
  </si>
  <si>
    <t xml:space="preserve"> ONG Trekan.</t>
  </si>
  <si>
    <t xml:space="preserve"> Antofagasta, Taltal, Sierra Gorda y Mejillones</t>
  </si>
  <si>
    <t xml:space="preserve"> Rebeca Matte N°579 (sector Playa Blanca)</t>
  </si>
  <si>
    <t>lunes a jueves de 09:00 a 14:00 y de 15:00 a 18:00. Los viernes de 09:00 a 13:00 y de 14:00 a 17:00</t>
  </si>
  <si>
    <t xml:space="preserve"> 522310227 – 936942948 – 995480845 – 995853393</t>
  </si>
  <si>
    <t>centrodelamujerantofagasta@gmail.com</t>
  </si>
  <si>
    <t xml:space="preserve"> Centro de la Mujer de Calama.</t>
  </si>
  <si>
    <t xml:space="preserve"> Ilustre Municipalidad de Calama.</t>
  </si>
  <si>
    <t xml:space="preserve"> Calama, San Pedro de Atacama y Ollagüe</t>
  </si>
  <si>
    <t xml:space="preserve"> Avenida Central Norte Nº2012, villa Ayquina, Calama.</t>
  </si>
  <si>
    <t>lunes a viernes de 09:00 a 14:00</t>
  </si>
  <si>
    <t>16:00 a 18:00</t>
  </si>
  <si>
    <t xml:space="preserve"> 55-2892615 / 55-2892613</t>
  </si>
  <si>
    <t>centrodelamujercalama@gmail.com</t>
  </si>
  <si>
    <t xml:space="preserve"> Centro de la Mujer de Tocopilla.</t>
  </si>
  <si>
    <t>Ilustre Municipalidad de Tocopilla.</t>
  </si>
  <si>
    <t xml:space="preserve"> Tocopilla y María Elena</t>
  </si>
  <si>
    <t xml:space="preserve"> Santa Rosa s/n esquina Matta.</t>
  </si>
  <si>
    <t>Remota y Presencial por Turnos</t>
  </si>
  <si>
    <t>por sistema de turnos de lunes a viernes de 08:00 a 13:00 y de 14:00 a 19:00</t>
  </si>
  <si>
    <t>09:30 a 18:00</t>
  </si>
  <si>
    <t>centrodelamujer@gmail.com</t>
  </si>
  <si>
    <t xml:space="preserve"> Centro de la Mujer Copiapó</t>
  </si>
  <si>
    <t xml:space="preserve"> Ilustre Municipalidad de Copiapó</t>
  </si>
  <si>
    <t xml:space="preserve"> Provincia de Copiapó</t>
  </si>
  <si>
    <t xml:space="preserve"> Pasaje Valentín Letelier Nº731, Población Los Sauces</t>
  </si>
  <si>
    <t>Solo casos graves</t>
  </si>
  <si>
    <t>08:30 a 17:00</t>
  </si>
  <si>
    <t xml:space="preserve"> 52 2 219814 – 979866085</t>
  </si>
  <si>
    <t>cmujer3@gmail.com</t>
  </si>
  <si>
    <t xml:space="preserve"> Centro de la Mujer Vallenar</t>
  </si>
  <si>
    <t xml:space="preserve"> Ilustre Municipalidad de Vallenar</t>
  </si>
  <si>
    <t xml:space="preserve"> Provincia del Huasco</t>
  </si>
  <si>
    <t xml:space="preserve"> Merced Nº1455 Edificio Nicolás Naranjo (2º piso)</t>
  </si>
  <si>
    <t>08:30 a 17:30</t>
  </si>
  <si>
    <t>centrodelamujervallenar@gmail.com</t>
  </si>
  <si>
    <t xml:space="preserve"> Centro de la Mujer Chañaral</t>
  </si>
  <si>
    <t xml:space="preserve"> Ilustre Municipalidad de Chañaral</t>
  </si>
  <si>
    <t xml:space="preserve"> Provincia de Chañaral</t>
  </si>
  <si>
    <t xml:space="preserve"> Pasaje las Ánimas Nº15 Población Corvi antigua</t>
  </si>
  <si>
    <t>Remota, Presencial y  Presencial por Turnos</t>
  </si>
  <si>
    <t>08:30 a 13:00. Y casos graves</t>
  </si>
  <si>
    <t>13:00 a 17:30</t>
  </si>
  <si>
    <t xml:space="preserve"> 52 2 2481034</t>
  </si>
  <si>
    <t>cmujerchanaral@gmail.com</t>
  </si>
  <si>
    <t xml:space="preserve"> Centro de la Mujer Liwen</t>
  </si>
  <si>
    <t xml:space="preserve"> Municipalidad de La Serena</t>
  </si>
  <si>
    <t xml:space="preserve"> La Serena, Vicuña, Paihuano</t>
  </si>
  <si>
    <t xml:space="preserve"> Infante Nº 560, La Serena</t>
  </si>
  <si>
    <t>09:00 a 14:00</t>
  </si>
  <si>
    <t>15:00 a 18:00</t>
  </si>
  <si>
    <t xml:space="preserve"> 51-2427847</t>
  </si>
  <si>
    <t xml:space="preserve"> centroliwen@gmail.com</t>
  </si>
  <si>
    <t xml:space="preserve"> Centro de la Mujer Makallay</t>
  </si>
  <si>
    <t xml:space="preserve"> Municipio de Illapel</t>
  </si>
  <si>
    <t xml:space="preserve"> Illapel, Salamanca, Canela, Los Vilos</t>
  </si>
  <si>
    <t xml:space="preserve"> Constitución 055-b, Illapel</t>
  </si>
  <si>
    <t>09:00 a 18:00</t>
  </si>
  <si>
    <t xml:space="preserve"> 53-2662316</t>
  </si>
  <si>
    <t xml:space="preserve"> centromujermakallay@gmail.com </t>
  </si>
  <si>
    <t xml:space="preserve"> coordinadormakallay@municipalidadillapel.cl </t>
  </si>
  <si>
    <t xml:space="preserve"> Centro de la Mujer Sayén</t>
  </si>
  <si>
    <t xml:space="preserve"> Municipalidad de Ovalle</t>
  </si>
  <si>
    <t xml:space="preserve"> Ovalle, Monte Patria, Combarbalá, Río Hurtado, Punitaqui</t>
  </si>
  <si>
    <t xml:space="preserve"> Tangue N° 365, Ovalle</t>
  </si>
  <si>
    <t xml:space="preserve"> 53- 2621542</t>
  </si>
  <si>
    <t xml:space="preserve"> centrodelamujerovalle@gmail.com</t>
  </si>
  <si>
    <t xml:space="preserve"> Centro de la Mujer Rayún</t>
  </si>
  <si>
    <t xml:space="preserve"> Municipio de Coquimbo</t>
  </si>
  <si>
    <t xml:space="preserve"> Coquimbo, Andacollo, La Higuera</t>
  </si>
  <si>
    <t xml:space="preserve"> Avenida Ossandón #  645, sector El Llano, Coquimbo</t>
  </si>
  <si>
    <t xml:space="preserve"> +569 91623560</t>
  </si>
  <si>
    <t xml:space="preserve"> mujerrayun@gmail.com</t>
  </si>
  <si>
    <t xml:space="preserve"> Centro de la Mujer de Valparaíso</t>
  </si>
  <si>
    <t xml:space="preserve"> Municipalidad de Valparaíso</t>
  </si>
  <si>
    <t xml:space="preserve"> Valparaíso</t>
  </si>
  <si>
    <t xml:space="preserve"> Av. Argentina Nº 864, piso 2 Of 19, Valparaíso</t>
  </si>
  <si>
    <t>Remota</t>
  </si>
  <si>
    <t>lunes a viernes de 09:00 a 18:00</t>
  </si>
  <si>
    <t xml:space="preserve"> centrodelamujerdevalparaiso@munivalpo.cl</t>
  </si>
  <si>
    <t xml:space="preserve"> Centro de la Mujer San Felipe</t>
  </si>
  <si>
    <t xml:space="preserve"> Municipalidad de San Felipe</t>
  </si>
  <si>
    <t xml:space="preserve"> San Felipe, Putaendo, Santa María, Panquehue</t>
  </si>
  <si>
    <t xml:space="preserve"> Calle Santo Domingo N° 43 San Felipe.</t>
  </si>
  <si>
    <t>lunes a jueves de 08:00 a 17:45 y los viernes de 08:00 a 15:00</t>
  </si>
  <si>
    <t xml:space="preserve"> (34) 2434607</t>
  </si>
  <si>
    <t xml:space="preserve"> centrovifaconcagua@gmail.com</t>
  </si>
  <si>
    <t xml:space="preserve"> Centro de la Mujer Los Andes</t>
  </si>
  <si>
    <t xml:space="preserve"> Gobernación Provincial de Los Andes</t>
  </si>
  <si>
    <t xml:space="preserve"> Los Andes, San Esteban, Calle Larga, Rinconada</t>
  </si>
  <si>
    <t xml:space="preserve"> Esmeralda 387, Los Andes</t>
  </si>
  <si>
    <t>lunes a jueves de 09:00 a 17:30 y los viernes de 09:00 a 16:30</t>
  </si>
  <si>
    <t xml:space="preserve"> +569 58435817</t>
  </si>
  <si>
    <t xml:space="preserve"> centrodelamujer.goblosandes@gmail.com</t>
  </si>
  <si>
    <t xml:space="preserve"> Centro de la Mujer de La Ligua</t>
  </si>
  <si>
    <t xml:space="preserve"> Municipalidad de La Ligua</t>
  </si>
  <si>
    <t xml:space="preserve"> Cabildo, Petorca, La Ligua</t>
  </si>
  <si>
    <t xml:space="preserve"> Arturo Prat 122, La Ligua</t>
  </si>
  <si>
    <t>lunes a jueves de 09:00 a 18:00 y los viernes de 09:00 a 17:00</t>
  </si>
  <si>
    <t xml:space="preserve"> centrodelamujerpetorca@gmail.com</t>
  </si>
  <si>
    <t xml:space="preserve"> Centro de la Mujer de La Calera</t>
  </si>
  <si>
    <t xml:space="preserve"> Municipalidad de La Calera</t>
  </si>
  <si>
    <t xml:space="preserve"> La Calera, Hijuelas, Nogales (Melón), La Cruz</t>
  </si>
  <si>
    <t xml:space="preserve"> Cochrane N° 506/Esquina Josefina, La Calera.</t>
  </si>
  <si>
    <t>lunes a jueves de 09:00 a 14:30 y los viernes de 09:00 a 16:30</t>
  </si>
  <si>
    <t xml:space="preserve"> +56954513757 / +56979428927</t>
  </si>
  <si>
    <t xml:space="preserve"> centrosernamlacalera@gmail.com</t>
  </si>
  <si>
    <t xml:space="preserve"> Centro de la Mujer Con Cón</t>
  </si>
  <si>
    <t xml:space="preserve"> Municipalidad de Con Cón</t>
  </si>
  <si>
    <t xml:space="preserve"> Con Cón, Puchuncaví, Quintero</t>
  </si>
  <si>
    <t xml:space="preserve"> Manantiales 865, Con Cón</t>
  </si>
  <si>
    <t>lunes a jueves de 08:00 a 17:15 y los viernes de 08:00 a 16:15</t>
  </si>
  <si>
    <t xml:space="preserve"> 32-281 1142 / (9) 8595 7853</t>
  </si>
  <si>
    <t xml:space="preserve"> centrodelamujer@concon.cl</t>
  </si>
  <si>
    <t xml:space="preserve"> Centro de la Mujer Villa Alemana</t>
  </si>
  <si>
    <t xml:space="preserve"> Municipalidad de Villa Alemana</t>
  </si>
  <si>
    <t xml:space="preserve"> Villa Alemana, Quilpué</t>
  </si>
  <si>
    <t xml:space="preserve"> Santiago 501, Villa Alemana</t>
  </si>
  <si>
    <t>lunes a jueves de 08:30 a 17:30 y los viernes de 08:30 a 16:30</t>
  </si>
  <si>
    <t xml:space="preserve"> 32-314 0191 /+569 65 72 8742</t>
  </si>
  <si>
    <t xml:space="preserve"> centrodelamujer.villalemana@gmail.com</t>
  </si>
  <si>
    <t xml:space="preserve"> Centro de la Mujer Llay Llay</t>
  </si>
  <si>
    <t xml:space="preserve"> Municipalidad de Llay Llay</t>
  </si>
  <si>
    <t xml:space="preserve"> Llay Llay, Catemu</t>
  </si>
  <si>
    <t xml:space="preserve"> Salvador González 337,  Llay Llay</t>
  </si>
  <si>
    <t xml:space="preserve"> (34) 237 9110 /+569 954 02 725</t>
  </si>
  <si>
    <t xml:space="preserve"> cdmllayllay@gmail.com</t>
  </si>
  <si>
    <t xml:space="preserve"> Centro de la Mujer San Antonio</t>
  </si>
  <si>
    <t xml:space="preserve"> Gobernación Provincial de San Antonio</t>
  </si>
  <si>
    <t xml:space="preserve"> San Antonio, Santo Domingo, Cartagena, El Tabo, El Quisco, Algarrobo</t>
  </si>
  <si>
    <t xml:space="preserve"> Barros Luco 1960, San Antonio</t>
  </si>
  <si>
    <t>lunes a viernes de 08:30 a 14:00</t>
  </si>
  <si>
    <t>lunes a viernes de 08:30 a 17:30</t>
  </si>
  <si>
    <t xml:space="preserve"> 35 2289834/35 2289974 / +569 34488671</t>
  </si>
  <si>
    <t xml:space="preserve"> centromujer.gobernacion@gmail.com</t>
  </si>
  <si>
    <t xml:space="preserve"> Centro de la Mujer Viña del Mar</t>
  </si>
  <si>
    <t xml:space="preserve"> Fundación Senda Humana</t>
  </si>
  <si>
    <t xml:space="preserve"> Viña del Mar</t>
  </si>
  <si>
    <t xml:space="preserve"> Los Castaños 431, Viña del Mar</t>
  </si>
  <si>
    <t>lunes a viernes de 09:00 a 17:00</t>
  </si>
  <si>
    <t xml:space="preserve"> +56962 35 1458 / +56962396118</t>
  </si>
  <si>
    <t xml:space="preserve"> centrodelamujer.vinadelmar@gmail.com</t>
  </si>
  <si>
    <t xml:space="preserve"> Centro de la Mujer Limache</t>
  </si>
  <si>
    <t xml:space="preserve"> Municipalidad de Limache</t>
  </si>
  <si>
    <t xml:space="preserve"> Limache, Quillota, Olmué</t>
  </si>
  <si>
    <t xml:space="preserve"> Calle Uribe N°3, Limache</t>
  </si>
  <si>
    <t>lunes a viernes de 08:00 a 17:45</t>
  </si>
  <si>
    <t xml:space="preserve"> cdmujerlimache@gmail.com</t>
  </si>
  <si>
    <t xml:space="preserve"> Centro Isla de Pascua</t>
  </si>
  <si>
    <t xml:space="preserve"> Municipalidad de Isla de Pascua</t>
  </si>
  <si>
    <t xml:space="preserve"> Isla de Pascua</t>
  </si>
  <si>
    <t xml:space="preserve"> Tu U Koihu s/n, Isla de Pascua</t>
  </si>
  <si>
    <t>09:00 a 16:00</t>
  </si>
  <si>
    <t xml:space="preserve"> 32-255 1036</t>
  </si>
  <si>
    <t xml:space="preserve"> sernampascua@gmail.com</t>
  </si>
  <si>
    <t xml:space="preserve"> Centro de la Mujer Provincia Melipilla</t>
  </si>
  <si>
    <t xml:space="preserve"> Municipalidad de Melipilla</t>
  </si>
  <si>
    <t xml:space="preserve"> Melipilla, María Pinto, San Pedro</t>
  </si>
  <si>
    <t xml:space="preserve"> Ortúzar 325, Melipilla</t>
  </si>
  <si>
    <t xml:space="preserve"> 2 29027372 / 2 29027382</t>
  </si>
  <si>
    <t xml:space="preserve"> centrodelamujermelipilla@munimelipilla.cl</t>
  </si>
  <si>
    <t xml:space="preserve"> Centro de la Mujer Peñalolén</t>
  </si>
  <si>
    <t xml:space="preserve"> Municipalidad de Peñalolén</t>
  </si>
  <si>
    <t xml:space="preserve"> Peñalolén</t>
  </si>
  <si>
    <t xml:space="preserve"> Calle 17-A 931, Villa Naciones Unidas, Peñalolén</t>
  </si>
  <si>
    <t xml:space="preserve"> 2 22 791 761 / 2 22 793 009</t>
  </si>
  <si>
    <t xml:space="preserve"> centromujer@penalolen.cl</t>
  </si>
  <si>
    <t xml:space="preserve"> Centro de la Mujer San Bernardo</t>
  </si>
  <si>
    <t xml:space="preserve"> Municipalidad de San Bernardo</t>
  </si>
  <si>
    <t xml:space="preserve"> San Bernardo</t>
  </si>
  <si>
    <t xml:space="preserve"> Av. O’Higgins 375, San Bernardo</t>
  </si>
  <si>
    <t>09:00 a 17:00</t>
  </si>
  <si>
    <t xml:space="preserve"> 2 29 270 962 / 2 29270070</t>
  </si>
  <si>
    <t xml:space="preserve"> centrodelamujersanbernardo@gmail.com</t>
  </si>
  <si>
    <t xml:space="preserve"> Centro de la Mujer Buin</t>
  </si>
  <si>
    <t xml:space="preserve"> Municipalidad de Buin</t>
  </si>
  <si>
    <t xml:space="preserve"> Buin, Paine</t>
  </si>
  <si>
    <t xml:space="preserve"> Manuel Bulnes 243, Buin.</t>
  </si>
  <si>
    <t>14:00 a 18:00</t>
  </si>
  <si>
    <t xml:space="preserve"> cdmbuin@buin.cl</t>
  </si>
  <si>
    <t xml:space="preserve"> Centro de la Mujer Maipú</t>
  </si>
  <si>
    <t xml:space="preserve"> Municipalidad de Maipú</t>
  </si>
  <si>
    <t xml:space="preserve"> Maipú</t>
  </si>
  <si>
    <t xml:space="preserve"> General Ordoñez 176 – Depto. 405 -406 Maipú</t>
  </si>
  <si>
    <t xml:space="preserve"> 2 – 2677 6741; 2 – 2677 6742</t>
  </si>
  <si>
    <t xml:space="preserve"> vifponiente@maipu.cl</t>
  </si>
  <si>
    <t xml:space="preserve"> Centro de la Mujer Conchalí</t>
  </si>
  <si>
    <t xml:space="preserve"> Municipalidad de Conchalí</t>
  </si>
  <si>
    <t xml:space="preserve"> Conchalí, Huechuraba</t>
  </si>
  <si>
    <t xml:space="preserve"> La Palma 3595, Conchalí</t>
  </si>
  <si>
    <t xml:space="preserve"> 22 7972124 / 22 7972126</t>
  </si>
  <si>
    <t xml:space="preserve"> centromujerzonanorte@gmail.com</t>
  </si>
  <si>
    <t xml:space="preserve"> Centro de la Mujer La Pintana</t>
  </si>
  <si>
    <t xml:space="preserve"> Municipalidad de La Pintana</t>
  </si>
  <si>
    <t xml:space="preserve"> La Pintana</t>
  </si>
  <si>
    <t xml:space="preserve"> Av. José Manuel Balmaceda N° 1231, La Pintana</t>
  </si>
  <si>
    <t xml:space="preserve"> 2 23 896 822 / 2 23 896 815 / 2 23 896 824</t>
  </si>
  <si>
    <t xml:space="preserve"> centrodelamujer@pintana.cl</t>
  </si>
  <si>
    <t xml:space="preserve">lapintanacentrodelamujer@gmail.com </t>
  </si>
  <si>
    <t xml:space="preserve"> Centro de la Mujer Quilicura</t>
  </si>
  <si>
    <t xml:space="preserve"> Municipalidad de Quilicura</t>
  </si>
  <si>
    <t xml:space="preserve"> Quilicura</t>
  </si>
  <si>
    <t xml:space="preserve"> Pasaje Paraíso N° 706 Villa Aquelarre, Quilicura</t>
  </si>
  <si>
    <t xml:space="preserve"> 2 – 229 046 282</t>
  </si>
  <si>
    <t xml:space="preserve"> centrodelamujer@quilicura.cl</t>
  </si>
  <si>
    <t xml:space="preserve"> Centro de la Mujer La Granja</t>
  </si>
  <si>
    <t xml:space="preserve"> Municipalidad de La Granja</t>
  </si>
  <si>
    <t xml:space="preserve"> La Granja</t>
  </si>
  <si>
    <t xml:space="preserve"> Av. 12 Poniente 8390 esq. Avda. San Gregorio, La Granja</t>
  </si>
  <si>
    <t xml:space="preserve"> +56 9 8259 8866 (se informará cuando el Centro de la Mujer cuente con teléfono de red fija)</t>
  </si>
  <si>
    <t xml:space="preserve"> centromujerlg@gmail.com</t>
  </si>
  <si>
    <t xml:space="preserve"> Centro de la Mujer Pudahuel</t>
  </si>
  <si>
    <t xml:space="preserve"> Municipalidad de Pudahuel</t>
  </si>
  <si>
    <t xml:space="preserve"> Pudahuel</t>
  </si>
  <si>
    <t xml:space="preserve"> San Francisco 8630, Pudahuel</t>
  </si>
  <si>
    <t xml:space="preserve"> 2 – 226 443 902</t>
  </si>
  <si>
    <t xml:space="preserve"> centrodelamujer@mpudahuel.cl</t>
  </si>
  <si>
    <t xml:space="preserve"> Centro de la Mujer Talagante</t>
  </si>
  <si>
    <t xml:space="preserve"> Municipalidad de Talagante</t>
  </si>
  <si>
    <t xml:space="preserve"> Talagante, Peñaflor</t>
  </si>
  <si>
    <t xml:space="preserve"> Balmaceda #584, Talagante</t>
  </si>
  <si>
    <t xml:space="preserve"> 2 25989308</t>
  </si>
  <si>
    <t xml:space="preserve"> centromujer@talagante.cl</t>
  </si>
  <si>
    <t xml:space="preserve"> Centro de la Mujer Lo Espejo</t>
  </si>
  <si>
    <t xml:space="preserve"> Municipalidad de Lo Espejo</t>
  </si>
  <si>
    <t xml:space="preserve"> Lo Espejo, Cerrillos</t>
  </si>
  <si>
    <t xml:space="preserve"> Puerto Príncipe 3130, Población José María Caro, Lo Espejo</t>
  </si>
  <si>
    <t xml:space="preserve"> 22 485 63 25 – 22 485 63 26</t>
  </si>
  <si>
    <t xml:space="preserve"> centrodelamujerloespejo@gmail.com</t>
  </si>
  <si>
    <t xml:space="preserve"> Centro de la Mujer Chacabuco</t>
  </si>
  <si>
    <t xml:space="preserve"> Municipalidad de Colina</t>
  </si>
  <si>
    <t xml:space="preserve"> Colina, Lampa, Til Til</t>
  </si>
  <si>
    <t xml:space="preserve"> Psj. El Litre N° 395, Villa la Concepción, Colina.</t>
  </si>
  <si>
    <t xml:space="preserve"> 228603108-994792598</t>
  </si>
  <si>
    <t xml:space="preserve"> centrodelamujerchacabuco@gmail.com</t>
  </si>
  <si>
    <t xml:space="preserve"> Centro de la Mujer Pedro Aguirre Cerda</t>
  </si>
  <si>
    <t xml:space="preserve"> Municipalidad de Pedro Aguirre Cerda</t>
  </si>
  <si>
    <t xml:space="preserve"> Pedro Aguirre Cerda, San Miguel</t>
  </si>
  <si>
    <t xml:space="preserve"> Pje. Tácito 5864 (esquina Calle Huamalata) Pedro Aguirre Cerda</t>
  </si>
  <si>
    <t>10:00 a 17:00</t>
  </si>
  <si>
    <t xml:space="preserve"> 223965406 / 223965407</t>
  </si>
  <si>
    <t xml:space="preserve"> centromujer@pedroaguirrecerda.cl</t>
  </si>
  <si>
    <t xml:space="preserve"> Centro de la Mujer Provincia Cordillera</t>
  </si>
  <si>
    <t xml:space="preserve"> Gobernación Provincial Cordillera</t>
  </si>
  <si>
    <t xml:space="preserve"> Puente Alto, Pirque, San José de Maipo</t>
  </si>
  <si>
    <t xml:space="preserve"> Avenida Concha y Toro 461, 2° piso, Puente Alto</t>
  </si>
  <si>
    <t xml:space="preserve"> 2 23528407/ 419</t>
  </si>
  <si>
    <t xml:space="preserve"> dsantander@interior.gob.cl</t>
  </si>
  <si>
    <t xml:space="preserve"> Centro de la Mujer Santiago</t>
  </si>
  <si>
    <t xml:space="preserve"> Municipalidad de Santiago</t>
  </si>
  <si>
    <t xml:space="preserve"> Santiago</t>
  </si>
  <si>
    <t xml:space="preserve"> Cienfuegos 72, Metro Los Héroes, Santiago.</t>
  </si>
  <si>
    <t xml:space="preserve"> 2 27 136 727 / 2 27 136 728</t>
  </si>
  <si>
    <t xml:space="preserve"> centromujersantiago@gmail.com</t>
  </si>
  <si>
    <t xml:space="preserve"> Centro de la Mujer Estación Central</t>
  </si>
  <si>
    <t xml:space="preserve"> Municipalidad de Estación Central</t>
  </si>
  <si>
    <t xml:space="preserve"> Estación Central</t>
  </si>
  <si>
    <t xml:space="preserve"> Las Rejas Sur 626 – H, Estación Central</t>
  </si>
  <si>
    <t xml:space="preserve"> 2 27 798 056</t>
  </si>
  <si>
    <t xml:space="preserve"> centromujer.estacioncentral@gmail.com</t>
  </si>
  <si>
    <t xml:space="preserve"> Centro de la Mujer Providencia</t>
  </si>
  <si>
    <t xml:space="preserve"> Municipalidad de Providencia</t>
  </si>
  <si>
    <t xml:space="preserve"> Providencia, Ñuñoa, La Reina</t>
  </si>
  <si>
    <t xml:space="preserve"> Miguel Claro 543, Providencia (ex Registro Civil)</t>
  </si>
  <si>
    <t xml:space="preserve"> 2 – 232 219 729</t>
  </si>
  <si>
    <t xml:space="preserve"> centrodelamujer@providencia.cl</t>
  </si>
  <si>
    <t xml:space="preserve"> Centro de la Mujer Lo Prado</t>
  </si>
  <si>
    <t xml:space="preserve"> Municipalidad de Lo Prado</t>
  </si>
  <si>
    <t xml:space="preserve"> Lo Prado</t>
  </si>
  <si>
    <t xml:space="preserve"> San Germán 1052, Lo Prado</t>
  </si>
  <si>
    <t xml:space="preserve"> 227741629 / 9-82893603 / 999981709</t>
  </si>
  <si>
    <t xml:space="preserve"> centrodelamujer@loprado.cl</t>
  </si>
  <si>
    <t xml:space="preserve"> Centro de la Mujer El Bosque</t>
  </si>
  <si>
    <t xml:space="preserve"> Municipalidad de El Bosque</t>
  </si>
  <si>
    <t xml:space="preserve"> El Bosque</t>
  </si>
  <si>
    <t xml:space="preserve"> Av. Padre Hurtado 12505 ex Los Morros, El Bosque</t>
  </si>
  <si>
    <t xml:space="preserve"> 225401793 / 225401792 / 978635087 / 998644765</t>
  </si>
  <si>
    <t xml:space="preserve"> centromujer@municipalidaddelbosque.cl</t>
  </si>
  <si>
    <t xml:space="preserve"> Centro de la Mujer Renca</t>
  </si>
  <si>
    <t xml:space="preserve"> Municipalidad de Renca</t>
  </si>
  <si>
    <t xml:space="preserve"> Renca</t>
  </si>
  <si>
    <t xml:space="preserve"> Blanco Encalada 1355, Municipalidad de Renca</t>
  </si>
  <si>
    <t xml:space="preserve"> 226410593 / 9-73188640</t>
  </si>
  <si>
    <t xml:space="preserve"> centrodelamujer@renca.cl</t>
  </si>
  <si>
    <t xml:space="preserve"> Centro de la Mujer La Florida</t>
  </si>
  <si>
    <t xml:space="preserve"> Municipalidad de La Florida</t>
  </si>
  <si>
    <t xml:space="preserve"> La Florida</t>
  </si>
  <si>
    <t xml:space="preserve"> Vicuña Mackenna 10.777, La Florida</t>
  </si>
  <si>
    <t xml:space="preserve"> centrodelamujerlaflorida@gmail.com</t>
  </si>
  <si>
    <t xml:space="preserve"> Centro de la Mujer Cerro Navia</t>
  </si>
  <si>
    <t xml:space="preserve"> Municipalidad de Cerro Navia</t>
  </si>
  <si>
    <t xml:space="preserve"> Cerro Navia</t>
  </si>
  <si>
    <t xml:space="preserve"> J.J. Pérez 6570, Cerro Navia</t>
  </si>
  <si>
    <t xml:space="preserve"> 2 27 733 622</t>
  </si>
  <si>
    <t xml:space="preserve"> centrodelamujercerronavia@gmail.com</t>
  </si>
  <si>
    <t xml:space="preserve"> Centro de la Mujer Quinta Normal</t>
  </si>
  <si>
    <t xml:space="preserve"> Municipalidad de Quinta Normal</t>
  </si>
  <si>
    <t xml:space="preserve"> Quinta Normal</t>
  </si>
  <si>
    <t xml:space="preserve"> Villasana 1697 (a 1 cuadra de Mapocho), Quinta Normal</t>
  </si>
  <si>
    <t xml:space="preserve"> 227864811 / 9-54123707</t>
  </si>
  <si>
    <t xml:space="preserve"> centromujerquintanormal@gmail.com</t>
  </si>
  <si>
    <t xml:space="preserve"> Centro de la Mujer Macul</t>
  </si>
  <si>
    <t xml:space="preserve"> Municipalidad de Macul</t>
  </si>
  <si>
    <t xml:space="preserve"> Macul, San Joaquín</t>
  </si>
  <si>
    <t xml:space="preserve"> Quilín 3248, 2º piso</t>
  </si>
  <si>
    <t xml:space="preserve"> 2 – 228 739 190; 2 – 228 739 188</t>
  </si>
  <si>
    <t xml:space="preserve"> centromujer@munimacul.cl</t>
  </si>
  <si>
    <t xml:space="preserve"> Centro de la Mujer Calera de Tango</t>
  </si>
  <si>
    <t xml:space="preserve"> Municipalidad de Calera de Tango</t>
  </si>
  <si>
    <t xml:space="preserve"> Calera de Tango y Padre Hurtado</t>
  </si>
  <si>
    <t xml:space="preserve"> Av. Calera de Tango 345, Calera de Tango (Interior del municipio)</t>
  </si>
  <si>
    <t xml:space="preserve"> 228108959 – 2281108902</t>
  </si>
  <si>
    <t xml:space="preserve"> cdmcaleradetango@gmail.com</t>
  </si>
  <si>
    <t xml:space="preserve"> Centro de la Mujer San Ramón</t>
  </si>
  <si>
    <t xml:space="preserve"> Municipalidad de San Ramón</t>
  </si>
  <si>
    <t xml:space="preserve"> San Ramón y La Cisterna</t>
  </si>
  <si>
    <t xml:space="preserve"> Carabinero Genaro Rodríguez 1845, Población La Bandera, San Ramón</t>
  </si>
  <si>
    <t>lunes a jueves de 09:00 a 17:00 y los viernes de 09:00 a 14:00</t>
  </si>
  <si>
    <t xml:space="preserve"> 224058780 – 224058781 - +56930786843</t>
  </si>
  <si>
    <t xml:space="preserve"> cdmsanramon@gmail.com</t>
  </si>
  <si>
    <t xml:space="preserve"> Centro de la Mujer Recoleta</t>
  </si>
  <si>
    <t xml:space="preserve"> Municipalidad de Recoleta</t>
  </si>
  <si>
    <t xml:space="preserve"> Recoleta e Independencia</t>
  </si>
  <si>
    <t xml:space="preserve"> Av. Dorsal 1099 2do piso, Recoleta</t>
  </si>
  <si>
    <t xml:space="preserve"> 2 – 229 457 406; +569 7872 5189</t>
  </si>
  <si>
    <t xml:space="preserve"> centromujerrecoleta@gmail.com</t>
  </si>
  <si>
    <t xml:space="preserve"> Centro de la Mujer Isla de Maipo</t>
  </si>
  <si>
    <t xml:space="preserve"> Municipalidad de Isla de Maipo</t>
  </si>
  <si>
    <t xml:space="preserve"> Isla de Maipo</t>
  </si>
  <si>
    <t xml:space="preserve"> Balmaceda N° 3265, Isla de Maipo</t>
  </si>
  <si>
    <t xml:space="preserve"> 2 28769263</t>
  </si>
  <si>
    <t xml:space="preserve"> centrodelamujerislademaipo@gmail.com</t>
  </si>
  <si>
    <t xml:space="preserve"> Centro de la Mujer El Monte</t>
  </si>
  <si>
    <t xml:space="preserve"> Municipalidad El Monte</t>
  </si>
  <si>
    <t>No indicado</t>
  </si>
  <si>
    <t xml:space="preserve"> Camilo Henríquez N° 73</t>
  </si>
  <si>
    <t xml:space="preserve"> 28184748/780 – 97618060 – 971376064</t>
  </si>
  <si>
    <t xml:space="preserve"> centrodelamujer@munielmonte.cl</t>
  </si>
  <si>
    <t xml:space="preserve"> Centro de la Mujer de Curacaví</t>
  </si>
  <si>
    <t xml:space="preserve"> Municipalidad de Curacaví</t>
  </si>
  <si>
    <t xml:space="preserve"> Manuel Larraín 394, Curacaví</t>
  </si>
  <si>
    <t xml:space="preserve"> cdmcuracavi@gmail.com</t>
  </si>
  <si>
    <t xml:space="preserve"> Centro de la Mujer de Rancagua</t>
  </si>
  <si>
    <t xml:space="preserve"> Ilustre Municipalidad de Rancagua</t>
  </si>
  <si>
    <t xml:space="preserve"> Rancagua, Graneros, Machalí</t>
  </si>
  <si>
    <t xml:space="preserve"> Calle Lourdes Nº 463, Rancagua</t>
  </si>
  <si>
    <t>lunes a jueves de 10:00 a 18:00 y viernes de 10:00 a 114:00</t>
  </si>
  <si>
    <t>lunes a jueves de 09:00 a 18:00 y viernes de 09:00 a 13:00</t>
  </si>
  <si>
    <t xml:space="preserve"> 72-2203481 / +569 4277 8023</t>
  </si>
  <si>
    <t xml:space="preserve"> centrodelamujer@rancagua.cl</t>
  </si>
  <si>
    <t xml:space="preserve"> Centro de la Mujer de Colchagua (San Fernando)</t>
  </si>
  <si>
    <t xml:space="preserve"> Fundación Leon Bloy</t>
  </si>
  <si>
    <t xml:space="preserve"> San Fernando, Chimbarongo</t>
  </si>
  <si>
    <t xml:space="preserve"> Argomedo 620, San Fernando</t>
  </si>
  <si>
    <t xml:space="preserve"> 72 – 271 2081 +569 9002 5012</t>
  </si>
  <si>
    <t xml:space="preserve"> sanfernando.cdm@gmail.com</t>
  </si>
  <si>
    <t xml:space="preserve"> Centro de la Mujer de Rengo</t>
  </si>
  <si>
    <t xml:space="preserve"> Municipalidad de Rengo</t>
  </si>
  <si>
    <t xml:space="preserve"> Rengo, Malloa, San Vicente</t>
  </si>
  <si>
    <t xml:space="preserve"> José Bisquet 262 – Rengo</t>
  </si>
  <si>
    <t>09:30 a 13:00</t>
  </si>
  <si>
    <t xml:space="preserve"> 72-2358180 /+56920691326)</t>
  </si>
  <si>
    <t xml:space="preserve"> centromujerrengo@gmail.com</t>
  </si>
  <si>
    <t xml:space="preserve"> Centro de la Mujer de Pichilemu</t>
  </si>
  <si>
    <t xml:space="preserve"> Gobernación Cardenal Caro</t>
  </si>
  <si>
    <t xml:space="preserve"> Pichilemu, Marchihue, Litueche, Navidad</t>
  </si>
  <si>
    <t xml:space="preserve"> Avenida Costanera 078, Pichilemu</t>
  </si>
  <si>
    <t xml:space="preserve"> 72-2567023 / 72-2567024 / +56968523636</t>
  </si>
  <si>
    <t xml:space="preserve"> centropichilemusernam@gmail.com</t>
  </si>
  <si>
    <t xml:space="preserve"> Centro de la Mujer San Vicente de Tagua Tagua</t>
  </si>
  <si>
    <t xml:space="preserve"> Servicio de Salud de O’Higgins</t>
  </si>
  <si>
    <t xml:space="preserve"> San Vicente, Las Cabras, Pichidegua, Coltauco</t>
  </si>
  <si>
    <t xml:space="preserve"> Pasaje Javier Prado Amor N°128, San Vicente de Tagua Tagua</t>
  </si>
  <si>
    <t>lunes a jueves de 08:30 a 17:30 y viernes de 08:00 a 16:00</t>
  </si>
  <si>
    <t xml:space="preserve"> 56442939671 /+569 7214 0198</t>
  </si>
  <si>
    <t xml:space="preserve"> centrodelamujer@msanvicente.cl</t>
  </si>
  <si>
    <t xml:space="preserve"> Centro de la Mujer Santa Cruz</t>
  </si>
  <si>
    <t xml:space="preserve"> Municipalidad de Santa Cruz</t>
  </si>
  <si>
    <t xml:space="preserve"> Santa Cruz, Lolol, Chépica</t>
  </si>
  <si>
    <t xml:space="preserve"> Pasaje 12 de Febrero N°298, Santa Cruz</t>
  </si>
  <si>
    <t>lunes a jueves de 09:00 a 18:00 y viernes de 09:00 a 14:00</t>
  </si>
  <si>
    <t xml:space="preserve"> 56 72-2845823</t>
  </si>
  <si>
    <t xml:space="preserve"> cdm.stacruz@gmail.com</t>
  </si>
  <si>
    <t xml:space="preserve"> Centro de la Mujer de Curicó</t>
  </si>
  <si>
    <t xml:space="preserve"> Municipalidad de Curicó</t>
  </si>
  <si>
    <t xml:space="preserve"> Curicó, Rauco, Romeral, Teno</t>
  </si>
  <si>
    <t xml:space="preserve"> Avenida Doctor Osorio #500, esquina Peña, Curicó</t>
  </si>
  <si>
    <t xml:space="preserve"> 75-2547568 /  +56 9 7578 0731</t>
  </si>
  <si>
    <t xml:space="preserve"> centrodelamujer@curico.cl  </t>
  </si>
  <si>
    <t xml:space="preserve"> Centro de la Mujer de Molina</t>
  </si>
  <si>
    <t xml:space="preserve"> Municipalidad de Molina</t>
  </si>
  <si>
    <t xml:space="preserve"> Molina, Río Claro, Sagrada Familia</t>
  </si>
  <si>
    <t xml:space="preserve"> Avenida Luis Cruz Martínez # 2066, Molina</t>
  </si>
  <si>
    <t xml:space="preserve"> 75 – 249 31 049 / +56 9 9228 45 21</t>
  </si>
  <si>
    <t xml:space="preserve"> centrodelamujermolina@gmail.com</t>
  </si>
  <si>
    <t xml:space="preserve"> Centro de la Mujer de Talca</t>
  </si>
  <si>
    <t xml:space="preserve"> Gobernación Provincial de Talca</t>
  </si>
  <si>
    <t xml:space="preserve"> Talca, San Rafael, Maule, San Clemente y Pelarco</t>
  </si>
  <si>
    <t xml:space="preserve"> Villa Ampliación Río Claro, pasaje 5 Poniente A (Ex Los Paltos) N° 087, sector La Florida, Talca.</t>
  </si>
  <si>
    <t>09:00 a 16:30</t>
  </si>
  <si>
    <t xml:space="preserve"> (71) 2421447 / (71) 2420632 / +56 9 5467 7457</t>
  </si>
  <si>
    <t xml:space="preserve"> centrodelamujertalca@gmail.com</t>
  </si>
  <si>
    <t xml:space="preserve"> Centro de la Mujer de Constitución</t>
  </si>
  <si>
    <t xml:space="preserve"> Municipalidad de Constitución</t>
  </si>
  <si>
    <t xml:space="preserve"> Constitución y Empedrado</t>
  </si>
  <si>
    <t xml:space="preserve"> Prieto #607 esquina Zañartu, Constitución</t>
  </si>
  <si>
    <t>09:00 a 17:30</t>
  </si>
  <si>
    <t xml:space="preserve"> 71 – 2673 515 / +56998362438 / +56956024011</t>
  </si>
  <si>
    <t xml:space="preserve"> centrovifconstitución@gmail.com</t>
  </si>
  <si>
    <t xml:space="preserve"> Centro de la Mujer de San Javier</t>
  </si>
  <si>
    <t xml:space="preserve"> Municipalidad de San Javier</t>
  </si>
  <si>
    <t xml:space="preserve"> San Javier, Villa Alegre, Linares</t>
  </si>
  <si>
    <t xml:space="preserve"> Calle Esmeralda 987, San Javier</t>
  </si>
  <si>
    <t>08:30 a 14:00</t>
  </si>
  <si>
    <t>lunes a jueves de 08:30 a 17:30 y los viernes de 08:30 a 14:00</t>
  </si>
  <si>
    <t xml:space="preserve"> 73 – 232 4063 / +56 9 6177 7741</t>
  </si>
  <si>
    <t xml:space="preserve"> centrodelamujer.imsanjavier@gmail.com</t>
  </si>
  <si>
    <t xml:space="preserve"> Centro de la Mujer de Parral</t>
  </si>
  <si>
    <t xml:space="preserve"> Municipalidad de Parral</t>
  </si>
  <si>
    <t xml:space="preserve"> Parral, Retiro</t>
  </si>
  <si>
    <t xml:space="preserve"> Dieciocho Nº853 Parral/Entre Buin y Urrutia, Parral</t>
  </si>
  <si>
    <t>9-77078994/ (73) 2 751605</t>
  </si>
  <si>
    <t xml:space="preserve"> centromujersernamparral@gmail.com</t>
  </si>
  <si>
    <t xml:space="preserve"> Centro de la Mujer de Cauquenes</t>
  </si>
  <si>
    <t xml:space="preserve"> Municipalidad de Cauquenes</t>
  </si>
  <si>
    <t xml:space="preserve"> Cauquenes, Chanco, Pelluhue</t>
  </si>
  <si>
    <t xml:space="preserve"> Antonio Varas Nº930, Cauquenes</t>
  </si>
  <si>
    <t>73-2565257 / +56 9 7602 5159</t>
  </si>
  <si>
    <t xml:space="preserve"> centrodelamujercauquenes@gmail.com</t>
  </si>
  <si>
    <t xml:space="preserve"> Centro de la Mujer de Chillán</t>
  </si>
  <si>
    <t xml:space="preserve"> Municipalidad de Chillán</t>
  </si>
  <si>
    <t xml:space="preserve"> Chillán Viejo, Chillán, Coihueco, Pinto, Bulnes</t>
  </si>
  <si>
    <t xml:space="preserve"> Claudio Arrau 596, 1º piso, Chillán</t>
  </si>
  <si>
    <t>lunes a jueves de 08:00 a 17:20 y los viernes de 08:00 a 16:00</t>
  </si>
  <si>
    <t>42-2876466/ 42-2876467 /42-2876468 /42-2876469</t>
  </si>
  <si>
    <t xml:space="preserve"> centrovcmsernamegchillan@gmail.com</t>
  </si>
  <si>
    <t xml:space="preserve"> Centro de la Mujer de San Carlos</t>
  </si>
  <si>
    <t xml:space="preserve"> Municipalidad de San Carlos</t>
  </si>
  <si>
    <t xml:space="preserve"> San Carlos, San Nicolás, Niquen, Ninhue, San Fabián</t>
  </si>
  <si>
    <t xml:space="preserve"> Serrano Nº261, San Carlos</t>
  </si>
  <si>
    <t>lunes a jueves de 08:30 a 17:45 y viernes de 08:30 a 16:45</t>
  </si>
  <si>
    <t xml:space="preserve"> 42-2412203</t>
  </si>
  <si>
    <t xml:space="preserve"> centrovifsancarlos@gmail.com</t>
  </si>
  <si>
    <t xml:space="preserve"> Centro de la Mujer de Portezuelo</t>
  </si>
  <si>
    <t xml:space="preserve"> Municipalidad de Portezuelo</t>
  </si>
  <si>
    <t xml:space="preserve"> Portezuelo, Ránquil, Trehuaco, Coelemu</t>
  </si>
  <si>
    <t xml:space="preserve"> Carrera #71, Portezuelo (temporal); Baquedano #281, Portezuelo (definitiva)</t>
  </si>
  <si>
    <t>lunes a viernes de 08:30 a 14:00 y de 14:45 a 17:35</t>
  </si>
  <si>
    <t xml:space="preserve"> cdmportezuelo@gmail.com</t>
  </si>
  <si>
    <t xml:space="preserve"> Centro de la Mujer de Mulchén</t>
  </si>
  <si>
    <t xml:space="preserve"> Municipalidad de Mulchén</t>
  </si>
  <si>
    <t xml:space="preserve"> Mulchén, Negrete y Nacimiento</t>
  </si>
  <si>
    <t xml:space="preserve"> Gana 360, casa de la cultura segundo piso. Mulchén</t>
  </si>
  <si>
    <t>08:30 a 14:30</t>
  </si>
  <si>
    <t xml:space="preserve"> 432401472 / +569  6637 1990</t>
  </si>
  <si>
    <t xml:space="preserve"> centromujermulchen@munimulchen.cl</t>
  </si>
  <si>
    <t xml:space="preserve"> Centro de la Mujer de Los Ángeles</t>
  </si>
  <si>
    <t xml:space="preserve"> Municipalidad de Los Ángeles</t>
  </si>
  <si>
    <t xml:space="preserve"> Los Ángeles, Laja, Antuco, San Rosendo</t>
  </si>
  <si>
    <t xml:space="preserve"> Colo Colo 455 entrada por Balmaceda, Los Ángeles.</t>
  </si>
  <si>
    <t xml:space="preserve"> 432320822 / +569 5768 5022 / +569 7431 2149</t>
  </si>
  <si>
    <t xml:space="preserve"> centrovcmlosangeles@gmail.com</t>
  </si>
  <si>
    <t xml:space="preserve"> Centro de la Mujer de Cabrero</t>
  </si>
  <si>
    <t xml:space="preserve"> Municipalidad de Cabrero</t>
  </si>
  <si>
    <t xml:space="preserve"> Cabrero, Yumbel, Yungay, Tucapel</t>
  </si>
  <si>
    <t xml:space="preserve"> General Cruz s/n Plazoleta Timmerman, Cabrero</t>
  </si>
  <si>
    <t xml:space="preserve"> 432401814 / +56996509160</t>
  </si>
  <si>
    <t xml:space="preserve"> centrodelamujer.cabrero@gmail.com</t>
  </si>
  <si>
    <t xml:space="preserve"> Centro de la Mujer Chiguayante</t>
  </si>
  <si>
    <t xml:space="preserve"> Municipalidad de Chiguayante</t>
  </si>
  <si>
    <t xml:space="preserve"> Chiguayante, Hualqui, Florida</t>
  </si>
  <si>
    <t xml:space="preserve"> O’Higgins Nº 1742 1-A, Chiguayante</t>
  </si>
  <si>
    <t xml:space="preserve"> 412360706 / +56999606049</t>
  </si>
  <si>
    <t xml:space="preserve"> centromujerchgte.hualqui@gmail.com</t>
  </si>
  <si>
    <t xml:space="preserve"> Centro de la Mujer de Cañete</t>
  </si>
  <si>
    <t xml:space="preserve"> Municipalidad de Cañete</t>
  </si>
  <si>
    <t xml:space="preserve"> Cañete, Contulmo</t>
  </si>
  <si>
    <t xml:space="preserve"> Tucapel 100, Cañete</t>
  </si>
  <si>
    <t>10:00 a 14:00</t>
  </si>
  <si>
    <t xml:space="preserve"> 412611214 / +569 6217 0963</t>
  </si>
  <si>
    <t xml:space="preserve"> centrodelamujer@municanete.cl</t>
  </si>
  <si>
    <t xml:space="preserve"> Centro de la Mujer de Penco</t>
  </si>
  <si>
    <t xml:space="preserve"> Municipalidad de Penco</t>
  </si>
  <si>
    <t xml:space="preserve"> Penco, Tomé, Trehuaco, Coelemu</t>
  </si>
  <si>
    <t xml:space="preserve"> Maipú 235 (frente a plaza), Penco</t>
  </si>
  <si>
    <t>martes y jueves de 08:30 a 14:00</t>
  </si>
  <si>
    <t>lunes a jueves de 08:30 a 18:00 y viernes de 08:30 a 16:00</t>
  </si>
  <si>
    <t xml:space="preserve"> 412261380 / +569 6476 1935</t>
  </si>
  <si>
    <t xml:space="preserve"> centrovcm@penco.cl</t>
  </si>
  <si>
    <t xml:space="preserve"> Centro de la Mujer de Coronel</t>
  </si>
  <si>
    <t xml:space="preserve"> Municipalidad de Coronel</t>
  </si>
  <si>
    <t xml:space="preserve"> Coronel, Lota</t>
  </si>
  <si>
    <t xml:space="preserve"> Erratchou 1093 (esquina e ingreso por Merino Jarpa), Coronel</t>
  </si>
  <si>
    <t>lunes, miércoles y viernes de 10:00 a 14:00</t>
  </si>
  <si>
    <t xml:space="preserve"> 412714295 / +569 7956 4133</t>
  </si>
  <si>
    <t xml:space="preserve"> centrovifcoronel@gmail.com</t>
  </si>
  <si>
    <t xml:space="preserve"> Centro de la Mujer de Talcahuano</t>
  </si>
  <si>
    <t xml:space="preserve"> Municipalidad de Talcahuano</t>
  </si>
  <si>
    <t xml:space="preserve"> Hualpén, Talcahuano</t>
  </si>
  <si>
    <t xml:space="preserve"> Av. San Martín 322, Talcahuano Centro</t>
  </si>
  <si>
    <t xml:space="preserve"> 413835776 / +569 8502 3928</t>
  </si>
  <si>
    <t xml:space="preserve"> centromujerthno.hualpen@gmail.com</t>
  </si>
  <si>
    <t xml:space="preserve"> Centro de la Mujer de Curanilahue</t>
  </si>
  <si>
    <t xml:space="preserve"> Municipalidad de Curanilahue</t>
  </si>
  <si>
    <t xml:space="preserve"> Curanilahue, Lebu, Los Álamos</t>
  </si>
  <si>
    <t xml:space="preserve"> Eugenio Matte s/n Lado 741, Arturo Prat, Curanilahue</t>
  </si>
  <si>
    <t>08:30 a 13:00</t>
  </si>
  <si>
    <t>08:00 a 17:30</t>
  </si>
  <si>
    <t xml:space="preserve"> +569 8913 7405</t>
  </si>
  <si>
    <t xml:space="preserve"> centromujer@munichue.cl</t>
  </si>
  <si>
    <t xml:space="preserve"> Centro de la Mujer de Concepción</t>
  </si>
  <si>
    <t xml:space="preserve"> Ilustre Municipalidad de Concepción.</t>
  </si>
  <si>
    <t xml:space="preserve"> Concepción, San Pedro de la Paz y Santa Juana</t>
  </si>
  <si>
    <t xml:space="preserve"> Caupolicán 101 esquina Chacabuco, Concepción</t>
  </si>
  <si>
    <t xml:space="preserve"> 412220740 / +569 5829 1847</t>
  </si>
  <si>
    <t xml:space="preserve"> cdmconcepcion2018@gmail.com</t>
  </si>
  <si>
    <t xml:space="preserve"> Centro de la Mujer Arauco</t>
  </si>
  <si>
    <t xml:space="preserve"> Municipalidad de Arauco</t>
  </si>
  <si>
    <t xml:space="preserve"> Arauco</t>
  </si>
  <si>
    <t xml:space="preserve"> Serrano 414, Arauco</t>
  </si>
  <si>
    <t>lunes, martes y jueves de 09:00 a 14:00</t>
  </si>
  <si>
    <t xml:space="preserve"> 412552341 / +569 9276 4906</t>
  </si>
  <si>
    <t xml:space="preserve"> centroaraucovif@gmail.com</t>
  </si>
  <si>
    <t xml:space="preserve"> Centro de la Mujer Alto Biobío</t>
  </si>
  <si>
    <t xml:space="preserve"> Municipalidad de Alto Biobío</t>
  </si>
  <si>
    <t xml:space="preserve"> Alto Biobío</t>
  </si>
  <si>
    <t xml:space="preserve"> Ex Recinto Municipal, Villa Ralco., (frente a Biblioteca Comunal), Ralco.</t>
  </si>
  <si>
    <t>09:30 a 14:00</t>
  </si>
  <si>
    <t xml:space="preserve"> 432548722 / +569 9491 3953</t>
  </si>
  <si>
    <t xml:space="preserve"> centrovifaltobiobio@gmail.com</t>
  </si>
  <si>
    <t xml:space="preserve"> Centro de la Mujer de Santa Bárbara</t>
  </si>
  <si>
    <t xml:space="preserve"> Municipio de Santa Bárbara</t>
  </si>
  <si>
    <t xml:space="preserve"> Santa Bárbara, Quilaco, Quilleco</t>
  </si>
  <si>
    <t xml:space="preserve"> Los Carrera 455, Santa Bárbara</t>
  </si>
  <si>
    <t>lunes de 09:30 a 15:30, martes a jueves de 09:30 a 17:30 y viernes de 09:30 a 16:30</t>
  </si>
  <si>
    <t xml:space="preserve"> 432581887 / +569 9203 1068 / +569 9831 5745</t>
  </si>
  <si>
    <t xml:space="preserve">  centrovcmsantabarbara@gmail.com</t>
  </si>
  <si>
    <t xml:space="preserve"> Centro de la Mujer de Tirúa</t>
  </si>
  <si>
    <t xml:space="preserve"> Municipalidad de Tirúa</t>
  </si>
  <si>
    <t xml:space="preserve"> Tirúa</t>
  </si>
  <si>
    <t xml:space="preserve"> Atalhualpa #312, Tirúa.</t>
  </si>
  <si>
    <t xml:space="preserve"> +569 7998 3123</t>
  </si>
  <si>
    <t xml:space="preserve"> cdmtirua@gmail.com</t>
  </si>
  <si>
    <t xml:space="preserve"> Centro de la Mujer de Angol</t>
  </si>
  <si>
    <t xml:space="preserve"> Municipalidad de Angol</t>
  </si>
  <si>
    <t xml:space="preserve"> Angol, Renaico, Los Sauces y Purén</t>
  </si>
  <si>
    <t xml:space="preserve"> Pedro de Oña N° 230 Angol</t>
  </si>
  <si>
    <t xml:space="preserve"> centrodelamujerangol@gmail.com</t>
  </si>
  <si>
    <t xml:space="preserve"> Centro de la Mujer Victoria</t>
  </si>
  <si>
    <t xml:space="preserve"> Municipalidad de Victoria</t>
  </si>
  <si>
    <t xml:space="preserve"> Victoria, Ercilla, Collipulli, Traiguén y Lumaco</t>
  </si>
  <si>
    <t xml:space="preserve"> Chorrillos N° 998 Victoria</t>
  </si>
  <si>
    <t xml:space="preserve"> +56961719360 /45-2598598 / +5696171936</t>
  </si>
  <si>
    <t xml:space="preserve"> centrodelamujervictoria@gmail.com </t>
  </si>
  <si>
    <t>secretariacentrovictoria1@gmail.com</t>
  </si>
  <si>
    <t xml:space="preserve"> Centro de la Mujer de Lautaro</t>
  </si>
  <si>
    <t xml:space="preserve"> Municipalidad de Lautaro</t>
  </si>
  <si>
    <t xml:space="preserve"> Lautaro, Perquenco, Galvarino, Curacautín y Lonquimay</t>
  </si>
  <si>
    <t xml:space="preserve"> Francisco Bilbao N° 102 Lautaro</t>
  </si>
  <si>
    <t>lunes, miércoles y viernes de 10:00 a 13:00</t>
  </si>
  <si>
    <t xml:space="preserve"> +56963342379 / 45-2591510 / 45-2591513</t>
  </si>
  <si>
    <t xml:space="preserve"> centrodelamujerlautaro1@gmail.com</t>
  </si>
  <si>
    <t xml:space="preserve"> Centro de la Mujer Temuco</t>
  </si>
  <si>
    <t xml:space="preserve"> Municipalidad de Temuco</t>
  </si>
  <si>
    <t xml:space="preserve"> Temuco y Vilcún</t>
  </si>
  <si>
    <t xml:space="preserve"> Bello N° 510 Temuco</t>
  </si>
  <si>
    <t>08:00 a 17:00</t>
  </si>
  <si>
    <t xml:space="preserve"> 45-2973935 45-2973931 – 979379954</t>
  </si>
  <si>
    <t xml:space="preserve"> centrodelamujertemuco9@gmail.com</t>
  </si>
  <si>
    <t xml:space="preserve"> Centro de la Mujer Nueva Imperial</t>
  </si>
  <si>
    <t xml:space="preserve"> Municipalidad de Nueva Imperial</t>
  </si>
  <si>
    <t xml:space="preserve"> Nueva Imperial, Chol Chol y Teodoro Schmidt</t>
  </si>
  <si>
    <t xml:space="preserve"> Ernesto Riquelme N° 120 Nueva Imperial</t>
  </si>
  <si>
    <t xml:space="preserve"> centrodelamujernuevaimperial@gmail.com</t>
  </si>
  <si>
    <t xml:space="preserve"> Centro de la Mujer Carahue</t>
  </si>
  <si>
    <t xml:space="preserve"> Municipalidad de Carahue</t>
  </si>
  <si>
    <t xml:space="preserve"> Carahue y Puerto Saavedra</t>
  </si>
  <si>
    <t xml:space="preserve"> Caupolicán N° 340 Carahue</t>
  </si>
  <si>
    <t xml:space="preserve"> +56947309669/ 45-2681544</t>
  </si>
  <si>
    <t xml:space="preserve"> centrodelamujercarahue@gmail.com</t>
  </si>
  <si>
    <t xml:space="preserve"> Centro de la Mujer de Freire</t>
  </si>
  <si>
    <t xml:space="preserve"> Municipalidad de Freire</t>
  </si>
  <si>
    <t xml:space="preserve"> Freire, Pitrufquén, Toltén y Gorbea</t>
  </si>
  <si>
    <t xml:space="preserve"> Avenida Schleyer N° 153 Freire</t>
  </si>
  <si>
    <t>09:00 a 12:00</t>
  </si>
  <si>
    <t xml:space="preserve"> +56947309669 / 452759450 / 452759451 / 452759453</t>
  </si>
  <si>
    <t xml:space="preserve"> centrodelamujerfreire@munifreire.cl</t>
  </si>
  <si>
    <t xml:space="preserve"> Centro de la Mujer Villarrica</t>
  </si>
  <si>
    <t xml:space="preserve"> Municipalidad de Villarrica</t>
  </si>
  <si>
    <t xml:space="preserve"> Villarrica, Loncoche, Pucón y Curarrehue</t>
  </si>
  <si>
    <t xml:space="preserve"> Pedro León Gallo 817 Villarrica</t>
  </si>
  <si>
    <t>09:00 a 13:00</t>
  </si>
  <si>
    <t xml:space="preserve"> +56953971338 / 45-2413846</t>
  </si>
  <si>
    <t xml:space="preserve"> centrodelamujervillarrica@gmail.com</t>
  </si>
  <si>
    <t>Padre las Casas</t>
  </si>
  <si>
    <t xml:space="preserve"> Centro  Móvil Intercultural Araucanía</t>
  </si>
  <si>
    <t xml:space="preserve"> Municipalidad de Padre Las Casas</t>
  </si>
  <si>
    <t xml:space="preserve"> Padre Las Casas, Melipeuco y Cunco</t>
  </si>
  <si>
    <t xml:space="preserve"> Pleiteado N° 682, Padre las Casas</t>
  </si>
  <si>
    <t xml:space="preserve"> centromovilintercultural@gmail.com</t>
  </si>
  <si>
    <t xml:space="preserve"> Centro de la Mujer de Valdivia</t>
  </si>
  <si>
    <t xml:space="preserve"> Municipalidad de Valdivia</t>
  </si>
  <si>
    <t xml:space="preserve"> Valdivia, Corral</t>
  </si>
  <si>
    <t xml:space="preserve"> Camilo Henríquez 280, Valdivia</t>
  </si>
  <si>
    <t>08:15 a 17:00</t>
  </si>
  <si>
    <t xml:space="preserve">  +56 9 65957431 / 63-2294905</t>
  </si>
  <si>
    <t xml:space="preserve"> centrodelamujervaldivia@gmail.com</t>
  </si>
  <si>
    <t xml:space="preserve"> Centro de la Mujer de La Unión</t>
  </si>
  <si>
    <t xml:space="preserve"> Gobernación Provincial del Ranco</t>
  </si>
  <si>
    <t xml:space="preserve"> La Unión, Río Bueno, Lago Ranco</t>
  </si>
  <si>
    <t xml:space="preserve"> Manuel Montt 206, La Unión</t>
  </si>
  <si>
    <t>lunes a jueves de 09:00 a 18:00 y viernes de 09:00 a 17:00</t>
  </si>
  <si>
    <t xml:space="preserve"> 978118337 / 64 2 321001 / 64 2 321002 / 64 2 321003</t>
  </si>
  <si>
    <t xml:space="preserve"> centromujerlaunion@gmail.com</t>
  </si>
  <si>
    <t xml:space="preserve"> Centro de la Mujer de Lanco</t>
  </si>
  <si>
    <t xml:space="preserve"> Municipalidad de Lanco</t>
  </si>
  <si>
    <t xml:space="preserve"> Lanco, Máfil, Mariquina</t>
  </si>
  <si>
    <t xml:space="preserve"> Calle Valparaíso s/n interior</t>
  </si>
  <si>
    <t>lunes a jueves de 09:00 a 17:30 y viernes de 09:00 a 16:30</t>
  </si>
  <si>
    <t xml:space="preserve"> +56 9 39540707   /  +56 9 39540703</t>
  </si>
  <si>
    <t xml:space="preserve"> centromujer@munilanco.cl</t>
  </si>
  <si>
    <t xml:space="preserve"> Centro de la Mujer Panguipulli</t>
  </si>
  <si>
    <t xml:space="preserve"> Municipalidad de Panguipulli</t>
  </si>
  <si>
    <t xml:space="preserve"> Panguipulli</t>
  </si>
  <si>
    <t xml:space="preserve"> Manuel Antonio Matta 500, esquina Roble Huacho, Panguipulli</t>
  </si>
  <si>
    <t>lunes a viernes 08:30 a 12:00</t>
  </si>
  <si>
    <t>lunes a jueves 12:00 a 17:30 y viernes de 12:00 a 16:30</t>
  </si>
  <si>
    <t xml:space="preserve"> +56975884877 / 63 2310494</t>
  </si>
  <si>
    <t xml:space="preserve"> centromujerpanguipulli@gmail.com</t>
  </si>
  <si>
    <t xml:space="preserve"> Centro de la Mujer Paillaco</t>
  </si>
  <si>
    <t xml:space="preserve"> Municipalidad de Paillaco</t>
  </si>
  <si>
    <t xml:space="preserve"> Paillaco</t>
  </si>
  <si>
    <t xml:space="preserve"> Avenida Pérez Rosales 336-A, Paillaco.</t>
  </si>
  <si>
    <t>lunes a jueves de 08:30 a 17:30 y viernes de 08:30 a 14:00</t>
  </si>
  <si>
    <t xml:space="preserve"> +56920662560 / 63-2422257</t>
  </si>
  <si>
    <t xml:space="preserve"> centrodelamujerpaillaco@gmail.com</t>
  </si>
  <si>
    <t xml:space="preserve"> Centro de la Mujer Futrono</t>
  </si>
  <si>
    <t xml:space="preserve"> Municipalidad de Futrono</t>
  </si>
  <si>
    <t xml:space="preserve"> Futrono</t>
  </si>
  <si>
    <t xml:space="preserve"> Balmaceda #29, Futrono</t>
  </si>
  <si>
    <t>lunes a jueves 08:30 a 17:40 y viernes de 08:30 a 16:00</t>
  </si>
  <si>
    <t xml:space="preserve"> +56976089307 / 63-2482564</t>
  </si>
  <si>
    <t xml:space="preserve"> centromujermunifutrono@gmail.com</t>
  </si>
  <si>
    <t xml:space="preserve"> Centro de la Mujer Provincia de Osorno</t>
  </si>
  <si>
    <t xml:space="preserve"> Gobernación Provincial Osorno</t>
  </si>
  <si>
    <t xml:space="preserve"> Osorno, Purranque, Rio Negro, Puerto Octay, Puyehue, San Juan de la Costa, San Pablo</t>
  </si>
  <si>
    <t xml:space="preserve"> Bdo. O’Higgins N° 679 piso 3, Edificio Gobernación Provincial de Osorno</t>
  </si>
  <si>
    <t xml:space="preserve"> centromujerosorno@gmail.com</t>
  </si>
  <si>
    <t xml:space="preserve"> Centro de la Mujer Puerto Montt</t>
  </si>
  <si>
    <t xml:space="preserve"> I. Municipalidad de Puerto Montt</t>
  </si>
  <si>
    <t xml:space="preserve"> Rancagua 113, piso 2 oficina 2, Puerto Montt</t>
  </si>
  <si>
    <t>lunes a jueves de 14:30 a 17:30 y viernes hasta 16:30</t>
  </si>
  <si>
    <t xml:space="preserve"> 65-2-257139 / 65-2484565 /  +56  968337956</t>
  </si>
  <si>
    <t xml:space="preserve"> centrodelamujerpm@gmail.com</t>
  </si>
  <si>
    <t xml:space="preserve"> Centro de la Mujer Provincia de Llanquihue</t>
  </si>
  <si>
    <t xml:space="preserve"> Gobernación Provincial Llanquihue</t>
  </si>
  <si>
    <t xml:space="preserve"> Puerto Varas, Cochamó, Calbuco, Maullín, Los Muermos, Fresia, Llanquihue y Frutillar</t>
  </si>
  <si>
    <t xml:space="preserve"> Antonio Vara N° 410piso 2edif Gobernación. Puerto Montt</t>
  </si>
  <si>
    <t>lunes a jueves de 08:30 a 17:30 y viernes de 08:30 a 16:30</t>
  </si>
  <si>
    <t xml:space="preserve"> 65- 2 259269</t>
  </si>
  <si>
    <t xml:space="preserve"> cmujerprovinciallanquihue@gmail.com</t>
  </si>
  <si>
    <t xml:space="preserve"> Centro de la Mujer Provincia de Chiloé</t>
  </si>
  <si>
    <t xml:space="preserve"> Gobernación Provincial Chiloé</t>
  </si>
  <si>
    <t xml:space="preserve"> Castro, Ancud, Quemchi, Dalcahue, Curaco de Vélez, Quinchao, Puqueldón, Chonchi, Queilén y Quellón</t>
  </si>
  <si>
    <t xml:space="preserve"> Los Carreras N° 415. Castro</t>
  </si>
  <si>
    <t xml:space="preserve"> +56 9 67608618 / +56 9 67608619</t>
  </si>
  <si>
    <t xml:space="preserve"> sernamchiloe@gmail.com</t>
  </si>
  <si>
    <t xml:space="preserve"> Centro de la Mujer Palena</t>
  </si>
  <si>
    <t xml:space="preserve"> I. Municipalidad de Palena</t>
  </si>
  <si>
    <t xml:space="preserve"> Palena, Futaleufú y Chaitén</t>
  </si>
  <si>
    <t xml:space="preserve"> Pedro Montt N° 589. Palena</t>
  </si>
  <si>
    <t>lunes a viernes de 08:30 a 17:00</t>
  </si>
  <si>
    <t xml:space="preserve"> 65- 2741435</t>
  </si>
  <si>
    <t xml:space="preserve"> centrodelamujerpalena@gmail.com</t>
  </si>
  <si>
    <t xml:space="preserve"> Centro de la  Mujer Hualaihué</t>
  </si>
  <si>
    <t xml:space="preserve"> Municipio Hualaihué</t>
  </si>
  <si>
    <t xml:space="preserve"> Hualaihué</t>
  </si>
  <si>
    <t xml:space="preserve"> Calle 21 de septiembre S/N, Hornopiren</t>
  </si>
  <si>
    <t xml:space="preserve"> 65-2-232441</t>
  </si>
  <si>
    <t xml:space="preserve"> centrodelamujerhualaihue@gmail.com</t>
  </si>
  <si>
    <t xml:space="preserve"> Centro de la Mujer de Coyhaique</t>
  </si>
  <si>
    <t xml:space="preserve"> Municipalidad de Coyhaique</t>
  </si>
  <si>
    <t xml:space="preserve"> Coihaique, Cochrane y Chile Chico</t>
  </si>
  <si>
    <t xml:space="preserve"> Psj. Aca Austral Esquina Empalme Aeródromo, Coihaique</t>
  </si>
  <si>
    <t xml:space="preserve"> 67 – 221 3178 / 67 – 221 3176 / +569 7367 7602</t>
  </si>
  <si>
    <t xml:space="preserve"> centrorayen@gmail.com</t>
  </si>
  <si>
    <t xml:space="preserve"> Centro de la Mujer Puerto Aysén</t>
  </si>
  <si>
    <t xml:space="preserve"> Municipalidad de Aysén</t>
  </si>
  <si>
    <t xml:space="preserve"> Aisén, Cisnes y Guaitecas</t>
  </si>
  <si>
    <t xml:space="preserve"> Teniente Merino 520, Puerto Aysén</t>
  </si>
  <si>
    <t xml:space="preserve"> 67 –233 4855</t>
  </si>
  <si>
    <t xml:space="preserve"> centrodelamujer@puertoaysen.cl</t>
  </si>
  <si>
    <t xml:space="preserve"> Centro de la Mujer de Punta Arenas</t>
  </si>
  <si>
    <t xml:space="preserve"> Fundación para el Desarrollo de Magallanes Fide XII</t>
  </si>
  <si>
    <t xml:space="preserve"> Punta Arenas</t>
  </si>
  <si>
    <t xml:space="preserve"> José Menéndez N°640, Punta Arenas</t>
  </si>
  <si>
    <t xml:space="preserve"> Solo si el caso lo amerita</t>
  </si>
  <si>
    <t>lunes, martes, miércoles y viernes de 08:00 a 13:00 y de 14:00 a 18:00. Jueves de 13:00 a 21:00</t>
  </si>
  <si>
    <t xml:space="preserve"> +569 76664872</t>
  </si>
  <si>
    <t xml:space="preserve"> centrodelamujerpuntaarenas@fidexii.cl</t>
  </si>
  <si>
    <t xml:space="preserve"> Centro de la Mujer de Puerto Natales</t>
  </si>
  <si>
    <t xml:space="preserve"> Ilustre Municipalidad de Natales</t>
  </si>
  <si>
    <t xml:space="preserve"> Ignacio Carrera Pinto 676, Puerto Natales</t>
  </si>
  <si>
    <t>08:00 a 13:00</t>
  </si>
  <si>
    <t xml:space="preserve"> 61-2410303/+569 93209024</t>
  </si>
  <si>
    <t xml:space="preserve"> centrodelamujernatales@gmail.com</t>
  </si>
  <si>
    <t xml:space="preserve"> Centro de la Mujer de Porvenir</t>
  </si>
  <si>
    <t xml:space="preserve"> Gobernación Provincial de Tierra del Fuego</t>
  </si>
  <si>
    <t xml:space="preserve"> Porvenir</t>
  </si>
  <si>
    <t xml:space="preserve"> Piloto Pardo 721, Porvenir</t>
  </si>
  <si>
    <t>lunes a jueves de 08:00 a 13:00 y de 14:00 a 17:00. Viernes de 08:00 a 13:00 y de 14:00 a 16:00</t>
  </si>
  <si>
    <t xml:space="preserve"> +569 9345 56936</t>
  </si>
  <si>
    <t xml:space="preserve"> centrodelamujerporvenir@gmail.com</t>
  </si>
  <si>
    <t>Cantidad de Centros de la Mujer</t>
  </si>
  <si>
    <t>Tipo de Atención</t>
  </si>
  <si>
    <t>Columna2</t>
  </si>
  <si>
    <t>Regional</t>
  </si>
  <si>
    <t>Servicio Nacional de la Mujer</t>
  </si>
  <si>
    <t>año 2021</t>
  </si>
  <si>
    <t>https://analytics.zoho.com/open-view/2395394000006849343</t>
  </si>
  <si>
    <t>Mapa de Centros de la Mujer || Chile || 2021</t>
  </si>
  <si>
    <t>Mapa de Centros de la Mujer a escala regional || Chile || 2021</t>
  </si>
  <si>
    <t>https://analytics.zoho.com/open-view/2395394000007018399?ZOHO_CRITERIA=%2227.11%22.%22C%C3%B3digo_Regi%C3%B3n%22%20%3D%2013</t>
  </si>
  <si>
    <t>https://analytics.zoho.com/open-view/2395394000007082728</t>
  </si>
  <si>
    <t>https://analytics.zoho.com/open-view/2395394000006849227?ZOHO_CRITERIA=%2227.11%22.%22C%C3%B3digo_Regi%C3%B3n%22%20%3D%2013</t>
  </si>
  <si>
    <t>https://analytics.zoho.com/open-view/2395394000006849284?ZOHO_CRITERIA=%2227.11%22.%22C%C3%B3digo_Regi%C3%B3n%22%20%3D%2013</t>
  </si>
  <si>
    <t>mujer,mujeres,género,violencia,MINMEG,SERNAMEG,ministerio de la mujer,centro de la mujer,apoyo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</si>
</sst>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95">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9" fillId="17"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0" fillId="0" borderId="9" xfId="0" applyFont="1" applyBorder="1"/>
    <xf numFmtId="0" fontId="0" fillId="0" borderId="1" xfId="0" applyFont="1" applyBorder="1" applyAlignment="1">
      <alignment horizontal="center"/>
    </xf>
    <xf numFmtId="0" fontId="2" fillId="7"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12" fillId="20" borderId="8" xfId="0" applyFont="1" applyFill="1" applyBorder="1" applyAlignment="1">
      <alignment horizontal="left" vertical="top" wrapText="1"/>
    </xf>
    <xf numFmtId="0" fontId="7" fillId="20" borderId="8" xfId="1" applyFill="1" applyBorder="1" applyAlignment="1">
      <alignment horizontal="left" vertical="top" wrapText="1"/>
    </xf>
    <xf numFmtId="0" fontId="0" fillId="20" borderId="5" xfId="0" applyFill="1" applyBorder="1" applyAlignment="1">
      <alignment horizontal="center" vertical="top"/>
    </xf>
    <xf numFmtId="0" fontId="14" fillId="20" borderId="8" xfId="0" applyFont="1" applyFill="1" applyBorder="1" applyAlignment="1">
      <alignment horizontal="center" vertical="top"/>
    </xf>
    <xf numFmtId="0" fontId="12" fillId="20" borderId="5" xfId="0" applyFont="1" applyFill="1" applyBorder="1" applyAlignment="1">
      <alignment horizontal="center" vertical="top"/>
    </xf>
    <xf numFmtId="0" fontId="12" fillId="20"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13" fillId="0" borderId="5" xfId="0" applyFont="1" applyFill="1" applyBorder="1" applyAlignment="1">
      <alignment horizontal="left" vertical="top" wrapText="1"/>
    </xf>
    <xf numFmtId="0" fontId="6" fillId="0" borderId="2" xfId="0" applyFont="1" applyFill="1" applyBorder="1" applyAlignment="1">
      <alignment horizontal="left" vertical="top" wrapText="1"/>
    </xf>
  </cellXfs>
  <cellStyles count="2">
    <cellStyle name="Hipervínculo" xfId="1" builtinId="8"/>
    <cellStyle name="Normal" xfId="0" builtinId="0"/>
  </cellStyles>
  <dxfs count="14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fill>
        <patternFill>
          <bgColor theme="0" tint="-0.14996795556505021"/>
        </patternFill>
      </fill>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microsoft.com/office/2007/relationships/slicerCache" Target="slicerCaches/slicerCache9.xml"/><Relationship Id="rId3" Type="http://schemas.openxmlformats.org/officeDocument/2006/relationships/worksheet" Target="worksheets/sheet3.xml"/><Relationship Id="rId21" Type="http://schemas.microsoft.com/office/2007/relationships/slicerCache" Target="slicerCaches/slicerCache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8.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3.xml"/><Relationship Id="rId29"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32" Type="http://schemas.openxmlformats.org/officeDocument/2006/relationships/connections" Target="connections.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microsoft.com/office/2007/relationships/slicerCache" Target="slicerCaches/slicerCache10.xml"/><Relationship Id="rId30" Type="http://schemas.microsoft.com/office/2007/relationships/slicerCache" Target="slicerCaches/slicerCache13.xml"/><Relationship Id="rId35"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1.429892708336" createdVersion="7" refreshedVersion="7" minRefreshableVersion="3" recordCount="113" xr:uid="{5ADB8042-A0FA-40F9-99FD-94D4A8B81742}">
  <cacheSource type="worksheet">
    <worksheetSource ref="A1:T114" sheet="BD"/>
  </cacheSource>
  <cacheFields count="20">
    <cacheField name="Id_auxiliar" numFmtId="0">
      <sharedItems containsSemiMixedTypes="0" containsString="0" containsNumber="1" containsInteger="1" minValue="1" maxValue="1"/>
    </cacheField>
    <cacheField name="Código_Región" numFmtId="0">
      <sharedItems containsSemiMixedTypes="0" containsString="0" containsNumber="1" containsInteger="1" minValue="1" maxValue="16" count="16">
        <n v="15"/>
        <n v="1"/>
        <n v="2"/>
        <n v="3"/>
        <n v="4"/>
        <n v="5"/>
        <n v="13"/>
        <n v="6"/>
        <n v="7"/>
        <n v="16"/>
        <n v="8"/>
        <n v="9"/>
        <n v="14"/>
        <n v="10"/>
        <n v="11"/>
        <n v="12"/>
      </sharedItems>
    </cacheField>
    <cacheField name="Región" numFmtId="0">
      <sharedItems count="16">
        <s v="Arica y Parinacota"/>
        <s v="Tarapacá"/>
        <s v="Antofagasta"/>
        <s v="Atacama"/>
        <s v="Coquimbo"/>
        <s v="Valparaíso"/>
        <s v="Metropolitana"/>
        <s v="O'Higgins"/>
        <s v="Maule"/>
        <s v="Ñuble"/>
        <s v="Biobío"/>
        <s v="Araucanía"/>
        <s v="Los Ríos"/>
        <s v="Los Lagos"/>
        <s v="Aysén"/>
        <s v="Magallanes"/>
      </sharedItems>
    </cacheField>
    <cacheField name="Id_Comuna" numFmtId="0">
      <sharedItems containsSemiMixedTypes="0" containsString="0" containsNumber="1" containsInteger="1" minValue="1101" maxValue="16301" count="113">
        <n v="15101"/>
        <n v="1101"/>
        <n v="1107"/>
        <n v="1401"/>
        <n v="2101"/>
        <n v="2201"/>
        <n v="2301"/>
        <n v="3101"/>
        <n v="3301"/>
        <n v="3201"/>
        <n v="4101"/>
        <n v="4201"/>
        <n v="4301"/>
        <n v="4102"/>
        <n v="5101"/>
        <n v="5701"/>
        <n v="5301"/>
        <n v="5401"/>
        <n v="5502"/>
        <n v="5103"/>
        <n v="5804"/>
        <n v="5703"/>
        <n v="5601"/>
        <n v="5109"/>
        <n v="5802"/>
        <n v="5201"/>
        <n v="13501"/>
        <n v="13122"/>
        <n v="13401"/>
        <n v="13402"/>
        <n v="13119"/>
        <n v="13104"/>
        <n v="13112"/>
        <n v="13125"/>
        <n v="13111"/>
        <n v="13124"/>
        <n v="13601"/>
        <n v="13116"/>
        <n v="13301"/>
        <n v="13121"/>
        <n v="13201"/>
        <n v="13101"/>
        <n v="13106"/>
        <n v="13123"/>
        <n v="13117"/>
        <n v="13105"/>
        <n v="13128"/>
        <n v="13110"/>
        <n v="13103"/>
        <n v="13126"/>
        <n v="13118"/>
        <n v="13403"/>
        <n v="13131"/>
        <n v="13127"/>
        <n v="13603"/>
        <n v="13602"/>
        <n v="13503"/>
        <n v="6101"/>
        <n v="6301"/>
        <n v="6115"/>
        <n v="6201"/>
        <n v="6117"/>
        <n v="6310"/>
        <n v="7301"/>
        <n v="7304"/>
        <n v="7101"/>
        <n v="7102"/>
        <n v="7406"/>
        <n v="7404"/>
        <n v="7201"/>
        <n v="16101"/>
        <n v="16301"/>
        <n v="16205"/>
        <n v="8305"/>
        <n v="8301"/>
        <n v="8303"/>
        <n v="8103"/>
        <n v="8203"/>
        <n v="8107"/>
        <n v="8102"/>
        <n v="8110"/>
        <n v="8205"/>
        <n v="8101"/>
        <n v="8202"/>
        <n v="8314"/>
        <n v="8311"/>
        <n v="8207"/>
        <n v="9201"/>
        <n v="9211"/>
        <n v="9108"/>
        <n v="9101"/>
        <n v="9111"/>
        <n v="9102"/>
        <n v="9105"/>
        <n v="9120"/>
        <n v="9112"/>
        <n v="14101"/>
        <n v="14201"/>
        <n v="14103"/>
        <n v="14108"/>
        <n v="14107"/>
        <n v="14202"/>
        <n v="10301"/>
        <n v="10101"/>
        <n v="10107"/>
        <n v="10201"/>
        <n v="10404"/>
        <n v="10403"/>
        <n v="11101"/>
        <n v="11201"/>
        <n v="12101"/>
        <n v="12401"/>
        <n v="12301"/>
      </sharedItems>
    </cacheField>
    <cacheField name="Comuna" numFmtId="0">
      <sharedItems count="113">
        <s v="Arica"/>
        <s v="Iquique"/>
        <s v="Alto Hospicio"/>
        <s v="Pozo Almonte"/>
        <s v="Antofagasta"/>
        <s v="Calama"/>
        <s v="Tocopilla"/>
        <s v="Copiapó"/>
        <s v="Vallenar"/>
        <s v="Chañaral"/>
        <s v="La Serena"/>
        <s v="Illapel"/>
        <s v="Ovalle"/>
        <s v="Coquimbo"/>
        <s v="Valparaíso"/>
        <s v="San Felipe"/>
        <s v="Los Andes"/>
        <s v="La Ligua"/>
        <s v="Calera"/>
        <s v="Concón"/>
        <s v="Villa Alemana"/>
        <s v="Llaillay"/>
        <s v="San Antonio"/>
        <s v="Viña del Mar"/>
        <s v="Limache"/>
        <s v="Isla de Pascua"/>
        <s v="Melipilla"/>
        <s v="Peñalolén"/>
        <s v="San Bernardo"/>
        <s v="Buin"/>
        <s v="Maipú"/>
        <s v="Conchalí"/>
        <s v="La Pintana"/>
        <s v="Quilicura"/>
        <s v="La Granja"/>
        <s v="Pudahuel"/>
        <s v="Talagante"/>
        <s v="Lo Espejo"/>
        <s v="Colina"/>
        <s v="Pedro Aguirre Cerda"/>
        <s v="Puente Alto"/>
        <s v="Santiago"/>
        <s v="Estación Central"/>
        <s v="Providencia"/>
        <s v="Lo Prado"/>
        <s v="El Bosque"/>
        <s v="Renca"/>
        <s v="La Florida"/>
        <s v="Cerro Navia"/>
        <s v="Quinta Normal"/>
        <s v="Macul"/>
        <s v="Calera de Tango"/>
        <s v="San Ramón"/>
        <s v="Recoleta"/>
        <s v="Isla de Maipo"/>
        <s v="El Monte"/>
        <s v="Curacaví"/>
        <s v="Rancagua"/>
        <s v="San Fernando"/>
        <s v="Rengo"/>
        <s v="Pichilemu"/>
        <s v="San Vicente"/>
        <s v="Santa Cruz"/>
        <s v="Curicó"/>
        <s v="Molina"/>
        <s v="Talca"/>
        <s v="Constitución"/>
        <s v="San Javier"/>
        <s v="Parral"/>
        <s v="Cauquenes"/>
        <s v="Chillán"/>
        <s v="San Carlos"/>
        <s v="Portezuelo"/>
        <s v="Mulchén"/>
        <s v="Los Angeles"/>
        <s v="Cabrero"/>
        <s v="Chiguayante"/>
        <s v="Cañete"/>
        <s v="Penco"/>
        <s v="Coronel"/>
        <s v="Talcahuano"/>
        <s v="Curanilahue"/>
        <s v="Concepción"/>
        <s v="Arauco"/>
        <s v="Alto Biobío"/>
        <s v="Santa Bárbara"/>
        <s v="Tirúa"/>
        <s v="Angol"/>
        <s v="Victoria"/>
        <s v="Lautaro"/>
        <s v="Temuco"/>
        <s v="Nueva Imperial"/>
        <s v="Carahue"/>
        <s v="Freire"/>
        <s v="Villarrica"/>
        <s v="Padre las Casas"/>
        <s v="Valdivia"/>
        <s v="La Unión"/>
        <s v="Lanco"/>
        <s v="Panguipulli"/>
        <s v="Paillaco"/>
        <s v="Futrono"/>
        <s v="Osorno"/>
        <s v="Puerto Montt"/>
        <s v="Llanquihue"/>
        <s v="Castro"/>
        <s v="Palena"/>
        <s v="Hualaihué"/>
        <s v="Coihaique"/>
        <s v="Aisén"/>
        <s v="Punta Arenas"/>
        <s v="Natales"/>
        <s v="Porvenir"/>
      </sharedItems>
    </cacheField>
    <cacheField name="Nombre del Centro" numFmtId="0">
      <sharedItems/>
    </cacheField>
    <cacheField name="Id_Producto" numFmtId="0">
      <sharedItems containsSemiMixedTypes="0" containsString="0" containsNumber="1" containsInteger="1" minValue="270108" maxValue="270108" count="1">
        <n v="270108"/>
      </sharedItems>
    </cacheField>
    <cacheField name="Producto" numFmtId="0">
      <sharedItems count="1">
        <s v="Centros de la Mujer"/>
      </sharedItems>
    </cacheField>
    <cacheField name="Id_Categoría" numFmtId="0">
      <sharedItems containsSemiMixedTypes="0" containsString="0" containsNumber="1" containsInteger="1" minValue="270108010" maxValue="270108010" count="1">
        <n v="270108010"/>
      </sharedItems>
    </cacheField>
    <cacheField name="Categoría" numFmtId="0">
      <sharedItems count="1">
        <s v="Centros de la Mujer"/>
      </sharedItems>
    </cacheField>
    <cacheField name="Ejecutor" numFmtId="0">
      <sharedItems/>
    </cacheField>
    <cacheField name="Cobertura Territorial" numFmtId="0">
      <sharedItems/>
    </cacheField>
    <cacheField name="Dirección" numFmtId="0">
      <sharedItems/>
    </cacheField>
    <cacheField name="Id_Tipo_de_Atención" numFmtId="0">
      <sharedItems containsSemiMixedTypes="0" containsString="0" containsNumber="1" containsInteger="1" minValue="1" maxValue="6" count="6">
        <n v="1"/>
        <n v="2"/>
        <n v="3"/>
        <n v="4"/>
        <n v="5"/>
        <n v="6"/>
      </sharedItems>
    </cacheField>
    <cacheField name="Tipo de atención" numFmtId="0">
      <sharedItems count="6">
        <s v="Remota y Presencial"/>
        <s v="Presencial"/>
        <s v="Remota y Presencial por Turnos"/>
        <s v="Remota, Presencial y  Presencial por Turnos"/>
        <s v="Remota"/>
        <s v="No indicado"/>
      </sharedItems>
    </cacheField>
    <cacheField name="Atención presencial" numFmtId="0">
      <sharedItems/>
    </cacheField>
    <cacheField name="Atención remota" numFmtId="0">
      <sharedItems containsBlank="1"/>
    </cacheField>
    <cacheField name="Teléfono" numFmtId="0">
      <sharedItems containsMixedTypes="1" containsNumber="1" containsInteger="1" minValue="225054800" maxValue="56998252300"/>
    </cacheField>
    <cacheField name="Email" numFmtId="0">
      <sharedItems/>
    </cacheField>
    <cacheField name="Email 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n v="1"/>
    <x v="0"/>
    <x v="0"/>
    <x v="0"/>
    <x v="0"/>
    <s v=" Centro de la Mujer Arica"/>
    <x v="0"/>
    <x v="0"/>
    <x v="0"/>
    <x v="0"/>
    <s v=" Intendencia Regional de Arica y Parinacota"/>
    <s v=" Arica, Camarones"/>
    <s v=" Maipú 631, Arica"/>
    <x v="0"/>
    <x v="0"/>
    <s v="lunes a jueves desde las 08:30 hasta las 17:30 y el viernes hasta las 16:30"/>
    <s v="14:00 a 17:30 y los viernes hasta las 16:30"/>
    <n v="5627912363"/>
    <s v="centrodelamujer.arica@gmail.com"/>
    <m/>
  </r>
  <r>
    <n v="1"/>
    <x v="1"/>
    <x v="1"/>
    <x v="1"/>
    <x v="1"/>
    <s v=" Centro de la Mujer de Iquique"/>
    <x v="0"/>
    <x v="0"/>
    <x v="0"/>
    <x v="0"/>
    <s v=" Asociación Cristiana de Jóvenes (YMCA)"/>
    <s v=" Iquique"/>
    <s v=" Juan Antonio Ríos 2899, Península de Cavancha"/>
    <x v="0"/>
    <x v="0"/>
    <s v="8:00 a 13:00"/>
    <s v=" lunes a viernes de 08:00 a 13:00 y de 14:00 a 17:00"/>
    <s v=" +569-61212899"/>
    <s v="centrodelamujeriquique@gmail.com"/>
    <m/>
  </r>
  <r>
    <n v="1"/>
    <x v="1"/>
    <x v="1"/>
    <x v="2"/>
    <x v="2"/>
    <s v=" Centro de la Mujer de Alto Hospicio"/>
    <x v="0"/>
    <x v="0"/>
    <x v="0"/>
    <x v="0"/>
    <s v=" Municipalidad de Alto Hospicio"/>
    <s v=" Alto Hospicio"/>
    <s v=" Av. Los Cóndores 3714"/>
    <x v="0"/>
    <x v="0"/>
    <s v="lunes, miércoles y viernes de 09:00 a 13:00"/>
    <s v=" lunes a jueves de 8:30 a 17:30 y viernes de 8:30 a 16:30"/>
    <n v="56982532927"/>
    <s v="centrodelamujermaho@gmail.com"/>
    <m/>
  </r>
  <r>
    <n v="1"/>
    <x v="1"/>
    <x v="1"/>
    <x v="3"/>
    <x v="3"/>
    <s v=" Centro de la Mujer Tamarugal"/>
    <x v="0"/>
    <x v="0"/>
    <x v="0"/>
    <x v="0"/>
    <s v=" Gobernación Provincial del Tamarugal"/>
    <s v=" Pozo Almonte, Huara, Camiña, Colchane y Pica"/>
    <s v=" Tamarugal 180, Pozo Almonte"/>
    <x v="1"/>
    <x v="1"/>
    <s v="lunes a viernes de 8:30 a 15:30"/>
    <s v="No tiene"/>
    <s v=" 57-2248275 / +56932477247"/>
    <s v="centrodelamujerpozo@gmail.com"/>
    <m/>
  </r>
  <r>
    <n v="1"/>
    <x v="2"/>
    <x v="2"/>
    <x v="4"/>
    <x v="4"/>
    <s v=" Centro de la Mujer de Antofagasta."/>
    <x v="0"/>
    <x v="0"/>
    <x v="0"/>
    <x v="0"/>
    <s v=" ONG Trekan."/>
    <s v=" Antofagasta, Taltal, Sierra Gorda y Mejillones"/>
    <s v=" Rebeca Matte N°579 (sector Playa Blanca)"/>
    <x v="1"/>
    <x v="1"/>
    <s v="lunes a jueves de 09:00 a 14:00 y de 15:00 a 18:00. Los viernes de 09:00 a 13:00 y de 14:00 a 17:00"/>
    <s v="No tiene"/>
    <s v=" 522310227 – 936942948 – 995480845 – 995853393"/>
    <s v="centrodelamujerantofagasta@gmail.com"/>
    <m/>
  </r>
  <r>
    <n v="1"/>
    <x v="2"/>
    <x v="2"/>
    <x v="5"/>
    <x v="5"/>
    <s v=" Centro de la Mujer de Calama."/>
    <x v="0"/>
    <x v="0"/>
    <x v="0"/>
    <x v="0"/>
    <s v=" Ilustre Municipalidad de Calama."/>
    <s v=" Calama, San Pedro de Atacama y Ollagüe"/>
    <s v=" Avenida Central Norte Nº2012, villa Ayquina, Calama."/>
    <x v="0"/>
    <x v="0"/>
    <s v="lunes a viernes de 09:00 a 14:00"/>
    <s v="16:00 a 18:00"/>
    <s v=" 55-2892615 / 55-2892613"/>
    <s v="centrodelamujercalama@gmail.com"/>
    <m/>
  </r>
  <r>
    <n v="1"/>
    <x v="2"/>
    <x v="2"/>
    <x v="6"/>
    <x v="6"/>
    <s v=" Centro de la Mujer de Tocopilla."/>
    <x v="0"/>
    <x v="0"/>
    <x v="0"/>
    <x v="0"/>
    <s v="Ilustre Municipalidad de Tocopilla."/>
    <s v=" Tocopilla y María Elena"/>
    <s v=" Santa Rosa s/n esquina Matta."/>
    <x v="2"/>
    <x v="2"/>
    <s v="por sistema de turnos de lunes a viernes de 08:00 a 13:00 y de 14:00 a 19:00"/>
    <s v="09:30 a 18:00"/>
    <n v="552421372"/>
    <s v="centrodelamujer@gmail.com"/>
    <m/>
  </r>
  <r>
    <n v="1"/>
    <x v="3"/>
    <x v="3"/>
    <x v="7"/>
    <x v="7"/>
    <s v=" Centro de la Mujer Copiapó"/>
    <x v="0"/>
    <x v="0"/>
    <x v="0"/>
    <x v="0"/>
    <s v=" Ilustre Municipalidad de Copiapó"/>
    <s v=" Provincia de Copiapó"/>
    <s v=" Pasaje Valentín Letelier Nº731, Población Los Sauces"/>
    <x v="2"/>
    <x v="2"/>
    <s v="Solo casos graves"/>
    <s v="08:30 a 17:00"/>
    <s v=" 52 2 219814 – 979866085"/>
    <s v="cmujer3@gmail.com"/>
    <m/>
  </r>
  <r>
    <n v="1"/>
    <x v="3"/>
    <x v="3"/>
    <x v="8"/>
    <x v="8"/>
    <s v=" Centro de la Mujer Vallenar"/>
    <x v="0"/>
    <x v="0"/>
    <x v="0"/>
    <x v="0"/>
    <s v=" Ilustre Municipalidad de Vallenar"/>
    <s v=" Provincia del Huasco"/>
    <s v=" Merced Nº1455 Edificio Nicolás Naranjo (2º piso)"/>
    <x v="0"/>
    <x v="0"/>
    <s v="Solo casos graves"/>
    <s v="08:30 a 17:30"/>
    <n v="976780591"/>
    <s v="centrodelamujervallenar@gmail.com"/>
    <m/>
  </r>
  <r>
    <n v="1"/>
    <x v="3"/>
    <x v="3"/>
    <x v="9"/>
    <x v="9"/>
    <s v=" Centro de la Mujer Chañaral"/>
    <x v="0"/>
    <x v="0"/>
    <x v="0"/>
    <x v="0"/>
    <s v=" Ilustre Municipalidad de Chañaral"/>
    <s v=" Provincia de Chañaral"/>
    <s v=" Pasaje las Ánimas Nº15 Población Corvi antigua"/>
    <x v="3"/>
    <x v="3"/>
    <s v="08:30 a 13:00. Y casos graves"/>
    <s v="13:00 a 17:30"/>
    <s v=" 52 2 2481034"/>
    <s v="cmujerchanaral@gmail.com"/>
    <m/>
  </r>
  <r>
    <n v="1"/>
    <x v="4"/>
    <x v="4"/>
    <x v="10"/>
    <x v="10"/>
    <s v=" Centro de la Mujer Liwen"/>
    <x v="0"/>
    <x v="0"/>
    <x v="0"/>
    <x v="0"/>
    <s v=" Municipalidad de La Serena"/>
    <s v=" La Serena, Vicuña, Paihuano"/>
    <s v=" Infante Nº 560, La Serena"/>
    <x v="2"/>
    <x v="2"/>
    <s v="09:00 a 14:00"/>
    <s v="15:00 a 18:00"/>
    <s v=" 51-2427847"/>
    <s v=" centroliwen@gmail.com"/>
    <m/>
  </r>
  <r>
    <n v="1"/>
    <x v="4"/>
    <x v="4"/>
    <x v="11"/>
    <x v="11"/>
    <s v=" Centro de la Mujer Makallay"/>
    <x v="0"/>
    <x v="0"/>
    <x v="0"/>
    <x v="0"/>
    <s v=" Municipio de Illapel"/>
    <s v=" Illapel, Salamanca, Canela, Los Vilos"/>
    <s v=" Constitución 055-b, Illapel"/>
    <x v="0"/>
    <x v="0"/>
    <s v="09:00 a 14:00"/>
    <s v="09:00 a 18:00"/>
    <s v=" 53-2662316"/>
    <s v=" centromujermakallay@gmail.com "/>
    <s v=" coordinadormakallay@municipalidadillapel.cl "/>
  </r>
  <r>
    <n v="1"/>
    <x v="4"/>
    <x v="4"/>
    <x v="12"/>
    <x v="12"/>
    <s v=" Centro de la Mujer Sayén"/>
    <x v="0"/>
    <x v="0"/>
    <x v="0"/>
    <x v="0"/>
    <s v=" Municipalidad de Ovalle"/>
    <s v=" Ovalle, Monte Patria, Combarbalá, Río Hurtado, Punitaqui"/>
    <s v=" Tangue N° 365, Ovalle"/>
    <x v="0"/>
    <x v="0"/>
    <s v="09:00 a 14:00"/>
    <s v="15:00 a 18:00"/>
    <s v=" 53- 2621542"/>
    <s v=" centrodelamujerovalle@gmail.com"/>
    <m/>
  </r>
  <r>
    <n v="1"/>
    <x v="4"/>
    <x v="4"/>
    <x v="13"/>
    <x v="13"/>
    <s v=" Centro de la Mujer Rayún"/>
    <x v="0"/>
    <x v="0"/>
    <x v="0"/>
    <x v="0"/>
    <s v=" Municipio de Coquimbo"/>
    <s v=" Coquimbo, Andacollo, La Higuera"/>
    <s v=" Avenida Ossandón #  645, sector El Llano, Coquimbo"/>
    <x v="0"/>
    <x v="0"/>
    <s v="09:00 a 14:00"/>
    <s v="09:00 a 18:00"/>
    <s v=" +569 91623560"/>
    <s v=" mujerrayun@gmail.com"/>
    <m/>
  </r>
  <r>
    <n v="1"/>
    <x v="5"/>
    <x v="5"/>
    <x v="14"/>
    <x v="14"/>
    <s v=" Centro de la Mujer de Valparaíso"/>
    <x v="0"/>
    <x v="0"/>
    <x v="0"/>
    <x v="0"/>
    <s v=" Municipalidad de Valparaíso"/>
    <s v=" Valparaíso"/>
    <s v=" Av. Argentina Nº 864, piso 2 Of 19, Valparaíso"/>
    <x v="4"/>
    <x v="4"/>
    <s v="No tiene"/>
    <s v="lunes a viernes de 09:00 a 18:00"/>
    <n v="56958860160"/>
    <s v=" centrodelamujerdevalparaiso@munivalpo.cl"/>
    <m/>
  </r>
  <r>
    <n v="1"/>
    <x v="5"/>
    <x v="5"/>
    <x v="15"/>
    <x v="15"/>
    <s v=" Centro de la Mujer San Felipe"/>
    <x v="0"/>
    <x v="0"/>
    <x v="0"/>
    <x v="0"/>
    <s v=" Municipalidad de San Felipe"/>
    <s v=" San Felipe, Putaendo, Santa María, Panquehue"/>
    <s v=" Calle Santo Domingo N° 43 San Felipe."/>
    <x v="1"/>
    <x v="1"/>
    <s v="lunes a jueves de 08:00 a 17:45 y los viernes de 08:00 a 15:00"/>
    <s v="No tiene"/>
    <s v=" (34) 2434607"/>
    <s v=" centrovifaconcagua@gmail.com"/>
    <m/>
  </r>
  <r>
    <n v="1"/>
    <x v="5"/>
    <x v="5"/>
    <x v="16"/>
    <x v="16"/>
    <s v=" Centro de la Mujer Los Andes"/>
    <x v="0"/>
    <x v="0"/>
    <x v="0"/>
    <x v="0"/>
    <s v=" Gobernación Provincial de Los Andes"/>
    <s v=" Los Andes, San Esteban, Calle Larga, Rinconada"/>
    <s v=" Esmeralda 387, Los Andes"/>
    <x v="0"/>
    <x v="0"/>
    <s v="lunes a viernes de 09:00 a 14:00"/>
    <s v="lunes a jueves de 09:00 a 17:30 y los viernes de 09:00 a 16:30"/>
    <s v=" +569 58435817"/>
    <s v=" centrodelamujer.goblosandes@gmail.com"/>
    <m/>
  </r>
  <r>
    <n v="1"/>
    <x v="5"/>
    <x v="5"/>
    <x v="17"/>
    <x v="17"/>
    <s v=" Centro de la Mujer de La Ligua"/>
    <x v="0"/>
    <x v="0"/>
    <x v="0"/>
    <x v="0"/>
    <s v=" Municipalidad de La Ligua"/>
    <s v=" Cabildo, Petorca, La Ligua"/>
    <s v=" Arturo Prat 122, La Ligua"/>
    <x v="4"/>
    <x v="4"/>
    <s v="No tiene"/>
    <s v="lunes a jueves de 09:00 a 18:00 y los viernes de 09:00 a 17:00"/>
    <n v="56997316037"/>
    <s v=" centrodelamujerpetorca@gmail.com"/>
    <m/>
  </r>
  <r>
    <n v="1"/>
    <x v="5"/>
    <x v="5"/>
    <x v="18"/>
    <x v="18"/>
    <s v=" Centro de la Mujer de La Calera"/>
    <x v="0"/>
    <x v="0"/>
    <x v="0"/>
    <x v="0"/>
    <s v=" Municipalidad de La Calera"/>
    <s v=" La Calera, Hijuelas, Nogales (Melón), La Cruz"/>
    <s v=" Cochrane N° 506/Esquina Josefina, La Calera."/>
    <x v="0"/>
    <x v="0"/>
    <s v="lunes a jueves de 09:00 a 14:30 y los viernes de 09:00 a 16:30"/>
    <s v="lunes a jueves de 09:00 a 18:00 y los viernes de 09:00 a 17:00"/>
    <s v=" +56954513757 / +56979428927"/>
    <s v=" centrosernamlacalera@gmail.com"/>
    <m/>
  </r>
  <r>
    <n v="1"/>
    <x v="5"/>
    <x v="5"/>
    <x v="19"/>
    <x v="19"/>
    <s v=" Centro de la Mujer Con Cón"/>
    <x v="0"/>
    <x v="0"/>
    <x v="0"/>
    <x v="0"/>
    <s v=" Municipalidad de Con Cón"/>
    <s v=" Con Cón, Puchuncaví, Quintero"/>
    <s v=" Manantiales 865, Con Cón"/>
    <x v="4"/>
    <x v="4"/>
    <s v="No tiene"/>
    <s v="lunes a jueves de 08:00 a 17:15 y los viernes de 08:00 a 16:15"/>
    <s v=" 32-281 1142 / (9) 8595 7853"/>
    <s v=" centrodelamujer@concon.cl"/>
    <m/>
  </r>
  <r>
    <n v="1"/>
    <x v="5"/>
    <x v="5"/>
    <x v="20"/>
    <x v="20"/>
    <s v=" Centro de la Mujer Villa Alemana"/>
    <x v="0"/>
    <x v="0"/>
    <x v="0"/>
    <x v="0"/>
    <s v=" Municipalidad de Villa Alemana"/>
    <s v=" Villa Alemana, Quilpué"/>
    <s v=" Santiago 501, Villa Alemana"/>
    <x v="4"/>
    <x v="4"/>
    <s v="No tiene"/>
    <s v="lunes a jueves de 08:30 a 17:30 y los viernes de 08:30 a 16:30"/>
    <s v=" 32-314 0191 /+569 65 72 8742"/>
    <s v=" centrodelamujer.villalemana@gmail.com"/>
    <m/>
  </r>
  <r>
    <n v="1"/>
    <x v="5"/>
    <x v="5"/>
    <x v="21"/>
    <x v="21"/>
    <s v=" Centro de la Mujer Llay Llay"/>
    <x v="0"/>
    <x v="0"/>
    <x v="0"/>
    <x v="0"/>
    <s v=" Municipalidad de Llay Llay"/>
    <s v=" Llay Llay, Catemu"/>
    <s v=" Salvador González 337,  Llay Llay"/>
    <x v="4"/>
    <x v="4"/>
    <s v="No tiene"/>
    <s v="08:30 a 17:30"/>
    <s v=" (34) 237 9110 /+569 954 02 725"/>
    <s v=" cdmllayllay@gmail.com"/>
    <m/>
  </r>
  <r>
    <n v="1"/>
    <x v="5"/>
    <x v="5"/>
    <x v="22"/>
    <x v="22"/>
    <s v=" Centro de la Mujer San Antonio"/>
    <x v="0"/>
    <x v="0"/>
    <x v="0"/>
    <x v="0"/>
    <s v=" Gobernación Provincial de San Antonio"/>
    <s v=" San Antonio, Santo Domingo, Cartagena, El Tabo, El Quisco, Algarrobo"/>
    <s v=" Barros Luco 1960, San Antonio"/>
    <x v="0"/>
    <x v="0"/>
    <s v="lunes a viernes de 08:30 a 14:00"/>
    <s v="lunes a viernes de 08:30 a 17:30"/>
    <s v=" 35 2289834/35 2289974 / +569 34488671"/>
    <s v=" centromujer.gobernacion@gmail.com"/>
    <m/>
  </r>
  <r>
    <n v="1"/>
    <x v="5"/>
    <x v="5"/>
    <x v="23"/>
    <x v="23"/>
    <s v=" Centro de la Mujer Viña del Mar"/>
    <x v="0"/>
    <x v="0"/>
    <x v="0"/>
    <x v="0"/>
    <s v=" Fundación Senda Humana"/>
    <s v=" Viña del Mar"/>
    <s v=" Los Castaños 431, Viña del Mar"/>
    <x v="4"/>
    <x v="4"/>
    <s v="No tiene"/>
    <s v="lunes a viernes de 09:00 a 17:00"/>
    <s v=" +56962 35 1458 / +56962396118"/>
    <s v=" centrodelamujer.vinadelmar@gmail.com"/>
    <m/>
  </r>
  <r>
    <n v="1"/>
    <x v="5"/>
    <x v="5"/>
    <x v="24"/>
    <x v="24"/>
    <s v=" Centro de la Mujer Limache"/>
    <x v="0"/>
    <x v="0"/>
    <x v="0"/>
    <x v="0"/>
    <s v=" Municipalidad de Limache"/>
    <s v=" Limache, Quillota, Olmué"/>
    <s v=" Calle Uribe N°3, Limache"/>
    <x v="4"/>
    <x v="4"/>
    <s v="No tiene"/>
    <s v="lunes a viernes de 08:00 a 17:45"/>
    <n v="56998252300"/>
    <s v=" cdmujerlimache@gmail.com"/>
    <m/>
  </r>
  <r>
    <n v="1"/>
    <x v="5"/>
    <x v="5"/>
    <x v="25"/>
    <x v="25"/>
    <s v=" Centro Isla de Pascua"/>
    <x v="0"/>
    <x v="0"/>
    <x v="0"/>
    <x v="0"/>
    <s v=" Municipalidad de Isla de Pascua"/>
    <s v=" Isla de Pascua"/>
    <s v=" Tu U Koihu s/n, Isla de Pascua"/>
    <x v="1"/>
    <x v="1"/>
    <s v="09:00 a 16:00"/>
    <s v="No tiene"/>
    <s v=" 32-255 1036"/>
    <s v=" sernampascua@gmail.com"/>
    <m/>
  </r>
  <r>
    <n v="1"/>
    <x v="6"/>
    <x v="6"/>
    <x v="26"/>
    <x v="26"/>
    <s v=" Centro de la Mujer Provincia Melipilla"/>
    <x v="0"/>
    <x v="0"/>
    <x v="0"/>
    <x v="0"/>
    <s v=" Municipalidad de Melipilla"/>
    <s v=" Melipilla, María Pinto, San Pedro"/>
    <s v=" Ortúzar 325, Melipilla"/>
    <x v="4"/>
    <x v="4"/>
    <s v="No tiene"/>
    <s v="09:00 a 18:00"/>
    <s v=" 2 29027372 / 2 29027382"/>
    <s v=" centrodelamujermelipilla@munimelipilla.cl"/>
    <m/>
  </r>
  <r>
    <n v="1"/>
    <x v="6"/>
    <x v="6"/>
    <x v="27"/>
    <x v="27"/>
    <s v=" Centro de la Mujer Peñalolén"/>
    <x v="0"/>
    <x v="0"/>
    <x v="0"/>
    <x v="0"/>
    <s v=" Municipalidad de Peñalolén"/>
    <s v=" Peñalolén"/>
    <s v=" Calle 17-A 931, Villa Naciones Unidas, Peñalolén"/>
    <x v="4"/>
    <x v="4"/>
    <s v="No tiene"/>
    <s v="09:00 a 18:00"/>
    <s v=" 2 22 791 761 / 2 22 793 009"/>
    <s v=" centromujer@penalolen.cl"/>
    <m/>
  </r>
  <r>
    <n v="1"/>
    <x v="6"/>
    <x v="6"/>
    <x v="28"/>
    <x v="28"/>
    <s v=" Centro de la Mujer San Bernardo"/>
    <x v="0"/>
    <x v="0"/>
    <x v="0"/>
    <x v="0"/>
    <s v=" Municipalidad de San Bernardo"/>
    <s v=" San Bernardo"/>
    <s v=" Av. O’Higgins 375, San Bernardo"/>
    <x v="1"/>
    <x v="1"/>
    <s v="09:00 a 17:00"/>
    <s v="No tiene"/>
    <s v=" 2 29 270 962 / 2 29270070"/>
    <s v=" centrodelamujersanbernardo@gmail.com"/>
    <m/>
  </r>
  <r>
    <n v="1"/>
    <x v="6"/>
    <x v="6"/>
    <x v="29"/>
    <x v="29"/>
    <s v=" Centro de la Mujer Buin"/>
    <x v="0"/>
    <x v="0"/>
    <x v="0"/>
    <x v="0"/>
    <s v=" Municipalidad de Buin"/>
    <s v=" Buin, Paine"/>
    <s v=" Manuel Bulnes 243, Buin."/>
    <x v="0"/>
    <x v="0"/>
    <s v="09:00 a 14:00"/>
    <s v="14:00 a 18:00"/>
    <n v="228216112"/>
    <s v=" cdmbuin@buin.cl"/>
    <m/>
  </r>
  <r>
    <n v="1"/>
    <x v="6"/>
    <x v="6"/>
    <x v="30"/>
    <x v="30"/>
    <s v=" Centro de la Mujer Maipú"/>
    <x v="0"/>
    <x v="0"/>
    <x v="0"/>
    <x v="0"/>
    <s v=" Municipalidad de Maipú"/>
    <s v=" Maipú"/>
    <s v=" General Ordoñez 176 – Depto. 405 -406 Maipú"/>
    <x v="0"/>
    <x v="0"/>
    <s v="09:00 a 14:00"/>
    <s v="16:00 a 18:00"/>
    <s v=" 2 – 2677 6741; 2 – 2677 6742"/>
    <s v=" vifponiente@maipu.cl"/>
    <m/>
  </r>
  <r>
    <n v="1"/>
    <x v="6"/>
    <x v="6"/>
    <x v="31"/>
    <x v="31"/>
    <s v=" Centro de la Mujer Conchalí"/>
    <x v="0"/>
    <x v="0"/>
    <x v="0"/>
    <x v="0"/>
    <s v=" Municipalidad de Conchalí"/>
    <s v=" Conchalí, Huechuraba"/>
    <s v=" La Palma 3595, Conchalí"/>
    <x v="0"/>
    <x v="0"/>
    <s v="09:00 a 18:00"/>
    <s v="09:00 a 18:00"/>
    <s v=" 22 7972124 / 22 7972126"/>
    <s v=" centromujerzonanorte@gmail.com"/>
    <m/>
  </r>
  <r>
    <n v="1"/>
    <x v="6"/>
    <x v="6"/>
    <x v="32"/>
    <x v="32"/>
    <s v=" Centro de la Mujer La Pintana"/>
    <x v="0"/>
    <x v="0"/>
    <x v="0"/>
    <x v="0"/>
    <s v=" Municipalidad de La Pintana"/>
    <s v=" La Pintana"/>
    <s v=" Av. José Manuel Balmaceda N° 1231, La Pintana"/>
    <x v="4"/>
    <x v="4"/>
    <s v="No tiene"/>
    <s v="09:00 a 18:00"/>
    <s v=" 2 23 896 822 / 2 23 896 815 / 2 23 896 824"/>
    <s v=" centrodelamujer@pintana.cl"/>
    <s v="lapintanacentrodelamujer@gmail.com "/>
  </r>
  <r>
    <n v="1"/>
    <x v="6"/>
    <x v="6"/>
    <x v="33"/>
    <x v="33"/>
    <s v=" Centro de la Mujer Quilicura"/>
    <x v="0"/>
    <x v="0"/>
    <x v="0"/>
    <x v="0"/>
    <s v=" Municipalidad de Quilicura"/>
    <s v=" Quilicura"/>
    <s v=" Pasaje Paraíso N° 706 Villa Aquelarre, Quilicura"/>
    <x v="0"/>
    <x v="0"/>
    <s v="09:00 a 14:00"/>
    <s v="14:00 a 18:00"/>
    <s v=" 2 – 229 046 282"/>
    <s v=" centrodelamujer@quilicura.cl"/>
    <m/>
  </r>
  <r>
    <n v="1"/>
    <x v="6"/>
    <x v="6"/>
    <x v="34"/>
    <x v="34"/>
    <s v=" Centro de la Mujer La Granja"/>
    <x v="0"/>
    <x v="0"/>
    <x v="0"/>
    <x v="0"/>
    <s v=" Municipalidad de La Granja"/>
    <s v=" La Granja"/>
    <s v=" Av. 12 Poniente 8390 esq. Avda. San Gregorio, La Granja"/>
    <x v="4"/>
    <x v="4"/>
    <s v="No tiene"/>
    <s v="09:00 a 18:00"/>
    <s v=" +56 9 8259 8866 (se informará cuando el Centro de la Mujer cuente con teléfono de red fija)"/>
    <s v=" centromujerlg@gmail.com"/>
    <m/>
  </r>
  <r>
    <n v="1"/>
    <x v="6"/>
    <x v="6"/>
    <x v="35"/>
    <x v="35"/>
    <s v=" Centro de la Mujer Pudahuel"/>
    <x v="0"/>
    <x v="0"/>
    <x v="0"/>
    <x v="0"/>
    <s v=" Municipalidad de Pudahuel"/>
    <s v=" Pudahuel"/>
    <s v=" San Francisco 8630, Pudahuel"/>
    <x v="4"/>
    <x v="4"/>
    <s v="No tiene"/>
    <s v="09:00 a 18:00"/>
    <s v=" 2 – 226 443 902"/>
    <s v=" centrodelamujer@mpudahuel.cl"/>
    <m/>
  </r>
  <r>
    <n v="1"/>
    <x v="6"/>
    <x v="6"/>
    <x v="36"/>
    <x v="36"/>
    <s v=" Centro de la Mujer Talagante"/>
    <x v="0"/>
    <x v="0"/>
    <x v="0"/>
    <x v="0"/>
    <s v=" Municipalidad de Talagante"/>
    <s v=" Talagante, Peñaflor"/>
    <s v=" Balmaceda #584, Talagante"/>
    <x v="1"/>
    <x v="1"/>
    <s v="09:00 a 16:00"/>
    <s v="No tiene"/>
    <s v=" 2 25989308"/>
    <s v=" centromujer@talagante.cl"/>
    <m/>
  </r>
  <r>
    <n v="1"/>
    <x v="6"/>
    <x v="6"/>
    <x v="37"/>
    <x v="37"/>
    <s v=" Centro de la Mujer Lo Espejo"/>
    <x v="0"/>
    <x v="0"/>
    <x v="0"/>
    <x v="0"/>
    <s v=" Municipalidad de Lo Espejo"/>
    <s v=" Lo Espejo, Cerrillos"/>
    <s v=" Puerto Príncipe 3130, Población José María Caro, Lo Espejo"/>
    <x v="0"/>
    <x v="0"/>
    <s v="09:00 a 14:00"/>
    <s v="09:00 a 18:00"/>
    <s v=" 22 485 63 25 – 22 485 63 26"/>
    <s v=" centrodelamujerloespejo@gmail.com"/>
    <m/>
  </r>
  <r>
    <n v="1"/>
    <x v="6"/>
    <x v="6"/>
    <x v="38"/>
    <x v="38"/>
    <s v=" Centro de la Mujer Chacabuco"/>
    <x v="0"/>
    <x v="0"/>
    <x v="0"/>
    <x v="0"/>
    <s v=" Municipalidad de Colina"/>
    <s v=" Colina, Lampa, Til Til"/>
    <s v=" Psj. El Litre N° 395, Villa la Concepción, Colina."/>
    <x v="0"/>
    <x v="0"/>
    <s v="09:00 a 18:00"/>
    <s v="09:00 a 18:00"/>
    <s v=" 228603108-994792598"/>
    <s v=" centrodelamujerchacabuco@gmail.com"/>
    <m/>
  </r>
  <r>
    <n v="1"/>
    <x v="6"/>
    <x v="6"/>
    <x v="39"/>
    <x v="39"/>
    <s v=" Centro de la Mujer Pedro Aguirre Cerda"/>
    <x v="0"/>
    <x v="0"/>
    <x v="0"/>
    <x v="0"/>
    <s v=" Municipalidad de Pedro Aguirre Cerda"/>
    <s v=" Pedro Aguirre Cerda, San Miguel"/>
    <s v=" Pje. Tácito 5864 (esquina Calle Huamalata) Pedro Aguirre Cerda"/>
    <x v="1"/>
    <x v="1"/>
    <s v="10:00 a 17:00"/>
    <s v="No tiene"/>
    <s v=" 223965406 / 223965407"/>
    <s v=" centromujer@pedroaguirrecerda.cl"/>
    <m/>
  </r>
  <r>
    <n v="1"/>
    <x v="6"/>
    <x v="6"/>
    <x v="40"/>
    <x v="40"/>
    <s v=" Centro de la Mujer Provincia Cordillera"/>
    <x v="0"/>
    <x v="0"/>
    <x v="0"/>
    <x v="0"/>
    <s v=" Gobernación Provincial Cordillera"/>
    <s v=" Puente Alto, Pirque, San José de Maipo"/>
    <s v=" Avenida Concha y Toro 461, 2° piso, Puente Alto"/>
    <x v="0"/>
    <x v="0"/>
    <s v="09:00 a 14:00"/>
    <s v="09:00 a 18:00"/>
    <s v=" 2 23528407/ 419"/>
    <s v=" dsantander@interior.gob.cl"/>
    <m/>
  </r>
  <r>
    <n v="1"/>
    <x v="6"/>
    <x v="6"/>
    <x v="41"/>
    <x v="41"/>
    <s v=" Centro de la Mujer Santiago"/>
    <x v="0"/>
    <x v="0"/>
    <x v="0"/>
    <x v="0"/>
    <s v=" Municipalidad de Santiago"/>
    <s v=" Santiago"/>
    <s v=" Cienfuegos 72, Metro Los Héroes, Santiago."/>
    <x v="4"/>
    <x v="4"/>
    <s v="No tiene"/>
    <s v="09:00 a 18:00"/>
    <s v=" 2 27 136 727 / 2 27 136 728"/>
    <s v=" centromujersantiago@gmail.com"/>
    <m/>
  </r>
  <r>
    <n v="1"/>
    <x v="6"/>
    <x v="6"/>
    <x v="42"/>
    <x v="42"/>
    <s v=" Centro de la Mujer Estación Central"/>
    <x v="0"/>
    <x v="0"/>
    <x v="0"/>
    <x v="0"/>
    <s v=" Municipalidad de Estación Central"/>
    <s v=" Estación Central"/>
    <s v=" Las Rejas Sur 626 – H, Estación Central"/>
    <x v="4"/>
    <x v="4"/>
    <s v="No tiene"/>
    <s v="09:00 a 18:00"/>
    <s v=" 2 27 798 056"/>
    <s v=" centromujer.estacioncentral@gmail.com"/>
    <m/>
  </r>
  <r>
    <n v="1"/>
    <x v="6"/>
    <x v="6"/>
    <x v="43"/>
    <x v="43"/>
    <s v=" Centro de la Mujer Providencia"/>
    <x v="0"/>
    <x v="0"/>
    <x v="0"/>
    <x v="0"/>
    <s v=" Municipalidad de Providencia"/>
    <s v=" Providencia, Ñuñoa, La Reina"/>
    <s v=" Miguel Claro 543, Providencia (ex Registro Civil)"/>
    <x v="4"/>
    <x v="4"/>
    <s v="No tiene"/>
    <s v="09:00 a 18:00"/>
    <s v=" 2 – 232 219 729"/>
    <s v=" centrodelamujer@providencia.cl"/>
    <m/>
  </r>
  <r>
    <n v="1"/>
    <x v="6"/>
    <x v="6"/>
    <x v="44"/>
    <x v="44"/>
    <s v=" Centro de la Mujer Lo Prado"/>
    <x v="0"/>
    <x v="0"/>
    <x v="0"/>
    <x v="0"/>
    <s v=" Municipalidad de Lo Prado"/>
    <s v=" Lo Prado"/>
    <s v=" San Germán 1052, Lo Prado"/>
    <x v="4"/>
    <x v="4"/>
    <s v="No tiene"/>
    <s v="09:00 a 18:00"/>
    <s v=" 227741629 / 9-82893603 / 999981709"/>
    <s v=" centrodelamujer@loprado.cl"/>
    <m/>
  </r>
  <r>
    <n v="1"/>
    <x v="6"/>
    <x v="6"/>
    <x v="45"/>
    <x v="45"/>
    <s v=" Centro de la Mujer El Bosque"/>
    <x v="0"/>
    <x v="0"/>
    <x v="0"/>
    <x v="0"/>
    <s v=" Municipalidad de El Bosque"/>
    <s v=" El Bosque"/>
    <s v=" Av. Padre Hurtado 12505 ex Los Morros, El Bosque"/>
    <x v="0"/>
    <x v="0"/>
    <s v="09:00 a 14:00"/>
    <s v="09:00 a 18:00"/>
    <s v=" 225401793 / 225401792 / 978635087 / 998644765"/>
    <s v=" centromujer@municipalidaddelbosque.cl"/>
    <m/>
  </r>
  <r>
    <n v="1"/>
    <x v="6"/>
    <x v="6"/>
    <x v="46"/>
    <x v="46"/>
    <s v=" Centro de la Mujer Renca"/>
    <x v="0"/>
    <x v="0"/>
    <x v="0"/>
    <x v="0"/>
    <s v=" Municipalidad de Renca"/>
    <s v=" Renca"/>
    <s v=" Blanco Encalada 1355, Municipalidad de Renca"/>
    <x v="4"/>
    <x v="4"/>
    <s v="No tiene"/>
    <s v="09:00 a 18:00"/>
    <s v=" 226410593 / 9-73188640"/>
    <s v=" centrodelamujer@renca.cl"/>
    <m/>
  </r>
  <r>
    <n v="1"/>
    <x v="6"/>
    <x v="6"/>
    <x v="47"/>
    <x v="47"/>
    <s v=" Centro de la Mujer La Florida"/>
    <x v="0"/>
    <x v="0"/>
    <x v="0"/>
    <x v="0"/>
    <s v=" Municipalidad de La Florida"/>
    <s v=" La Florida"/>
    <s v=" Vicuña Mackenna 10.777, La Florida"/>
    <x v="0"/>
    <x v="0"/>
    <s v="09:00 a 14:00"/>
    <s v="14:00 a 18:00"/>
    <n v="225054800"/>
    <s v=" centrodelamujerlaflorida@gmail.com"/>
    <m/>
  </r>
  <r>
    <n v="1"/>
    <x v="6"/>
    <x v="6"/>
    <x v="48"/>
    <x v="48"/>
    <s v=" Centro de la Mujer Cerro Navia"/>
    <x v="0"/>
    <x v="0"/>
    <x v="0"/>
    <x v="0"/>
    <s v=" Municipalidad de Cerro Navia"/>
    <s v=" Cerro Navia"/>
    <s v=" J.J. Pérez 6570, Cerro Navia"/>
    <x v="4"/>
    <x v="4"/>
    <s v="No tiene"/>
    <s v="09:00 a 18:00"/>
    <s v=" 2 27 733 622"/>
    <s v=" centrodelamujercerronavia@gmail.com"/>
    <m/>
  </r>
  <r>
    <n v="1"/>
    <x v="6"/>
    <x v="6"/>
    <x v="49"/>
    <x v="49"/>
    <s v=" Centro de la Mujer Quinta Normal"/>
    <x v="0"/>
    <x v="0"/>
    <x v="0"/>
    <x v="0"/>
    <s v=" Municipalidad de Quinta Normal"/>
    <s v=" Quinta Normal"/>
    <s v=" Villasana 1697 (a 1 cuadra de Mapocho), Quinta Normal"/>
    <x v="0"/>
    <x v="0"/>
    <s v="09:00 a 17:00"/>
    <s v="09:00 a 18:00"/>
    <s v=" 227864811 / 9-54123707"/>
    <s v=" centromujerquintanormal@gmail.com"/>
    <m/>
  </r>
  <r>
    <n v="1"/>
    <x v="6"/>
    <x v="6"/>
    <x v="50"/>
    <x v="50"/>
    <s v=" Centro de la Mujer Macul"/>
    <x v="0"/>
    <x v="0"/>
    <x v="0"/>
    <x v="0"/>
    <s v=" Municipalidad de Macul"/>
    <s v=" Macul, San Joaquín"/>
    <s v=" Quilín 3248, 2º piso"/>
    <x v="4"/>
    <x v="4"/>
    <s v="No tiene"/>
    <s v="09:00 a 18:00"/>
    <s v=" 2 – 228 739 190; 2 – 228 739 188"/>
    <s v=" centromujer@munimacul.cl"/>
    <m/>
  </r>
  <r>
    <n v="1"/>
    <x v="6"/>
    <x v="6"/>
    <x v="51"/>
    <x v="51"/>
    <s v=" Centro de la Mujer Calera de Tango"/>
    <x v="0"/>
    <x v="0"/>
    <x v="0"/>
    <x v="0"/>
    <s v=" Municipalidad de Calera de Tango"/>
    <s v=" Calera de Tango y Padre Hurtado"/>
    <s v=" Av. Calera de Tango 345, Calera de Tango (Interior del municipio)"/>
    <x v="4"/>
    <x v="4"/>
    <s v="No tiene"/>
    <s v="09:00 a 18:00"/>
    <s v=" 228108959 – 2281108902"/>
    <s v=" cdmcaleradetango@gmail.com"/>
    <m/>
  </r>
  <r>
    <n v="1"/>
    <x v="6"/>
    <x v="6"/>
    <x v="52"/>
    <x v="52"/>
    <s v=" Centro de la Mujer San Ramón"/>
    <x v="0"/>
    <x v="0"/>
    <x v="0"/>
    <x v="0"/>
    <s v=" Municipalidad de San Ramón"/>
    <s v=" San Ramón y La Cisterna"/>
    <s v=" Carabinero Genaro Rodríguez 1845, Población La Bandera, San Ramón"/>
    <x v="4"/>
    <x v="4"/>
    <s v="No tiene"/>
    <s v="lunes a jueves de 09:00 a 17:00 y los viernes de 09:00 a 14:00"/>
    <s v=" 224058780 – 224058781 - +56930786843"/>
    <s v=" cdmsanramon@gmail.com"/>
    <m/>
  </r>
  <r>
    <n v="1"/>
    <x v="6"/>
    <x v="6"/>
    <x v="53"/>
    <x v="53"/>
    <s v=" Centro de la Mujer Recoleta"/>
    <x v="0"/>
    <x v="0"/>
    <x v="0"/>
    <x v="0"/>
    <s v=" Municipalidad de Recoleta"/>
    <s v=" Recoleta e Independencia"/>
    <s v=" Av. Dorsal 1099 2do piso, Recoleta"/>
    <x v="4"/>
    <x v="4"/>
    <s v="No tiene"/>
    <s v="09:00 a 18:00"/>
    <s v=" 2 – 229 457 406; +569 7872 5189"/>
    <s v=" centromujerrecoleta@gmail.com"/>
    <m/>
  </r>
  <r>
    <n v="1"/>
    <x v="6"/>
    <x v="6"/>
    <x v="54"/>
    <x v="54"/>
    <s v=" Centro de la Mujer Isla de Maipo"/>
    <x v="0"/>
    <x v="0"/>
    <x v="0"/>
    <x v="0"/>
    <s v=" Municipalidad de Isla de Maipo"/>
    <s v=" Isla de Maipo"/>
    <s v=" Balmaceda N° 3265, Isla de Maipo"/>
    <x v="0"/>
    <x v="0"/>
    <s v="09:00 a 14:00"/>
    <s v="14:00 a 18:00"/>
    <s v=" 2 28769263"/>
    <s v=" centrodelamujerislademaipo@gmail.com"/>
    <m/>
  </r>
  <r>
    <n v="1"/>
    <x v="6"/>
    <x v="6"/>
    <x v="55"/>
    <x v="55"/>
    <s v=" Centro de la Mujer El Monte"/>
    <x v="0"/>
    <x v="0"/>
    <x v="0"/>
    <x v="0"/>
    <s v=" Municipalidad El Monte"/>
    <s v="No indicado"/>
    <s v=" Camilo Henríquez N° 73"/>
    <x v="5"/>
    <x v="5"/>
    <s v="No indicado"/>
    <s v="No indicado"/>
    <s v=" 28184748/780 – 97618060 – 971376064"/>
    <s v=" centrodelamujer@munielmonte.cl"/>
    <m/>
  </r>
  <r>
    <n v="1"/>
    <x v="6"/>
    <x v="6"/>
    <x v="56"/>
    <x v="56"/>
    <s v=" Centro de la Mujer de Curacaví"/>
    <x v="0"/>
    <x v="0"/>
    <x v="0"/>
    <x v="0"/>
    <s v=" Municipalidad de Curacaví"/>
    <s v="Curacaví"/>
    <s v=" Manuel Larraín 394, Curacaví"/>
    <x v="4"/>
    <x v="4"/>
    <s v="No tiene"/>
    <s v="09:00 a 17:00"/>
    <n v="56940751488"/>
    <s v=" cdmcuracavi@gmail.com"/>
    <m/>
  </r>
  <r>
    <n v="1"/>
    <x v="7"/>
    <x v="7"/>
    <x v="57"/>
    <x v="57"/>
    <s v=" Centro de la Mujer de Rancagua"/>
    <x v="0"/>
    <x v="0"/>
    <x v="0"/>
    <x v="0"/>
    <s v=" Ilustre Municipalidad de Rancagua"/>
    <s v=" Rancagua, Graneros, Machalí"/>
    <s v=" Calle Lourdes Nº 463, Rancagua"/>
    <x v="0"/>
    <x v="0"/>
    <s v="lunes a jueves de 10:00 a 18:00 y viernes de 10:00 a 114:00"/>
    <s v="lunes a jueves de 09:00 a 18:00 y viernes de 09:00 a 13:00"/>
    <s v=" 72-2203481 / +569 4277 8023"/>
    <s v=" centrodelamujer@rancagua.cl"/>
    <m/>
  </r>
  <r>
    <n v="1"/>
    <x v="7"/>
    <x v="7"/>
    <x v="58"/>
    <x v="58"/>
    <s v=" Centro de la Mujer de Colchagua (San Fernando)"/>
    <x v="0"/>
    <x v="0"/>
    <x v="0"/>
    <x v="0"/>
    <s v=" Fundación Leon Bloy"/>
    <s v=" San Fernando, Chimbarongo"/>
    <s v=" Argomedo 620, San Fernando"/>
    <x v="4"/>
    <x v="4"/>
    <s v="No tiene"/>
    <s v="09:00 a 18:00"/>
    <s v=" 72 – 271 2081 +569 9002 5012"/>
    <s v=" sanfernando.cdm@gmail.com"/>
    <m/>
  </r>
  <r>
    <n v="1"/>
    <x v="7"/>
    <x v="7"/>
    <x v="59"/>
    <x v="59"/>
    <s v=" Centro de la Mujer de Rengo"/>
    <x v="0"/>
    <x v="0"/>
    <x v="0"/>
    <x v="0"/>
    <s v=" Municipalidad de Rengo"/>
    <s v=" Rengo, Malloa, San Vicente"/>
    <s v=" José Bisquet 262 – Rengo"/>
    <x v="0"/>
    <x v="0"/>
    <s v="09:30 a 13:00"/>
    <s v="09:00 a 18:00"/>
    <s v=" 72-2358180 /+56920691326)"/>
    <s v=" centromujerrengo@gmail.com"/>
    <m/>
  </r>
  <r>
    <n v="1"/>
    <x v="7"/>
    <x v="7"/>
    <x v="60"/>
    <x v="60"/>
    <s v=" Centro de la Mujer de Pichilemu"/>
    <x v="0"/>
    <x v="0"/>
    <x v="0"/>
    <x v="0"/>
    <s v=" Gobernación Cardenal Caro"/>
    <s v=" Pichilemu, Marchihue, Litueche, Navidad"/>
    <s v=" Avenida Costanera 078, Pichilemu"/>
    <x v="0"/>
    <x v="0"/>
    <s v="09:00 a 18:00"/>
    <s v="09:00 a 18:00"/>
    <s v=" 72-2567023 / 72-2567024 / +56968523636"/>
    <s v=" centropichilemusernam@gmail.com"/>
    <m/>
  </r>
  <r>
    <n v="1"/>
    <x v="7"/>
    <x v="7"/>
    <x v="61"/>
    <x v="61"/>
    <s v=" Centro de la Mujer San Vicente de Tagua Tagua"/>
    <x v="0"/>
    <x v="0"/>
    <x v="0"/>
    <x v="0"/>
    <s v=" Servicio de Salud de O’Higgins"/>
    <s v=" San Vicente, Las Cabras, Pichidegua, Coltauco"/>
    <s v=" Pasaje Javier Prado Amor N°128, San Vicente de Tagua Tagua"/>
    <x v="0"/>
    <x v="0"/>
    <s v="lunes a jueves de 08:30 a 17:30 y viernes de 08:00 a 16:00"/>
    <s v="08:30 a 17:30"/>
    <s v=" 56442939671 /+569 7214 0198"/>
    <s v=" centrodelamujer@msanvicente.cl"/>
    <m/>
  </r>
  <r>
    <n v="1"/>
    <x v="7"/>
    <x v="7"/>
    <x v="62"/>
    <x v="62"/>
    <s v=" Centro de la Mujer Santa Cruz"/>
    <x v="0"/>
    <x v="0"/>
    <x v="0"/>
    <x v="0"/>
    <s v=" Municipalidad de Santa Cruz"/>
    <s v=" Santa Cruz, Lolol, Chépica"/>
    <s v=" Pasaje 12 de Febrero N°298, Santa Cruz"/>
    <x v="1"/>
    <x v="1"/>
    <s v="lunes a jueves de 09:00 a 18:00 y viernes de 09:00 a 14:00"/>
    <s v="No tiene"/>
    <s v=" 56 72-2845823"/>
    <s v=" cdm.stacruz@gmail.com"/>
    <m/>
  </r>
  <r>
    <n v="1"/>
    <x v="8"/>
    <x v="8"/>
    <x v="63"/>
    <x v="63"/>
    <s v=" Centro de la Mujer de Curicó"/>
    <x v="0"/>
    <x v="0"/>
    <x v="0"/>
    <x v="0"/>
    <s v=" Municipalidad de Curicó"/>
    <s v=" Curicó, Rauco, Romeral, Teno"/>
    <s v=" Avenida Doctor Osorio #500, esquina Peña, Curicó"/>
    <x v="4"/>
    <x v="4"/>
    <s v="No tiene"/>
    <s v="08:30 a 17:00"/>
    <s v=" 75-2547568 /  +56 9 7578 0731"/>
    <s v=" centrodelamujer@curico.cl  "/>
    <m/>
  </r>
  <r>
    <n v="1"/>
    <x v="8"/>
    <x v="8"/>
    <x v="64"/>
    <x v="64"/>
    <s v=" Centro de la Mujer de Molina"/>
    <x v="0"/>
    <x v="0"/>
    <x v="0"/>
    <x v="0"/>
    <s v=" Municipalidad de Molina"/>
    <s v=" Molina, Río Claro, Sagrada Familia"/>
    <s v=" Avenida Luis Cruz Martínez # 2066, Molina"/>
    <x v="4"/>
    <x v="4"/>
    <s v="No tiene"/>
    <s v="08:30 a 17:00"/>
    <s v=" 75 – 249 31 049 / +56 9 9228 45 21"/>
    <s v=" centrodelamujermolina@gmail.com"/>
    <m/>
  </r>
  <r>
    <n v="1"/>
    <x v="8"/>
    <x v="8"/>
    <x v="65"/>
    <x v="65"/>
    <s v=" Centro de la Mujer de Talca"/>
    <x v="0"/>
    <x v="0"/>
    <x v="0"/>
    <x v="0"/>
    <s v=" Gobernación Provincial de Talca"/>
    <s v=" Talca, San Rafael, Maule, San Clemente y Pelarco"/>
    <s v=" Villa Ampliación Río Claro, pasaje 5 Poniente A (Ex Los Paltos) N° 087, sector La Florida, Talca."/>
    <x v="0"/>
    <x v="0"/>
    <s v="09:00 a 16:30"/>
    <s v="09:00 a 18:00"/>
    <s v=" (71) 2421447 / (71) 2420632 / +56 9 5467 7457"/>
    <s v=" centrodelamujertalca@gmail.com"/>
    <m/>
  </r>
  <r>
    <n v="1"/>
    <x v="8"/>
    <x v="8"/>
    <x v="66"/>
    <x v="66"/>
    <s v=" Centro de la Mujer de Constitución"/>
    <x v="0"/>
    <x v="0"/>
    <x v="0"/>
    <x v="0"/>
    <s v=" Municipalidad de Constitución"/>
    <s v=" Constitución y Empedrado"/>
    <s v=" Prieto #607 esquina Zañartu, Constitución"/>
    <x v="0"/>
    <x v="0"/>
    <s v="09:00 a 14:00"/>
    <s v="09:00 a 17:30"/>
    <s v=" 71 – 2673 515 / +56998362438 / +56956024011"/>
    <s v=" centrovifconstitución@gmail.com"/>
    <m/>
  </r>
  <r>
    <n v="1"/>
    <x v="8"/>
    <x v="8"/>
    <x v="67"/>
    <x v="67"/>
    <s v=" Centro de la Mujer de San Javier"/>
    <x v="0"/>
    <x v="0"/>
    <x v="0"/>
    <x v="0"/>
    <s v=" Municipalidad de San Javier"/>
    <s v=" San Javier, Villa Alegre, Linares"/>
    <s v=" Calle Esmeralda 987, San Javier"/>
    <x v="0"/>
    <x v="0"/>
    <s v="08:30 a 14:00"/>
    <s v="lunes a jueves de 08:30 a 17:30 y los viernes de 08:30 a 14:00"/>
    <s v=" 73 – 232 4063 / +56 9 6177 7741"/>
    <s v=" centrodelamujer.imsanjavier@gmail.com"/>
    <m/>
  </r>
  <r>
    <n v="1"/>
    <x v="8"/>
    <x v="8"/>
    <x v="68"/>
    <x v="68"/>
    <s v=" Centro de la Mujer de Parral"/>
    <x v="0"/>
    <x v="0"/>
    <x v="0"/>
    <x v="0"/>
    <s v=" Municipalidad de Parral"/>
    <s v=" Parral, Retiro"/>
    <s v=" Dieciocho Nº853 Parral/Entre Buin y Urrutia, Parral"/>
    <x v="0"/>
    <x v="0"/>
    <s v="08:30 a 17:30"/>
    <s v="08:30 a 17:30"/>
    <s v="9-77078994/ (73) 2 751605"/>
    <s v=" centromujersernamparral@gmail.com"/>
    <m/>
  </r>
  <r>
    <n v="1"/>
    <x v="8"/>
    <x v="8"/>
    <x v="69"/>
    <x v="69"/>
    <s v=" Centro de la Mujer de Cauquenes"/>
    <x v="0"/>
    <x v="0"/>
    <x v="0"/>
    <x v="0"/>
    <s v=" Municipalidad de Cauquenes"/>
    <s v=" Cauquenes, Chanco, Pelluhue"/>
    <s v=" Antonio Varas Nº930, Cauquenes"/>
    <x v="0"/>
    <x v="0"/>
    <s v="08:30 a 17:30"/>
    <s v="13:00 a 17:30"/>
    <s v="73-2565257 / +56 9 7602 5159"/>
    <s v=" centrodelamujercauquenes@gmail.com"/>
    <m/>
  </r>
  <r>
    <n v="1"/>
    <x v="9"/>
    <x v="9"/>
    <x v="70"/>
    <x v="70"/>
    <s v=" Centro de la Mujer de Chillán"/>
    <x v="0"/>
    <x v="0"/>
    <x v="0"/>
    <x v="0"/>
    <s v=" Municipalidad de Chillán"/>
    <s v=" Chillán Viejo, Chillán, Coihueco, Pinto, Bulnes"/>
    <s v=" Claudio Arrau 596, 1º piso, Chillán"/>
    <x v="4"/>
    <x v="4"/>
    <s v="No tiene"/>
    <s v="lunes a jueves de 08:00 a 17:20 y los viernes de 08:00 a 16:00"/>
    <s v="42-2876466/ 42-2876467 /42-2876468 /42-2876469"/>
    <s v=" centrovcmsernamegchillan@gmail.com"/>
    <m/>
  </r>
  <r>
    <n v="1"/>
    <x v="9"/>
    <x v="9"/>
    <x v="71"/>
    <x v="71"/>
    <s v=" Centro de la Mujer de San Carlos"/>
    <x v="0"/>
    <x v="0"/>
    <x v="0"/>
    <x v="0"/>
    <s v=" Municipalidad de San Carlos"/>
    <s v=" San Carlos, San Nicolás, Niquen, Ninhue, San Fabián"/>
    <s v=" Serrano Nº261, San Carlos"/>
    <x v="0"/>
    <x v="0"/>
    <s v="lunes a jueves de 08:30 a 17:45 y viernes de 08:30 a 16:45"/>
    <s v="lunes a jueves de 08:30 a 17:45 y viernes de 08:30 a 16:45"/>
    <s v=" 42-2412203"/>
    <s v=" centrovifsancarlos@gmail.com"/>
    <m/>
  </r>
  <r>
    <n v="1"/>
    <x v="9"/>
    <x v="9"/>
    <x v="72"/>
    <x v="72"/>
    <s v=" Centro de la Mujer de Portezuelo"/>
    <x v="0"/>
    <x v="0"/>
    <x v="0"/>
    <x v="0"/>
    <s v=" Municipalidad de Portezuelo"/>
    <s v=" Portezuelo, Ránquil, Trehuaco, Coelemu"/>
    <s v=" Carrera #71, Portezuelo (temporal); Baquedano #281, Portezuelo (definitiva)"/>
    <x v="0"/>
    <x v="0"/>
    <s v="lunes a viernes de 08:30 a 14:00 y de 14:45 a 17:35"/>
    <m/>
    <n v="56990160625"/>
    <s v=" cdmportezuelo@gmail.com"/>
    <m/>
  </r>
  <r>
    <n v="1"/>
    <x v="10"/>
    <x v="10"/>
    <x v="73"/>
    <x v="73"/>
    <s v=" Centro de la Mujer de Mulchén"/>
    <x v="0"/>
    <x v="0"/>
    <x v="0"/>
    <x v="0"/>
    <s v=" Municipalidad de Mulchén"/>
    <s v=" Mulchén, Negrete y Nacimiento"/>
    <s v=" Gana 360, casa de la cultura segundo piso. Mulchén"/>
    <x v="0"/>
    <x v="0"/>
    <s v="08:30 a 14:30"/>
    <s v="08:30 a 17:30"/>
    <s v=" 432401472 / +569  6637 1990"/>
    <s v=" centromujermulchen@munimulchen.cl"/>
    <m/>
  </r>
  <r>
    <n v="1"/>
    <x v="10"/>
    <x v="10"/>
    <x v="74"/>
    <x v="74"/>
    <s v=" Centro de la Mujer de Los Ángeles"/>
    <x v="0"/>
    <x v="0"/>
    <x v="0"/>
    <x v="0"/>
    <s v=" Municipalidad de Los Ángeles"/>
    <s v=" Los Ángeles, Laja, Antuco, San Rosendo"/>
    <s v=" Colo Colo 455 entrada por Balmaceda, Los Ángeles."/>
    <x v="0"/>
    <x v="0"/>
    <s v="08:30 a 14:00"/>
    <s v="08:30 a 17:30"/>
    <s v=" 432320822 / +569 5768 5022 / +569 7431 2149"/>
    <s v=" centrovcmlosangeles@gmail.com"/>
    <m/>
  </r>
  <r>
    <n v="1"/>
    <x v="10"/>
    <x v="10"/>
    <x v="75"/>
    <x v="75"/>
    <s v=" Centro de la Mujer de Cabrero"/>
    <x v="0"/>
    <x v="0"/>
    <x v="0"/>
    <x v="0"/>
    <s v=" Municipalidad de Cabrero"/>
    <s v=" Cabrero, Yumbel, Yungay, Tucapel"/>
    <s v=" General Cruz s/n Plazoleta Timmerman, Cabrero"/>
    <x v="0"/>
    <x v="0"/>
    <s v="08:30 a 14:00"/>
    <s v="08:30 a 17:30"/>
    <s v=" 432401814 / +56996509160"/>
    <s v=" centrodelamujer.cabrero@gmail.com"/>
    <m/>
  </r>
  <r>
    <n v="1"/>
    <x v="10"/>
    <x v="10"/>
    <x v="76"/>
    <x v="76"/>
    <s v=" Centro de la Mujer Chiguayante"/>
    <x v="0"/>
    <x v="0"/>
    <x v="0"/>
    <x v="0"/>
    <s v=" Municipalidad de Chiguayante"/>
    <s v=" Chiguayante, Hualqui, Florida"/>
    <s v=" O’Higgins Nº 1742 1-A, Chiguayante"/>
    <x v="0"/>
    <x v="0"/>
    <s v="08:30 a 17:30"/>
    <s v="08:30 a 17:30"/>
    <s v=" 412360706 / +56999606049"/>
    <s v=" centromujerchgte.hualqui@gmail.com"/>
    <m/>
  </r>
  <r>
    <n v="1"/>
    <x v="10"/>
    <x v="10"/>
    <x v="77"/>
    <x v="77"/>
    <s v=" Centro de la Mujer de Cañete"/>
    <x v="0"/>
    <x v="0"/>
    <x v="0"/>
    <x v="0"/>
    <s v=" Municipalidad de Cañete"/>
    <s v=" Cañete, Contulmo"/>
    <s v=" Tucapel 100, Cañete"/>
    <x v="0"/>
    <x v="0"/>
    <s v="10:00 a 14:00"/>
    <s v="09:00 a 18:00"/>
    <s v=" 412611214 / +569 6217 0963"/>
    <s v=" centrodelamujer@municanete.cl"/>
    <m/>
  </r>
  <r>
    <n v="1"/>
    <x v="10"/>
    <x v="10"/>
    <x v="78"/>
    <x v="78"/>
    <s v=" Centro de la Mujer de Penco"/>
    <x v="0"/>
    <x v="0"/>
    <x v="0"/>
    <x v="0"/>
    <s v=" Municipalidad de Penco"/>
    <s v=" Penco, Tomé, Trehuaco, Coelemu"/>
    <s v=" Maipú 235 (frente a plaza), Penco"/>
    <x v="0"/>
    <x v="0"/>
    <s v="martes y jueves de 08:30 a 14:00"/>
    <s v="lunes a jueves de 08:30 a 18:00 y viernes de 08:30 a 16:00"/>
    <s v=" 412261380 / +569 6476 1935"/>
    <s v=" centrovcm@penco.cl"/>
    <m/>
  </r>
  <r>
    <n v="1"/>
    <x v="10"/>
    <x v="10"/>
    <x v="79"/>
    <x v="79"/>
    <s v=" Centro de la Mujer de Coronel"/>
    <x v="0"/>
    <x v="0"/>
    <x v="0"/>
    <x v="0"/>
    <s v=" Municipalidad de Coronel"/>
    <s v=" Coronel, Lota"/>
    <s v=" Erratchou 1093 (esquina e ingreso por Merino Jarpa), Coronel"/>
    <x v="0"/>
    <x v="0"/>
    <s v="lunes, miércoles y viernes de 10:00 a 14:00"/>
    <s v="09:00 a 18:00"/>
    <s v=" 412714295 / +569 7956 4133"/>
    <s v=" centrovifcoronel@gmail.com"/>
    <m/>
  </r>
  <r>
    <n v="1"/>
    <x v="10"/>
    <x v="10"/>
    <x v="80"/>
    <x v="80"/>
    <s v=" Centro de la Mujer de Talcahuano"/>
    <x v="0"/>
    <x v="0"/>
    <x v="0"/>
    <x v="0"/>
    <s v=" Municipalidad de Talcahuano"/>
    <s v=" Hualpén, Talcahuano"/>
    <s v=" Av. San Martín 322, Talcahuano Centro"/>
    <x v="0"/>
    <x v="0"/>
    <s v="09:00 a 14:00"/>
    <s v="09:00 a 18:00"/>
    <s v=" 413835776 / +569 8502 3928"/>
    <s v=" centromujerthno.hualpen@gmail.com"/>
    <m/>
  </r>
  <r>
    <n v="1"/>
    <x v="10"/>
    <x v="10"/>
    <x v="81"/>
    <x v="81"/>
    <s v=" Centro de la Mujer de Curanilahue"/>
    <x v="0"/>
    <x v="0"/>
    <x v="0"/>
    <x v="0"/>
    <s v=" Municipalidad de Curanilahue"/>
    <s v=" Curanilahue, Lebu, Los Álamos"/>
    <s v=" Eugenio Matte s/n Lado 741, Arturo Prat, Curanilahue"/>
    <x v="0"/>
    <x v="0"/>
    <s v="08:30 a 13:00"/>
    <s v="08:00 a 17:30"/>
    <s v=" +569 8913 7405"/>
    <s v=" centromujer@munichue.cl"/>
    <m/>
  </r>
  <r>
    <n v="1"/>
    <x v="10"/>
    <x v="10"/>
    <x v="82"/>
    <x v="82"/>
    <s v=" Centro de la Mujer de Concepción"/>
    <x v="0"/>
    <x v="0"/>
    <x v="0"/>
    <x v="0"/>
    <s v=" Ilustre Municipalidad de Concepción."/>
    <s v=" Concepción, San Pedro de la Paz y Santa Juana"/>
    <s v=" Caupolicán 101 esquina Chacabuco, Concepción"/>
    <x v="0"/>
    <x v="0"/>
    <s v="08:30 a 17:30"/>
    <s v="08:30 a 17:30"/>
    <s v=" 412220740 / +569 5829 1847"/>
    <s v=" cdmconcepcion2018@gmail.com"/>
    <m/>
  </r>
  <r>
    <n v="1"/>
    <x v="10"/>
    <x v="10"/>
    <x v="83"/>
    <x v="83"/>
    <s v=" Centro de la Mujer Arauco"/>
    <x v="0"/>
    <x v="0"/>
    <x v="0"/>
    <x v="0"/>
    <s v=" Municipalidad de Arauco"/>
    <s v=" Arauco"/>
    <s v=" Serrano 414, Arauco"/>
    <x v="0"/>
    <x v="0"/>
    <s v="lunes, martes y jueves de 09:00 a 14:00"/>
    <s v="08:30 a 17:30"/>
    <s v=" 412552341 / +569 9276 4906"/>
    <s v=" centroaraucovif@gmail.com"/>
    <m/>
  </r>
  <r>
    <n v="1"/>
    <x v="10"/>
    <x v="10"/>
    <x v="84"/>
    <x v="84"/>
    <s v=" Centro de la Mujer Alto Biobío"/>
    <x v="0"/>
    <x v="0"/>
    <x v="0"/>
    <x v="0"/>
    <s v=" Municipalidad de Alto Biobío"/>
    <s v=" Alto Biobío"/>
    <s v=" Ex Recinto Municipal, Villa Ralco., (frente a Biblioteca Comunal), Ralco."/>
    <x v="0"/>
    <x v="0"/>
    <s v="09:30 a 14:00"/>
    <s v="08:30 a 17:30"/>
    <s v=" 432548722 / +569 9491 3953"/>
    <s v=" centrovifaltobiobio@gmail.com"/>
    <m/>
  </r>
  <r>
    <n v="1"/>
    <x v="10"/>
    <x v="10"/>
    <x v="85"/>
    <x v="85"/>
    <s v=" Centro de la Mujer de Santa Bárbara"/>
    <x v="0"/>
    <x v="0"/>
    <x v="0"/>
    <x v="0"/>
    <s v=" Municipio de Santa Bárbara"/>
    <s v=" Santa Bárbara, Quilaco, Quilleco"/>
    <s v=" Los Carrera 455, Santa Bárbara"/>
    <x v="0"/>
    <x v="0"/>
    <s v="lunes de 09:30 a 15:30, martes a jueves de 09:30 a 17:30 y viernes de 09:30 a 16:30"/>
    <s v="08:30 a 17:30"/>
    <s v=" 432581887 / +569 9203 1068 / +569 9831 5745"/>
    <s v="  centrovcmsantabarbara@gmail.com"/>
    <m/>
  </r>
  <r>
    <n v="1"/>
    <x v="10"/>
    <x v="10"/>
    <x v="86"/>
    <x v="86"/>
    <s v=" Centro de la Mujer de Tirúa"/>
    <x v="0"/>
    <x v="0"/>
    <x v="0"/>
    <x v="0"/>
    <s v=" Municipalidad de Tirúa"/>
    <s v=" Tirúa"/>
    <s v=" Atalhualpa #312, Tirúa."/>
    <x v="0"/>
    <x v="0"/>
    <s v="08:30 a 17:30"/>
    <s v="08:30 a 17:30"/>
    <s v=" +569 7998 3123"/>
    <s v=" cdmtirua@gmail.com"/>
    <m/>
  </r>
  <r>
    <n v="1"/>
    <x v="11"/>
    <x v="11"/>
    <x v="87"/>
    <x v="87"/>
    <s v=" Centro de la Mujer de Angol"/>
    <x v="0"/>
    <x v="0"/>
    <x v="0"/>
    <x v="0"/>
    <s v=" Municipalidad de Angol"/>
    <s v=" Angol, Renaico, Los Sauces y Purén"/>
    <s v=" Pedro de Oña N° 230 Angol"/>
    <x v="2"/>
    <x v="2"/>
    <s v="08:30 a 14:00"/>
    <s v="08:30 a 17:30"/>
    <n v="452464436"/>
    <s v=" centrodelamujerangol@gmail.com"/>
    <m/>
  </r>
  <r>
    <n v="1"/>
    <x v="11"/>
    <x v="11"/>
    <x v="88"/>
    <x v="88"/>
    <s v=" Centro de la Mujer Victoria"/>
    <x v="0"/>
    <x v="0"/>
    <x v="0"/>
    <x v="0"/>
    <s v=" Municipalidad de Victoria"/>
    <s v=" Victoria, Ercilla, Collipulli, Traiguén y Lumaco"/>
    <s v=" Chorrillos N° 998 Victoria"/>
    <x v="2"/>
    <x v="2"/>
    <s v="08:30 a 13:00"/>
    <s v="08:30 a 17:30"/>
    <s v=" +56961719360 /45-2598598 / +5696171936"/>
    <s v=" centrodelamujervictoria@gmail.com "/>
    <s v="secretariacentrovictoria1@gmail.com"/>
  </r>
  <r>
    <n v="1"/>
    <x v="11"/>
    <x v="11"/>
    <x v="89"/>
    <x v="89"/>
    <s v=" Centro de la Mujer de Lautaro"/>
    <x v="0"/>
    <x v="0"/>
    <x v="0"/>
    <x v="0"/>
    <s v=" Municipalidad de Lautaro"/>
    <s v=" Lautaro, Perquenco, Galvarino, Curacautín y Lonquimay"/>
    <s v=" Francisco Bilbao N° 102 Lautaro"/>
    <x v="2"/>
    <x v="2"/>
    <s v="lunes, miércoles y viernes de 10:00 a 13:00"/>
    <s v="09:00 a 17:00"/>
    <s v=" +56963342379 / 45-2591510 / 45-2591513"/>
    <s v=" centrodelamujerlautaro1@gmail.com"/>
    <m/>
  </r>
  <r>
    <n v="1"/>
    <x v="11"/>
    <x v="11"/>
    <x v="90"/>
    <x v="90"/>
    <s v=" Centro de la Mujer Temuco"/>
    <x v="0"/>
    <x v="0"/>
    <x v="0"/>
    <x v="0"/>
    <s v=" Municipalidad de Temuco"/>
    <s v=" Temuco y Vilcún"/>
    <s v=" Bello N° 510 Temuco"/>
    <x v="4"/>
    <x v="4"/>
    <s v="No tiene"/>
    <s v="08:00 a 17:00"/>
    <s v=" 45-2973935 45-2973931 – 979379954"/>
    <s v=" centrodelamujertemuco9@gmail.com"/>
    <m/>
  </r>
  <r>
    <n v="1"/>
    <x v="11"/>
    <x v="11"/>
    <x v="91"/>
    <x v="91"/>
    <s v=" Centro de la Mujer Nueva Imperial"/>
    <x v="0"/>
    <x v="0"/>
    <x v="0"/>
    <x v="0"/>
    <s v=" Municipalidad de Nueva Imperial"/>
    <s v=" Nueva Imperial, Chol Chol y Teodoro Schmidt"/>
    <s v=" Ernesto Riquelme N° 120 Nueva Imperial"/>
    <x v="4"/>
    <x v="4"/>
    <s v="No tiene"/>
    <s v="08:30 a 17:30"/>
    <n v="56975302498"/>
    <s v=" centrodelamujernuevaimperial@gmail.com"/>
    <m/>
  </r>
  <r>
    <n v="1"/>
    <x v="11"/>
    <x v="11"/>
    <x v="92"/>
    <x v="92"/>
    <s v=" Centro de la Mujer Carahue"/>
    <x v="0"/>
    <x v="0"/>
    <x v="0"/>
    <x v="0"/>
    <s v=" Municipalidad de Carahue"/>
    <s v=" Carahue y Puerto Saavedra"/>
    <s v=" Caupolicán N° 340 Carahue"/>
    <x v="2"/>
    <x v="2"/>
    <s v="09:00 a 14:00"/>
    <s v="09:00 a 17:30"/>
    <s v=" +56947309669/ 45-2681544"/>
    <s v=" centrodelamujercarahue@gmail.com"/>
    <m/>
  </r>
  <r>
    <n v="1"/>
    <x v="11"/>
    <x v="11"/>
    <x v="93"/>
    <x v="93"/>
    <s v=" Centro de la Mujer de Freire"/>
    <x v="0"/>
    <x v="0"/>
    <x v="0"/>
    <x v="0"/>
    <s v=" Municipalidad de Freire"/>
    <s v=" Freire, Pitrufquén, Toltén y Gorbea"/>
    <s v=" Avenida Schleyer N° 153 Freire"/>
    <x v="2"/>
    <x v="2"/>
    <s v="09:00 a 12:00"/>
    <s v="08:30 a 17:30"/>
    <s v=" +56947309669 / 452759450 / 452759451 / 452759453"/>
    <s v=" centrodelamujerfreire@munifreire.cl"/>
    <m/>
  </r>
  <r>
    <n v="1"/>
    <x v="11"/>
    <x v="11"/>
    <x v="94"/>
    <x v="94"/>
    <s v=" Centro de la Mujer Villarrica"/>
    <x v="0"/>
    <x v="0"/>
    <x v="0"/>
    <x v="0"/>
    <s v=" Municipalidad de Villarrica"/>
    <s v=" Villarrica, Loncoche, Pucón y Curarrehue"/>
    <s v=" Pedro León Gallo 817 Villarrica"/>
    <x v="2"/>
    <x v="2"/>
    <s v="09:00 a 13:00"/>
    <s v="09:00 a 17:00"/>
    <s v=" +56953971338 / 45-2413846"/>
    <s v=" centrodelamujervillarrica@gmail.com"/>
    <m/>
  </r>
  <r>
    <n v="1"/>
    <x v="11"/>
    <x v="11"/>
    <x v="95"/>
    <x v="95"/>
    <s v=" Centro  Móvil Intercultural Araucanía"/>
    <x v="0"/>
    <x v="0"/>
    <x v="0"/>
    <x v="0"/>
    <s v=" Municipalidad de Padre Las Casas"/>
    <s v=" Padre Las Casas, Melipeuco y Cunco"/>
    <s v=" Pleiteado N° 682, Padre las Casas"/>
    <x v="5"/>
    <x v="5"/>
    <s v="No indicado"/>
    <s v="No indicado"/>
    <n v="452590813"/>
    <s v=" centromovilintercultural@gmail.com"/>
    <m/>
  </r>
  <r>
    <n v="1"/>
    <x v="12"/>
    <x v="12"/>
    <x v="96"/>
    <x v="96"/>
    <s v=" Centro de la Mujer de Valdivia"/>
    <x v="0"/>
    <x v="0"/>
    <x v="0"/>
    <x v="0"/>
    <s v=" Municipalidad de Valdivia"/>
    <s v=" Valdivia, Corral"/>
    <s v=" Camilo Henríquez 280, Valdivia"/>
    <x v="0"/>
    <x v="0"/>
    <s v="08:15 a 17:00"/>
    <s v="No indicado"/>
    <s v="  +56 9 65957431 / 63-2294905"/>
    <s v=" centrodelamujervaldivia@gmail.com"/>
    <m/>
  </r>
  <r>
    <n v="1"/>
    <x v="12"/>
    <x v="12"/>
    <x v="97"/>
    <x v="97"/>
    <s v=" Centro de la Mujer de La Unión"/>
    <x v="0"/>
    <x v="0"/>
    <x v="0"/>
    <x v="0"/>
    <s v=" Gobernación Provincial del Ranco"/>
    <s v=" La Unión, Río Bueno, Lago Ranco"/>
    <s v=" Manuel Montt 206, La Unión"/>
    <x v="1"/>
    <x v="1"/>
    <s v="lunes a jueves de 09:00 a 18:00 y viernes de 09:00 a 17:00"/>
    <s v="No tiene"/>
    <s v=" 978118337 / 64 2 321001 / 64 2 321002 / 64 2 321003"/>
    <s v=" centromujerlaunion@gmail.com"/>
    <m/>
  </r>
  <r>
    <n v="1"/>
    <x v="12"/>
    <x v="12"/>
    <x v="98"/>
    <x v="98"/>
    <s v=" Centro de la Mujer de Lanco"/>
    <x v="0"/>
    <x v="0"/>
    <x v="0"/>
    <x v="0"/>
    <s v=" Municipalidad de Lanco"/>
    <s v=" Lanco, Máfil, Mariquina"/>
    <s v=" Calle Valparaíso s/n interior"/>
    <x v="1"/>
    <x v="1"/>
    <s v="lunes a jueves de 09:00 a 17:30 y viernes de 09:00 a 16:30"/>
    <s v="No tiene"/>
    <s v=" +56 9 39540707   /  +56 9 39540703"/>
    <s v=" centromujer@munilanco.cl"/>
    <m/>
  </r>
  <r>
    <n v="1"/>
    <x v="12"/>
    <x v="12"/>
    <x v="99"/>
    <x v="99"/>
    <s v=" Centro de la Mujer Panguipulli"/>
    <x v="0"/>
    <x v="0"/>
    <x v="0"/>
    <x v="0"/>
    <s v=" Municipalidad de Panguipulli"/>
    <s v=" Panguipulli"/>
    <s v=" Manuel Antonio Matta 500, esquina Roble Huacho, Panguipulli"/>
    <x v="0"/>
    <x v="0"/>
    <s v="lunes a viernes 08:30 a 12:00"/>
    <s v="lunes a jueves 12:00 a 17:30 y viernes de 12:00 a 16:30"/>
    <s v=" +56975884877 / 63 2310494"/>
    <s v=" centromujerpanguipulli@gmail.com"/>
    <m/>
  </r>
  <r>
    <n v="1"/>
    <x v="12"/>
    <x v="12"/>
    <x v="100"/>
    <x v="100"/>
    <s v=" Centro de la Mujer Paillaco"/>
    <x v="0"/>
    <x v="0"/>
    <x v="0"/>
    <x v="0"/>
    <s v=" Municipalidad de Paillaco"/>
    <s v=" Paillaco"/>
    <s v=" Avenida Pérez Rosales 336-A, Paillaco."/>
    <x v="1"/>
    <x v="1"/>
    <s v="lunes a jueves de 08:30 a 17:30 y viernes de 08:30 a 14:00"/>
    <s v="No tiene"/>
    <s v=" +56920662560 / 63-2422257"/>
    <s v=" centrodelamujerpaillaco@gmail.com"/>
    <m/>
  </r>
  <r>
    <n v="1"/>
    <x v="12"/>
    <x v="12"/>
    <x v="101"/>
    <x v="101"/>
    <s v=" Centro de la Mujer Futrono"/>
    <x v="0"/>
    <x v="0"/>
    <x v="0"/>
    <x v="0"/>
    <s v=" Municipalidad de Futrono"/>
    <s v=" Futrono"/>
    <s v=" Balmaceda #29, Futrono"/>
    <x v="1"/>
    <x v="1"/>
    <s v="lunes a jueves 08:30 a 17:40 y viernes de 08:30 a 16:00"/>
    <s v="No tiene"/>
    <s v=" +56976089307 / 63-2482564"/>
    <s v=" centromujermunifutrono@gmail.com"/>
    <m/>
  </r>
  <r>
    <n v="1"/>
    <x v="13"/>
    <x v="13"/>
    <x v="102"/>
    <x v="102"/>
    <s v=" Centro de la Mujer Provincia de Osorno"/>
    <x v="0"/>
    <x v="0"/>
    <x v="0"/>
    <x v="0"/>
    <s v=" Gobernación Provincial Osorno"/>
    <s v=" Osorno, Purranque, Rio Negro, Puerto Octay, Puyehue, San Juan de la Costa, San Pablo"/>
    <s v=" Bdo. O’Higgins N° 679 piso 3, Edificio Gobernación Provincial de Osorno"/>
    <x v="4"/>
    <x v="4"/>
    <s v="No tiene"/>
    <s v="09:00 a 17:00"/>
    <n v="642213056"/>
    <s v=" centromujerosorno@gmail.com"/>
    <m/>
  </r>
  <r>
    <n v="1"/>
    <x v="13"/>
    <x v="13"/>
    <x v="103"/>
    <x v="103"/>
    <s v=" Centro de la Mujer Puerto Montt"/>
    <x v="0"/>
    <x v="0"/>
    <x v="0"/>
    <x v="0"/>
    <s v=" I. Municipalidad de Puerto Montt"/>
    <s v="Puerto Montt"/>
    <s v=" Rancagua 113, piso 2 oficina 2, Puerto Montt"/>
    <x v="0"/>
    <x v="0"/>
    <s v="lunes a viernes de 08:30 a 14:00"/>
    <s v="lunes a jueves de 14:30 a 17:30 y viernes hasta 16:30"/>
    <s v=" 65-2-257139 / 65-2484565 /  +56  968337956"/>
    <s v=" centrodelamujerpm@gmail.com"/>
    <m/>
  </r>
  <r>
    <n v="1"/>
    <x v="13"/>
    <x v="13"/>
    <x v="104"/>
    <x v="104"/>
    <s v=" Centro de la Mujer Provincia de Llanquihue"/>
    <x v="0"/>
    <x v="0"/>
    <x v="0"/>
    <x v="0"/>
    <s v=" Gobernación Provincial Llanquihue"/>
    <s v=" Puerto Varas, Cochamó, Calbuco, Maullín, Los Muermos, Fresia, Llanquihue y Frutillar"/>
    <s v=" Antonio Vara N° 410piso 2edif Gobernación. Puerto Montt"/>
    <x v="4"/>
    <x v="4"/>
    <s v="No tiene"/>
    <s v="lunes a jueves de 08:30 a 17:30 y viernes de 08:30 a 16:30"/>
    <s v=" 65- 2 259269"/>
    <s v=" cmujerprovinciallanquihue@gmail.com"/>
    <m/>
  </r>
  <r>
    <n v="1"/>
    <x v="13"/>
    <x v="13"/>
    <x v="105"/>
    <x v="105"/>
    <s v=" Centro de la Mujer Provincia de Chiloé"/>
    <x v="0"/>
    <x v="0"/>
    <x v="0"/>
    <x v="0"/>
    <s v=" Gobernación Provincial Chiloé"/>
    <s v=" Castro, Ancud, Quemchi, Dalcahue, Curaco de Vélez, Quinchao, Puqueldón, Chonchi, Queilén y Quellón"/>
    <s v=" Los Carreras N° 415. Castro"/>
    <x v="4"/>
    <x v="4"/>
    <s v="No tiene"/>
    <s v="lunes a jueves de 08:30 a 17:30 y viernes de 08:30 a 16:30"/>
    <s v=" +56 9 67608618 / +56 9 67608619"/>
    <s v=" sernamchiloe@gmail.com"/>
    <m/>
  </r>
  <r>
    <n v="1"/>
    <x v="13"/>
    <x v="13"/>
    <x v="106"/>
    <x v="106"/>
    <s v=" Centro de la Mujer Palena"/>
    <x v="0"/>
    <x v="0"/>
    <x v="0"/>
    <x v="0"/>
    <s v=" I. Municipalidad de Palena"/>
    <s v=" Palena, Futaleufú y Chaitén"/>
    <s v=" Pedro Montt N° 589. Palena"/>
    <x v="4"/>
    <x v="4"/>
    <s v="No tiene"/>
    <s v="lunes a viernes de 08:30 a 17:00"/>
    <s v=" 65- 2741435"/>
    <s v=" centrodelamujerpalena@gmail.com"/>
    <m/>
  </r>
  <r>
    <n v="1"/>
    <x v="13"/>
    <x v="13"/>
    <x v="107"/>
    <x v="107"/>
    <s v=" Centro de la  Mujer Hualaihué"/>
    <x v="0"/>
    <x v="0"/>
    <x v="0"/>
    <x v="0"/>
    <s v=" Municipio Hualaihué"/>
    <s v=" Hualaihué"/>
    <s v=" Calle 21 de septiembre S/N, Hornopiren"/>
    <x v="5"/>
    <x v="5"/>
    <s v="No indicado"/>
    <s v="No indicado"/>
    <s v=" 65-2-232441"/>
    <s v=" centrodelamujerhualaihue@gmail.com"/>
    <m/>
  </r>
  <r>
    <n v="1"/>
    <x v="14"/>
    <x v="14"/>
    <x v="108"/>
    <x v="108"/>
    <s v=" Centro de la Mujer de Coyhaique"/>
    <x v="0"/>
    <x v="0"/>
    <x v="0"/>
    <x v="0"/>
    <s v=" Municipalidad de Coyhaique"/>
    <s v=" Coihaique, Cochrane y Chile Chico"/>
    <s v=" Psj. Aca Austral Esquina Empalme Aeródromo, Coihaique"/>
    <x v="0"/>
    <x v="0"/>
    <s v="lunes a viernes de 08:30 a 17:30"/>
    <s v="lunes a viernes de 08:30 a 17:30"/>
    <s v=" 67 – 221 3178 / 67 – 221 3176 / +569 7367 7602"/>
    <s v=" centrorayen@gmail.com"/>
    <m/>
  </r>
  <r>
    <n v="1"/>
    <x v="14"/>
    <x v="14"/>
    <x v="109"/>
    <x v="109"/>
    <s v=" Centro de la Mujer Puerto Aysén"/>
    <x v="0"/>
    <x v="0"/>
    <x v="0"/>
    <x v="0"/>
    <s v=" Municipalidad de Aysén"/>
    <s v=" Aisén, Cisnes y Guaitecas"/>
    <s v=" Teniente Merino 520, Puerto Aysén"/>
    <x v="0"/>
    <x v="0"/>
    <s v="lunes a viernes de 08:30 a 17:30"/>
    <s v="lunes a viernes de 08:30 a 17:30"/>
    <s v=" 67 –233 4855"/>
    <s v=" centrodelamujer@puertoaysen.cl"/>
    <m/>
  </r>
  <r>
    <n v="1"/>
    <x v="15"/>
    <x v="15"/>
    <x v="110"/>
    <x v="110"/>
    <s v=" Centro de la Mujer de Punta Arenas"/>
    <x v="0"/>
    <x v="0"/>
    <x v="0"/>
    <x v="0"/>
    <s v=" Fundación para el Desarrollo de Magallanes Fide XII"/>
    <s v=" Punta Arenas"/>
    <s v=" José Menéndez N°640, Punta Arenas"/>
    <x v="4"/>
    <x v="4"/>
    <s v=" Solo si el caso lo amerita"/>
    <s v="lunes, martes, miércoles y viernes de 08:00 a 13:00 y de 14:00 a 18:00. Jueves de 13:00 a 21:00"/>
    <s v=" +569 76664872"/>
    <s v=" centrodelamujerpuntaarenas@fidexii.cl"/>
    <m/>
  </r>
  <r>
    <n v="1"/>
    <x v="15"/>
    <x v="15"/>
    <x v="111"/>
    <x v="111"/>
    <s v=" Centro de la Mujer de Puerto Natales"/>
    <x v="0"/>
    <x v="0"/>
    <x v="0"/>
    <x v="0"/>
    <s v=" Ilustre Municipalidad de Natales"/>
    <s v="Natales"/>
    <s v=" Ignacio Carrera Pinto 676, Puerto Natales"/>
    <x v="0"/>
    <x v="0"/>
    <s v="08:00 a 13:00"/>
    <s v="08:00 a 17:00"/>
    <s v=" 61-2410303/+569 93209024"/>
    <s v=" centrodelamujernatales@gmail.com"/>
    <m/>
  </r>
  <r>
    <n v="1"/>
    <x v="15"/>
    <x v="15"/>
    <x v="112"/>
    <x v="112"/>
    <s v=" Centro de la Mujer de Porvenir"/>
    <x v="0"/>
    <x v="0"/>
    <x v="0"/>
    <x v="0"/>
    <s v=" Gobernación Provincial de Tierra del Fuego"/>
    <s v=" Porvenir"/>
    <s v=" Piloto Pardo 721, Porvenir"/>
    <x v="0"/>
    <x v="0"/>
    <s v="lunes a jueves de 08:00 a 13:00 y de 14:00 a 17:00. Viernes de 08:00 a 13:00 y de 14:00 a 16:00"/>
    <s v="lunes a jueves de 08:00 a 13:00 y de 14:00 a 17:00. Viernes de 08:00 a 13:00 y de 14:00 a 16:00"/>
    <s v=" +569 9345 56936"/>
    <s v=" centrodelamujerporvenir@gmail.co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EAA065-9E5E-4172-96F3-8D9F071A4034}" name="TablaDinámica1" cacheId="1"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B9"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6">
        <item x="1"/>
        <item x="2"/>
        <item x="3"/>
        <item x="4"/>
        <item x="5"/>
        <item x="7"/>
        <item x="8"/>
        <item x="10"/>
        <item x="11"/>
        <item x="13"/>
        <item x="14"/>
        <item x="15"/>
        <item x="6"/>
        <item x="12"/>
        <item x="0"/>
        <item x="9"/>
      </items>
      <extLst>
        <ext xmlns:x14="http://schemas.microsoft.com/office/spreadsheetml/2009/9/main" uri="{2946ED86-A175-432a-8AC1-64E0C546D7DE}">
          <x14:pivotField fillDownLabels="1"/>
        </ext>
      </extLst>
    </pivotField>
    <pivotField compact="0" outline="0" subtotalTop="0" showAll="0" defaultSubtotal="0">
      <items count="16">
        <item x="2"/>
        <item x="11"/>
        <item x="0"/>
        <item x="3"/>
        <item x="14"/>
        <item x="10"/>
        <item x="4"/>
        <item x="13"/>
        <item x="12"/>
        <item x="15"/>
        <item x="8"/>
        <item x="6"/>
        <item x="9"/>
        <item x="7"/>
        <item x="1"/>
        <item x="5"/>
      </items>
      <extLst>
        <ext xmlns:x14="http://schemas.microsoft.com/office/spreadsheetml/2009/9/main" uri="{2946ED86-A175-432a-8AC1-64E0C546D7DE}">
          <x14:pivotField fillDownLabels="1"/>
        </ext>
      </extLst>
    </pivotField>
    <pivotField compact="0" outline="0" subtotalTop="0" showAll="0" defaultSubtotal="0">
      <items count="113">
        <item x="1"/>
        <item x="2"/>
        <item x="3"/>
        <item x="4"/>
        <item x="5"/>
        <item x="6"/>
        <item x="7"/>
        <item x="9"/>
        <item x="8"/>
        <item x="10"/>
        <item x="13"/>
        <item x="11"/>
        <item x="12"/>
        <item x="14"/>
        <item x="19"/>
        <item x="23"/>
        <item x="25"/>
        <item x="16"/>
        <item x="17"/>
        <item x="18"/>
        <item x="22"/>
        <item x="15"/>
        <item x="21"/>
        <item x="24"/>
        <item x="20"/>
        <item x="57"/>
        <item x="59"/>
        <item x="61"/>
        <item x="60"/>
        <item x="58"/>
        <item x="62"/>
        <item x="65"/>
        <item x="66"/>
        <item x="69"/>
        <item x="63"/>
        <item x="64"/>
        <item x="68"/>
        <item x="67"/>
        <item x="82"/>
        <item x="79"/>
        <item x="76"/>
        <item x="78"/>
        <item x="80"/>
        <item x="83"/>
        <item x="77"/>
        <item x="81"/>
        <item x="86"/>
        <item x="74"/>
        <item x="75"/>
        <item x="73"/>
        <item x="85"/>
        <item x="84"/>
        <item x="90"/>
        <item x="92"/>
        <item x="93"/>
        <item x="89"/>
        <item x="91"/>
        <item x="95"/>
        <item x="94"/>
        <item x="87"/>
        <item x="88"/>
        <item x="103"/>
        <item x="104"/>
        <item x="105"/>
        <item x="102"/>
        <item x="107"/>
        <item x="106"/>
        <item x="108"/>
        <item x="109"/>
        <item x="110"/>
        <item x="112"/>
        <item x="111"/>
        <item x="41"/>
        <item x="48"/>
        <item x="31"/>
        <item x="45"/>
        <item x="42"/>
        <item x="47"/>
        <item x="34"/>
        <item x="32"/>
        <item x="37"/>
        <item x="44"/>
        <item x="50"/>
        <item x="30"/>
        <item x="39"/>
        <item x="27"/>
        <item x="43"/>
        <item x="35"/>
        <item x="33"/>
        <item x="49"/>
        <item x="53"/>
        <item x="46"/>
        <item x="52"/>
        <item x="40"/>
        <item x="38"/>
        <item x="28"/>
        <item x="29"/>
        <item x="51"/>
        <item x="26"/>
        <item x="56"/>
        <item x="36"/>
        <item x="55"/>
        <item x="54"/>
        <item x="96"/>
        <item x="98"/>
        <item x="100"/>
        <item x="99"/>
        <item x="97"/>
        <item x="101"/>
        <item x="0"/>
        <item x="70"/>
        <item x="72"/>
        <item x="71"/>
      </items>
      <extLst>
        <ext xmlns:x14="http://schemas.microsoft.com/office/spreadsheetml/2009/9/main" uri="{2946ED86-A175-432a-8AC1-64E0C546D7DE}">
          <x14:pivotField fillDownLabels="1"/>
        </ext>
      </extLst>
    </pivotField>
    <pivotField compact="0" outline="0" subtotalTop="0" showAll="0" defaultSubtotal="0">
      <items count="113">
        <item x="109"/>
        <item x="84"/>
        <item x="2"/>
        <item x="87"/>
        <item x="4"/>
        <item x="83"/>
        <item x="0"/>
        <item x="29"/>
        <item x="75"/>
        <item x="5"/>
        <item x="18"/>
        <item x="51"/>
        <item x="77"/>
        <item x="92"/>
        <item x="105"/>
        <item x="69"/>
        <item x="48"/>
        <item x="9"/>
        <item x="76"/>
        <item x="70"/>
        <item x="108"/>
        <item x="38"/>
        <item x="82"/>
        <item x="31"/>
        <item x="19"/>
        <item x="66"/>
        <item x="7"/>
        <item x="13"/>
        <item x="79"/>
        <item x="56"/>
        <item x="81"/>
        <item x="63"/>
        <item x="45"/>
        <item x="55"/>
        <item x="42"/>
        <item x="93"/>
        <item x="101"/>
        <item x="107"/>
        <item x="11"/>
        <item x="1"/>
        <item x="54"/>
        <item x="25"/>
        <item x="47"/>
        <item x="34"/>
        <item x="17"/>
        <item x="32"/>
        <item x="10"/>
        <item x="97"/>
        <item x="98"/>
        <item x="89"/>
        <item x="24"/>
        <item x="21"/>
        <item x="104"/>
        <item x="37"/>
        <item x="44"/>
        <item x="16"/>
        <item x="74"/>
        <item x="50"/>
        <item x="30"/>
        <item x="26"/>
        <item x="64"/>
        <item x="73"/>
        <item x="111"/>
        <item x="91"/>
        <item x="102"/>
        <item x="12"/>
        <item x="95"/>
        <item x="100"/>
        <item x="106"/>
        <item x="99"/>
        <item x="68"/>
        <item x="39"/>
        <item x="78"/>
        <item x="27"/>
        <item x="60"/>
        <item x="72"/>
        <item x="112"/>
        <item x="3"/>
        <item x="43"/>
        <item x="35"/>
        <item x="40"/>
        <item x="103"/>
        <item x="110"/>
        <item x="33"/>
        <item x="49"/>
        <item x="57"/>
        <item x="53"/>
        <item x="46"/>
        <item x="59"/>
        <item x="22"/>
        <item x="28"/>
        <item x="71"/>
        <item x="15"/>
        <item x="58"/>
        <item x="67"/>
        <item x="52"/>
        <item x="61"/>
        <item x="85"/>
        <item x="62"/>
        <item x="41"/>
        <item x="36"/>
        <item x="65"/>
        <item x="80"/>
        <item x="90"/>
        <item x="86"/>
        <item x="6"/>
        <item x="96"/>
        <item x="8"/>
        <item x="14"/>
        <item x="88"/>
        <item x="20"/>
        <item x="94"/>
        <item x="2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6">
        <item x="0"/>
        <item x="1"/>
        <item x="2"/>
        <item x="3"/>
        <item x="4"/>
        <item x="5"/>
      </items>
      <extLst>
        <ext xmlns:x14="http://schemas.microsoft.com/office/spreadsheetml/2009/9/main" uri="{2946ED86-A175-432a-8AC1-64E0C546D7DE}">
          <x14:pivotField fillDownLabels="1"/>
        </ext>
      </extLst>
    </pivotField>
    <pivotField axis="axisRow" compact="0" outline="0" subtotalTop="0" showAll="0" defaultSubtotal="0">
      <items count="6">
        <item x="5"/>
        <item x="1"/>
        <item x="4"/>
        <item x="0"/>
        <item x="2"/>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13"/>
    <field x="14"/>
  </rowFields>
  <rowItems count="6">
    <i>
      <x/>
      <x v="3"/>
    </i>
    <i>
      <x v="1"/>
      <x v="1"/>
    </i>
    <i>
      <x v="2"/>
      <x v="4"/>
    </i>
    <i>
      <x v="3"/>
      <x v="5"/>
    </i>
    <i>
      <x v="4"/>
      <x v="2"/>
    </i>
    <i>
      <x v="5"/>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C655F5D-72C6-4F1A-9A5C-9CCA4776F6AC}" name="Codigos_regiones23" displayName="Codigos_regiones23" ref="A1:C17" totalsRowShown="0" headerRowDxfId="64" tableBorderDxfId="63">
  <autoFilter ref="A1:C17" xr:uid="{0C655F5D-72C6-4F1A-9A5C-9CCA4776F6AC}"/>
  <tableColumns count="3">
    <tableColumn id="1" xr3:uid="{A9D7F4B4-06FE-46C4-806F-12DFF6869B46}" name="Código_Región"/>
    <tableColumn id="2" xr3:uid="{5A5073F4-E054-4B6E-8BC6-7254A801C8E9}" name="Región"/>
    <tableColumn id="3" xr3:uid="{648F965A-BEE8-4C5E-B043-E708DED8F8D4}"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5">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4"/>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43">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42"/>
    <tableColumn id="2" xr3:uid="{A9F2AA81-D299-422C-9CB0-25F9CB7CBE22}" name="Región"/>
    <tableColumn id="3" xr3:uid="{A9FFE74F-7C1A-41D9-BF42-0F1585D68482}" name="Aux 1" dataDxfId="41"/>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0" tableBorderDxfId="39">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8" tableBorderDxfId="37">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6" tableBorderDxfId="35">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2">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1"/>
    <tableColumn id="2" xr3:uid="{D7247E34-E8BD-4BB5-90B3-F851BF420661}" name="Comuna"/>
    <tableColumn id="3" xr3:uid="{BB9A7BC0-B719-44A7-AAB8-0062F068C7C9}" name="Aux 2" dataDxfId="60"/>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 id="14" xr3:uid="{CF712847-B6C3-4990-953C-26D8D9E3D3E4}" uniqueName="14" name="Columna1" queryTableFieldId="14" dataDxfId="3">
      <calculatedColumnFormula>+Categorias__2[[#This Row],[Id_producto]]</calculatedColumnFormula>
    </tableColumn>
    <tableColumn id="15" xr3:uid="{C311ABDC-2262-4497-9C3C-834700881887}" uniqueName="15" name="Columna2" queryTableFieldId="15" dataDxfId="2">
      <calculatedColumnFormula>+Categorias__2[[#This Row],[Id_categoría]]</calculatedColumnFormula>
    </tableColumn>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59">
  <autoFilter ref="K2:L12" xr:uid="{443FAC90-EE1F-4131-A0A4-5A30E75C04A3}"/>
  <tableColumns count="2">
    <tableColumn id="1" xr3:uid="{4876B7B9-7BFB-4D8D-A4E1-7DDEC9563EBC}" name="Id_Producto" dataDxfId="58"/>
    <tableColumn id="2" xr3:uid="{010ED6A1-0538-4E97-9E92-F1547A01A723}" name="Producto"/>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7">
  <autoFilter ref="O2:P60" xr:uid="{E0C26464-51C4-4BCE-A8F6-4DF43C15A91D}"/>
  <sortState xmlns:xlrd2="http://schemas.microsoft.com/office/spreadsheetml/2017/richdata2" ref="O3:P60">
    <sortCondition ref="O5:O62"/>
  </sortState>
  <tableColumns count="2">
    <tableColumn id="1" xr3:uid="{B850645B-8BD4-4CAA-9173-34547C5D2588}" name="Id_Categoria" dataDxfId="56"/>
    <tableColumn id="2" xr3:uid="{10D4D505-12B4-4A41-A54D-6D8A82F52593}" name="Categoría"/>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5">
  <autoFilter ref="W2:Y13" xr:uid="{2CE39735-33FF-4D4E-A398-F080BD322D0B}"/>
  <tableColumns count="3">
    <tableColumn id="1" xr3:uid="{26DCF823-F3D3-423C-A759-4CF6F9FB57F5}" name="Mercado ID" dataDxfId="54"/>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3">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52"/>
    <tableColumn id="2" xr3:uid="{DB9A0F73-A215-40D4-849F-54C74A0ED8DF}" name="Tipo de atenció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1">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0"/>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9">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8"/>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7">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6"/>
    <tableColumn id="2" xr3:uid="{8CEF493D-4E85-4C60-968D-54F504EFDCB5}" name="Destino"/>
    <tableColumn id="3" xr3:uid="{02B57672-1150-4FA8-9E24-7334755E4D1E}" name="Aux 9"/>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4"/>
  <sheetViews>
    <sheetView showGridLines="0" tabSelected="1" zoomScale="90" zoomScaleNormal="90" workbookViewId="0">
      <pane xSplit="6" ySplit="3" topLeftCell="V4" activePane="bottomRight" state="frozen"/>
      <selection pane="topRight" activeCell="G1" sqref="G1"/>
      <selection pane="bottomLeft" activeCell="A4" sqref="A4"/>
      <selection pane="bottomRight" activeCell="V4" sqref="V4"/>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SUM(C4:C8)</f>
        <v>50</v>
      </c>
      <c r="G1" s="60"/>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8" t="s">
        <v>28</v>
      </c>
      <c r="E3" s="40" t="s">
        <v>13624</v>
      </c>
      <c r="F3" s="39" t="s">
        <v>10660</v>
      </c>
      <c r="G3" s="39" t="s">
        <v>10661</v>
      </c>
      <c r="H3" s="40" t="s">
        <v>10682</v>
      </c>
      <c r="I3" s="39" t="s">
        <v>10683</v>
      </c>
      <c r="J3" s="59"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33.75" x14ac:dyDescent="0.25">
      <c r="A4" s="66" t="str">
        <f>+D4&amp;"|FILT:"&amp;E4&amp;"| MUES:"&amp;G4&amp;"|"&amp;F4&amp;"|"&amp;O4&amp;"|"&amp;H4</f>
        <v>GR 01|FILT:Región| MUES:Comuna|Cantidad de Centros de la Mujer|año 2021|</v>
      </c>
      <c r="B4" s="67" t="s">
        <v>14564</v>
      </c>
      <c r="C4" s="68">
        <v>16</v>
      </c>
      <c r="D4" s="69" t="s">
        <v>13381</v>
      </c>
      <c r="E4" s="70" t="s">
        <v>754</v>
      </c>
      <c r="F4" s="66" t="s">
        <v>14553</v>
      </c>
      <c r="G4" s="66" t="s">
        <v>1061</v>
      </c>
      <c r="H4" s="66"/>
      <c r="I4" s="71"/>
      <c r="J4" s="37" t="s">
        <v>795</v>
      </c>
      <c r="K4" s="41"/>
      <c r="L4" s="41"/>
      <c r="M4" s="89" t="str">
        <f>"Cantidad de Centros de la Mujer por comuna en la región de "&amp;J4&amp;" para el "&amp;O4</f>
        <v>Cantidad de Centros de la Mujer por comuna en la región de Tarapacá para el año 2021</v>
      </c>
      <c r="N4" s="36" t="s">
        <v>151</v>
      </c>
      <c r="O4" s="22" t="s">
        <v>14558</v>
      </c>
      <c r="P4" s="22" t="s">
        <v>9329</v>
      </c>
      <c r="Q4" s="92">
        <f>+IF($E4="PRODUCTO",VLOOKUP(J4,Categorias!$F$13:$O$279,9,0)&amp;"000",IF($E4="CATEGORÍA",VLOOKUP(J4,Categorias!$I$13:$O$279,7,0),$Q$1))</f>
        <v>270100000</v>
      </c>
      <c r="R4" s="22" t="s">
        <v>13377</v>
      </c>
      <c r="S4" s="36" t="str">
        <f>+F4&amp;" en la región de "&amp;J4</f>
        <v>Cantidad de Centros de la Mujer en la región de Tarapacá</v>
      </c>
      <c r="T4" s="55" t="str">
        <f>+S4</f>
        <v>Cantidad de Centros de la Mujer en la región de Tarapacá</v>
      </c>
      <c r="U4" s="57" t="str">
        <f>+E4&amp;": "&amp;J4</f>
        <v>Región: Tarapacá</v>
      </c>
      <c r="V4" s="36" t="s">
        <v>14566</v>
      </c>
      <c r="W4" s="23" t="str">
        <f>HYPERLINK(B4,B4)</f>
        <v>https://analytics.zoho.com/open-view/2395394000006849227?ZOHO_CRITERIA=%2227.11%22.%22C%C3%B3digo_Regi%C3%B3n%22%20%3D%2013</v>
      </c>
      <c r="X4" s="50" t="s">
        <v>152</v>
      </c>
      <c r="Y4" s="22" t="s">
        <v>14556</v>
      </c>
      <c r="Z4" s="94" t="str">
        <f>+"Gráfico que muestra la cantidad de Centros de la Mujer por comuna en la región de "&amp;J4&amp;", de acuerdo a los datos publicados por el "&amp;AL4&amp;" de Chile para el "&amp;O4&amp;"."</f>
        <v>Gráfico que muestra la cantidad de Centros de la Mujer por comuna en la región de Tarapacá, de acuerdo a los datos publicados por el Servicio Nacional de la Mujer de Chile para el año 2021.</v>
      </c>
      <c r="AA4" s="51">
        <v>44361</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32</v>
      </c>
      <c r="AK4" s="53">
        <f>+VLOOKUP(LEFT($D4,2),Tipo_Gráfico[[id2]:[Tipo Gráfico]],3,0)</f>
        <v>1</v>
      </c>
      <c r="AL4" s="36" t="s">
        <v>14557</v>
      </c>
      <c r="AM4" s="49" t="s">
        <v>24</v>
      </c>
      <c r="AN4" s="49" t="s">
        <v>24</v>
      </c>
      <c r="AO4" s="49" t="s">
        <v>24</v>
      </c>
      <c r="AP4" s="54">
        <f>VLOOKUP($AC4,Responsables[],3,0)</f>
        <v>6</v>
      </c>
      <c r="AQ4" s="54">
        <f>VLOOKUP($R4,unidad_medida[[#All],[nombre]:[Columna1]],5,0)</f>
        <v>73</v>
      </c>
    </row>
    <row r="5" spans="1:43" ht="38.25" x14ac:dyDescent="0.25">
      <c r="A5" s="66" t="str">
        <f>+D5&amp;"|FILT:"&amp;E5&amp;"| MUES:"&amp;G5&amp;"|"&amp;F5&amp;"|"&amp;O5&amp;"|"&amp;H5</f>
        <v>GR 02|FILT:Región| MUES:Tipo de Atención|Cantidad de Centros de la Mujer|año 2021|</v>
      </c>
      <c r="B5" s="67" t="s">
        <v>14565</v>
      </c>
      <c r="C5" s="72">
        <v>16</v>
      </c>
      <c r="D5" s="73" t="s">
        <v>13382</v>
      </c>
      <c r="E5" s="70" t="s">
        <v>754</v>
      </c>
      <c r="F5" s="66" t="s">
        <v>14553</v>
      </c>
      <c r="G5" s="74" t="s">
        <v>14554</v>
      </c>
      <c r="H5" s="74"/>
      <c r="I5" s="75"/>
      <c r="J5" s="37" t="s">
        <v>795</v>
      </c>
      <c r="K5" s="41"/>
      <c r="L5" s="41"/>
      <c r="M5" s="89" t="str">
        <f>"Cantidad de Centros de la Mujer por tipo de atención en la región de "&amp;J5&amp;" para el "&amp;O5</f>
        <v>Cantidad de Centros de la Mujer por tipo de atención en la región de Tarapacá para el año 2021</v>
      </c>
      <c r="N5" s="36" t="s">
        <v>151</v>
      </c>
      <c r="O5" s="22" t="s">
        <v>14558</v>
      </c>
      <c r="P5" s="22" t="s">
        <v>9329</v>
      </c>
      <c r="Q5" s="92">
        <f>+IF($E5="PRODUCTO",VLOOKUP(J5,Categorias!$F$13:$O$279,9,0)&amp;"000",IF($E5="CATEGORÍA",VLOOKUP(J5,Categorias!$I$13:$O$279,7,0),$Q$1))</f>
        <v>270100000</v>
      </c>
      <c r="R5" s="22" t="s">
        <v>13377</v>
      </c>
      <c r="S5" s="36" t="str">
        <f>+F5&amp;" en la región de "&amp;J5</f>
        <v>Cantidad de Centros de la Mujer en la región de Tarapacá</v>
      </c>
      <c r="T5" s="55" t="str">
        <f>+S5</f>
        <v>Cantidad de Centros de la Mujer en la región de Tarapacá</v>
      </c>
      <c r="U5" s="56" t="str">
        <f>+E5&amp;": "&amp;J5</f>
        <v>Región: Tarapacá</v>
      </c>
      <c r="V5" s="36" t="s">
        <v>14566</v>
      </c>
      <c r="W5" s="23" t="str">
        <f>HYPERLINK(B5,B5)</f>
        <v>https://analytics.zoho.com/open-view/2395394000006849284?ZOHO_CRITERIA=%2227.11%22.%22C%C3%B3digo_Regi%C3%B3n%22%20%3D%2013</v>
      </c>
      <c r="X5" s="49" t="str">
        <f>+X4</f>
        <v>CHL</v>
      </c>
      <c r="Y5" s="22" t="s">
        <v>14556</v>
      </c>
      <c r="Z5" s="94" t="str">
        <f>+"Gráfico que muestra la cantidad de Centros de la Mujer por tipo de atención en la región de "&amp;J5&amp;", de acuerdo a los datos publicados por el "&amp;AL5&amp;" de Chile para el "&amp;O5&amp;"."</f>
        <v>Gráfico que muestra la cantidad de Centros de la Mujer por tipo de atención en la región de Tarapacá, de acuerdo a los datos publicados por el Servicio Nacional de la Mujer de Chile para el año 2021.</v>
      </c>
      <c r="AA5" s="52">
        <f t="shared" ref="AA5:AF5" si="0">+AA4</f>
        <v>44361</v>
      </c>
      <c r="AB5" s="49" t="str">
        <f t="shared" si="0"/>
        <v>Español</v>
      </c>
      <c r="AC5" s="49" t="str">
        <f t="shared" si="0"/>
        <v>Naty</v>
      </c>
      <c r="AD5" s="49" t="str">
        <f t="shared" si="0"/>
        <v>No Aplica</v>
      </c>
      <c r="AE5" s="49" t="str">
        <f t="shared" si="0"/>
        <v>No Aplica</v>
      </c>
      <c r="AF5" s="49" t="str">
        <f t="shared" si="0"/>
        <v>No Aplica</v>
      </c>
      <c r="AG5" s="53">
        <f>+VLOOKUP($P5,Parametros[[nombre]:[Columna1]],5,0)</f>
        <v>8</v>
      </c>
      <c r="AH5" s="53">
        <f>AH4</f>
        <v>1</v>
      </c>
      <c r="AI5" s="53">
        <f>+VLOOKUP($N5,Territorio[[nombre]:[Columna1]],7,0)</f>
        <v>38</v>
      </c>
      <c r="AJ5" s="53">
        <f>+VLOOKUP(O5,Temporalidad[[nombre]:[Columna1]],7,0)</f>
        <v>32</v>
      </c>
      <c r="AK5" s="53">
        <f>+VLOOKUP(LEFT($D5,2),Tipo_Gráfico[[id2]:[Tipo Gráfico]],3,0)</f>
        <v>1</v>
      </c>
      <c r="AL5" s="36" t="s">
        <v>14557</v>
      </c>
      <c r="AM5" s="49" t="str">
        <f t="shared" ref="AM5:AO8" si="1">+AM4</f>
        <v>No Aplica</v>
      </c>
      <c r="AN5" s="49" t="str">
        <f t="shared" si="1"/>
        <v>No Aplica</v>
      </c>
      <c r="AO5" s="49" t="str">
        <f t="shared" si="1"/>
        <v>No Aplica</v>
      </c>
      <c r="AP5" s="54">
        <f>VLOOKUP($AC5,Responsables[],3,0)</f>
        <v>6</v>
      </c>
      <c r="AQ5" s="54">
        <f>VLOOKUP($R5,unidad_medida[[#All],[nombre]:[Columna1]],5,0)</f>
        <v>73</v>
      </c>
    </row>
    <row r="6" spans="1:43" ht="33.75" x14ac:dyDescent="0.25">
      <c r="A6" s="66" t="str">
        <f>+D6&amp;"|FILT:"&amp;E6&amp;"| MUES:"&amp;G6&amp;"|"&amp;F6&amp;"|"&amp;O6&amp;"|"&amp;H6</f>
        <v>GR 03|FILT:Nacional| MUES:Región|Cantidad de Centros de la Mujer|año 2021|</v>
      </c>
      <c r="B6" s="67" t="s">
        <v>14559</v>
      </c>
      <c r="C6" s="72">
        <v>1</v>
      </c>
      <c r="D6" s="69" t="s">
        <v>13383</v>
      </c>
      <c r="E6" s="70" t="s">
        <v>10694</v>
      </c>
      <c r="F6" s="66" t="s">
        <v>14553</v>
      </c>
      <c r="G6" s="74" t="s">
        <v>754</v>
      </c>
      <c r="H6" s="66"/>
      <c r="I6" s="75"/>
      <c r="J6" s="37" t="s">
        <v>13629</v>
      </c>
      <c r="K6" s="41"/>
      <c r="L6" s="41"/>
      <c r="M6" s="89" t="str">
        <f>"Cantidad de Centros de la Mujer por región para el "&amp;O6</f>
        <v>Cantidad de Centros de la Mujer por región para el año 2021</v>
      </c>
      <c r="N6" s="36" t="s">
        <v>151</v>
      </c>
      <c r="O6" s="22" t="s">
        <v>14558</v>
      </c>
      <c r="P6" s="22" t="s">
        <v>9329</v>
      </c>
      <c r="Q6" s="92">
        <f>+IF($E6="PRODUCTO",VLOOKUP(J6,Categorias!$F$13:$O$279,9,0)&amp;"000",IF($E6="CATEGORÍA",VLOOKUP(J6,Categorias!$I$13:$O$279,7,0),$Q$1))</f>
        <v>270100000</v>
      </c>
      <c r="R6" s="22" t="s">
        <v>13377</v>
      </c>
      <c r="S6" s="36" t="str">
        <f>+F6&amp;" en Chile"</f>
        <v>Cantidad de Centros de la Mujer en Chile</v>
      </c>
      <c r="T6" s="55" t="str">
        <f>+S6</f>
        <v>Cantidad de Centros de la Mujer en Chile</v>
      </c>
      <c r="U6" s="56" t="str">
        <f>+E6&amp;": "&amp;J6</f>
        <v>Nacional: Total</v>
      </c>
      <c r="V6" s="36" t="s">
        <v>14566</v>
      </c>
      <c r="W6" s="23" t="str">
        <f>HYPERLINK(B6,B6)</f>
        <v>https://analytics.zoho.com/open-view/2395394000006849343</v>
      </c>
      <c r="X6" s="49" t="str">
        <f>+X5</f>
        <v>CHL</v>
      </c>
      <c r="Y6" s="22" t="s">
        <v>10694</v>
      </c>
      <c r="Z6" s="94" t="str">
        <f>+"Gráfico que muestra la cantidad de Centros de la Mujer por región, de acuerdo a los datos publicados por el "&amp;AL6&amp;" de Chile para el "&amp;O6&amp;"."</f>
        <v>Gráfico que muestra la cantidad de Centros de la Mujer por región, de acuerdo a los datos publicados por el Servicio Nacional de la Mujer de Chile para el año 2021.</v>
      </c>
      <c r="AA6" s="52">
        <f t="shared" ref="AA6:AF6" si="2">+AA5</f>
        <v>44361</v>
      </c>
      <c r="AB6" s="49" t="str">
        <f t="shared" si="2"/>
        <v>Español</v>
      </c>
      <c r="AC6" s="49" t="str">
        <f t="shared" si="2"/>
        <v>Naty</v>
      </c>
      <c r="AD6" s="49" t="str">
        <f t="shared" si="2"/>
        <v>No Aplica</v>
      </c>
      <c r="AE6" s="49" t="str">
        <f t="shared" si="2"/>
        <v>No Aplica</v>
      </c>
      <c r="AF6" s="49" t="str">
        <f t="shared" si="2"/>
        <v>No Aplica</v>
      </c>
      <c r="AG6" s="53">
        <f>+VLOOKUP($P6,Parametros[[nombre]:[Columna1]],5,0)</f>
        <v>8</v>
      </c>
      <c r="AH6" s="53">
        <f>AH5</f>
        <v>1</v>
      </c>
      <c r="AI6" s="53">
        <f>+VLOOKUP($N6,Territorio[[nombre]:[Columna1]],7,0)</f>
        <v>38</v>
      </c>
      <c r="AJ6" s="53">
        <f>+VLOOKUP(O6,Temporalidad[[nombre]:[Columna1]],7,0)</f>
        <v>32</v>
      </c>
      <c r="AK6" s="53">
        <f>+VLOOKUP(LEFT($D6,2),Tipo_Gráfico[[id2]:[Tipo Gráfico]],3,0)</f>
        <v>1</v>
      </c>
      <c r="AL6" s="36" t="s">
        <v>14557</v>
      </c>
      <c r="AM6" s="49" t="str">
        <f t="shared" si="1"/>
        <v>No Aplica</v>
      </c>
      <c r="AN6" s="49" t="str">
        <f t="shared" si="1"/>
        <v>No Aplica</v>
      </c>
      <c r="AO6" s="49" t="str">
        <f t="shared" si="1"/>
        <v>No Aplica</v>
      </c>
      <c r="AP6" s="54">
        <f>VLOOKUP($AC6,Responsables[],3,0)</f>
        <v>6</v>
      </c>
      <c r="AQ6" s="54">
        <f>VLOOKUP($R6,unidad_medida[[#All],[nombre]:[Columna1]],5,0)</f>
        <v>73</v>
      </c>
    </row>
    <row r="7" spans="1:43" ht="57" customHeight="1" x14ac:dyDescent="0.25">
      <c r="A7" s="76" t="str">
        <f>+D7&amp;"|FILT:"&amp;E7&amp;"| MUES:"&amp;G7&amp;"|"&amp;F7&amp;"|"&amp;O7</f>
        <v>II 01|FILT:Región| MUES:Comuna|Cantidad de Centros de la Mujer|año 2021</v>
      </c>
      <c r="B7" s="77" t="s">
        <v>14562</v>
      </c>
      <c r="C7" s="78">
        <v>16</v>
      </c>
      <c r="D7" s="79" t="s">
        <v>13609</v>
      </c>
      <c r="E7" s="80" t="s">
        <v>754</v>
      </c>
      <c r="F7" s="76" t="s">
        <v>14553</v>
      </c>
      <c r="G7" s="81" t="s">
        <v>1061</v>
      </c>
      <c r="H7" s="81" t="s">
        <v>14554</v>
      </c>
      <c r="I7" s="82"/>
      <c r="J7" s="37" t="s">
        <v>795</v>
      </c>
      <c r="K7" s="93" t="s">
        <v>14561</v>
      </c>
      <c r="L7" s="93" t="str">
        <f>"Mapa de Centros de la Mujer en la región de "&amp;J7&amp;" || Chile || 2021"</f>
        <v>Mapa de Centros de la Mujer en la región de Tarapacá || Chile || 2021</v>
      </c>
      <c r="M7" s="89" t="str">
        <f>"Cantidad de Centros de la Mujer por comuna y tipo de atención en la región de "&amp;J7&amp;" para el "&amp;O7</f>
        <v>Cantidad de Centros de la Mujer por comuna y tipo de atención en la región de Tarapacá para el año 2021</v>
      </c>
      <c r="N7" s="36" t="s">
        <v>151</v>
      </c>
      <c r="O7" s="22" t="s">
        <v>14558</v>
      </c>
      <c r="P7" s="22" t="s">
        <v>9329</v>
      </c>
      <c r="Q7" s="92">
        <f>+IF($E7="PRODUCTO",VLOOKUP(J7,Categorias!$F$13:$O$279,9,0)&amp;"000",IF($E7="CATEGORÍA",VLOOKUP(J7,Categorias!$I$13:$O$279,7,0),$Q$1))</f>
        <v>270100000</v>
      </c>
      <c r="R7" s="22" t="s">
        <v>13377</v>
      </c>
      <c r="S7" s="36" t="str">
        <f>+F7&amp;" en la regón de "&amp;J7</f>
        <v>Cantidad de Centros de la Mujer en la regón de Tarapacá</v>
      </c>
      <c r="T7" s="55" t="str">
        <f>+S7</f>
        <v>Cantidad de Centros de la Mujer en la regón de Tarapacá</v>
      </c>
      <c r="U7" s="56" t="str">
        <f>+E7&amp;": "&amp;J7</f>
        <v>Región: Tarapacá</v>
      </c>
      <c r="V7" s="36" t="s">
        <v>14566</v>
      </c>
      <c r="W7" s="23" t="str">
        <f>HYPERLINK(B7,B7)</f>
        <v>https://analytics.zoho.com/open-view/2395394000007018399?ZOHO_CRITERIA=%2227.11%22.%22C%C3%B3digo_Regi%C3%B3n%22%20%3D%2013</v>
      </c>
      <c r="X7" s="49" t="str">
        <f>+X6</f>
        <v>CHL</v>
      </c>
      <c r="Y7" s="22" t="s">
        <v>14556</v>
      </c>
      <c r="Z7" s="94" t="str">
        <f>+"El Informe Interactivo que muestra la cantidad de Centros de la Mujer por comuna y tipo de atención en la región de "&amp;J7&amp;", de acuerdo a los datos publicados por el "&amp;AL7&amp;" de Chile para el "&amp;O7&amp;"."</f>
        <v>El Informe Interactivo que muestra la cantidad de Centros de la Mujer por comuna y tipo de atención en la región de Tarapacá, de acuerdo a los datos publicados por el Servicio Nacional de la Mujer de Chile para el año 2021.</v>
      </c>
      <c r="AA7" s="52">
        <f>+AA6</f>
        <v>44361</v>
      </c>
      <c r="AB7" s="49" t="str">
        <f>+AB6</f>
        <v>Español</v>
      </c>
      <c r="AC7" s="49" t="str">
        <f t="shared" ref="AC7:AF8" si="3">+AC6</f>
        <v>Naty</v>
      </c>
      <c r="AD7" s="49" t="str">
        <f t="shared" si="3"/>
        <v>No Aplica</v>
      </c>
      <c r="AE7" s="49" t="str">
        <f t="shared" si="3"/>
        <v>No Aplica</v>
      </c>
      <c r="AF7" s="49" t="str">
        <f t="shared" si="3"/>
        <v>No Aplica</v>
      </c>
      <c r="AG7" s="53">
        <f>+VLOOKUP($P7,Parametros[[nombre]:[Columna1]],5,0)</f>
        <v>8</v>
      </c>
      <c r="AH7" s="53">
        <f>AH6</f>
        <v>1</v>
      </c>
      <c r="AI7" s="53">
        <f>+VLOOKUP($N7,Territorio[[nombre]:[Columna1]],7,0)</f>
        <v>38</v>
      </c>
      <c r="AJ7" s="53">
        <f>+VLOOKUP(O7,Temporalidad[[nombre]:[Columna1]],7,0)</f>
        <v>32</v>
      </c>
      <c r="AK7" s="53">
        <f>+VLOOKUP(LEFT($D7,2),Tipo_Gráfico[[id2]:[Tipo Gráfico]],3,0)</f>
        <v>3</v>
      </c>
      <c r="AL7" s="36" t="s">
        <v>14557</v>
      </c>
      <c r="AM7" s="49" t="str">
        <f t="shared" si="1"/>
        <v>No Aplica</v>
      </c>
      <c r="AN7" s="49" t="str">
        <f t="shared" si="1"/>
        <v>No Aplica</v>
      </c>
      <c r="AO7" s="49" t="str">
        <f t="shared" si="1"/>
        <v>No Aplica</v>
      </c>
      <c r="AP7" s="54">
        <f>VLOOKUP($AC7,Responsables[],3,0)</f>
        <v>6</v>
      </c>
      <c r="AQ7" s="54">
        <f>VLOOKUP($R7,unidad_medida[[#All],[nombre]:[Columna1]],5,0)</f>
        <v>73</v>
      </c>
    </row>
    <row r="8" spans="1:43" ht="33.75" x14ac:dyDescent="0.25">
      <c r="A8" s="83" t="str">
        <f>+D8&amp;"|FILT:"&amp;E8&amp;"| MUES:"&amp;G8&amp;"|"&amp;F8&amp;"|"&amp;O8</f>
        <v>RP 01|FILT:Nacional| MUES:Región|Cantidad de Centros de la Mujer|año 2021</v>
      </c>
      <c r="B8" s="84" t="s">
        <v>14563</v>
      </c>
      <c r="C8" s="85">
        <v>1</v>
      </c>
      <c r="D8" s="86" t="s">
        <v>13628</v>
      </c>
      <c r="E8" s="87" t="s">
        <v>10694</v>
      </c>
      <c r="F8" s="83" t="s">
        <v>14553</v>
      </c>
      <c r="G8" s="83" t="s">
        <v>754</v>
      </c>
      <c r="H8" s="88" t="s">
        <v>1061</v>
      </c>
      <c r="I8" s="88" t="s">
        <v>14554</v>
      </c>
      <c r="J8" s="37" t="s">
        <v>13629</v>
      </c>
      <c r="K8" s="93" t="s">
        <v>14560</v>
      </c>
      <c r="L8" s="93" t="s">
        <v>14560</v>
      </c>
      <c r="M8" s="89" t="str">
        <f>"Cantidad de Centros de la Mujer por región, comuna y tipo de atención para el "&amp;O8</f>
        <v>Cantidad de Centros de la Mujer por región, comuna y tipo de atención para el año 2021</v>
      </c>
      <c r="N8" s="36" t="s">
        <v>151</v>
      </c>
      <c r="O8" s="22" t="s">
        <v>14558</v>
      </c>
      <c r="P8" s="22" t="s">
        <v>9329</v>
      </c>
      <c r="Q8" s="92">
        <f>+IF($E8="PRODUCTO",VLOOKUP(J8,Categorias!$F$13:$O$279,9,0)&amp;"000",IF($E8="CATEGORÍA",VLOOKUP(J8,Categorias!$I$13:$O$279,7,0),$Q$1))</f>
        <v>270100000</v>
      </c>
      <c r="R8" s="22" t="s">
        <v>13377</v>
      </c>
      <c r="S8" s="36" t="str">
        <f>+F8&amp;" en Chile"</f>
        <v>Cantidad de Centros de la Mujer en Chile</v>
      </c>
      <c r="T8" s="55" t="str">
        <f>+S8</f>
        <v>Cantidad de Centros de la Mujer en Chile</v>
      </c>
      <c r="U8" s="56" t="str">
        <f>+E8&amp;": "&amp;J8</f>
        <v>Nacional: Total</v>
      </c>
      <c r="V8" s="36" t="s">
        <v>14566</v>
      </c>
      <c r="W8" s="23" t="str">
        <f>HYPERLINK(B8,B8)</f>
        <v>https://analytics.zoho.com/open-view/2395394000007082728</v>
      </c>
      <c r="X8" s="49" t="str">
        <f>+X7</f>
        <v>CHL</v>
      </c>
      <c r="Y8" s="22" t="s">
        <v>10694</v>
      </c>
      <c r="Z8" s="94" t="str">
        <f>+"Reporte 360 que muestra la cantidad de Centros de la Mujer por región, comuna y tipo de atención, de acuerdo a los datos publicados por el "&amp;AL8&amp;" de Chile para el "&amp;O8&amp;"."</f>
        <v>Reporte 360 que muestra la cantidad de Centros de la Mujer por región, comuna y tipo de atención, de acuerdo a los datos publicados por el Servicio Nacional de la Mujer de Chile para el año 2021.</v>
      </c>
      <c r="AA8" s="52">
        <f>+AA7</f>
        <v>44361</v>
      </c>
      <c r="AB8" s="49" t="str">
        <f>+AB7</f>
        <v>Español</v>
      </c>
      <c r="AC8" s="49" t="str">
        <f t="shared" si="3"/>
        <v>Naty</v>
      </c>
      <c r="AD8" s="49" t="str">
        <f t="shared" si="3"/>
        <v>No Aplica</v>
      </c>
      <c r="AE8" s="49" t="str">
        <f t="shared" si="3"/>
        <v>No Aplica</v>
      </c>
      <c r="AF8" s="49" t="str">
        <f t="shared" si="3"/>
        <v>No Aplica</v>
      </c>
      <c r="AG8" s="53">
        <f>+VLOOKUP($P8,Parametros[[nombre]:[Columna1]],5,0)</f>
        <v>8</v>
      </c>
      <c r="AH8" s="53">
        <f>AH7</f>
        <v>1</v>
      </c>
      <c r="AI8" s="53">
        <f>+VLOOKUP($N8,Territorio[[nombre]:[Columna1]],7,0)</f>
        <v>38</v>
      </c>
      <c r="AJ8" s="53">
        <f>+VLOOKUP(O8,Temporalidad[[nombre]:[Columna1]],7,0)</f>
        <v>32</v>
      </c>
      <c r="AK8" s="53">
        <f>+VLOOKUP(LEFT($D8,2),Tipo_Gráfico[[id2]:[Tipo Gráfico]],3,0)</f>
        <v>4</v>
      </c>
      <c r="AL8" s="36" t="s">
        <v>14557</v>
      </c>
      <c r="AM8" s="49" t="str">
        <f t="shared" si="1"/>
        <v>No Aplica</v>
      </c>
      <c r="AN8" s="49" t="str">
        <f t="shared" si="1"/>
        <v>No Aplica</v>
      </c>
      <c r="AO8" s="49" t="str">
        <f t="shared" si="1"/>
        <v>No Aplica</v>
      </c>
      <c r="AP8" s="54">
        <f>VLOOKUP($AC8,Responsables[],3,0)</f>
        <v>6</v>
      </c>
      <c r="AQ8" s="54">
        <f>VLOOKUP($R8,unidad_medida[[#All],[nombre]:[Columna1]],5,0)</f>
        <v>73</v>
      </c>
    </row>
    <row r="15" spans="1:43" x14ac:dyDescent="0.25">
      <c r="F15" s="3"/>
    </row>
    <row r="16" spans="1:43" x14ac:dyDescent="0.25">
      <c r="F16"/>
    </row>
    <row r="17" spans="6:6" x14ac:dyDescent="0.25">
      <c r="F17" s="3"/>
    </row>
    <row r="18" spans="6:6" x14ac:dyDescent="0.25">
      <c r="F18"/>
    </row>
    <row r="19" spans="6:6" x14ac:dyDescent="0.25">
      <c r="F19" s="3"/>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sheetData>
  <phoneticPr fontId="9" type="noConversion"/>
  <conditionalFormatting sqref="S6:U8 T5:U5 AL4:AL8 M4:R8 Y4:Z8 V4:W8">
    <cfRule type="expression" dxfId="141" priority="15067">
      <formula>$Z4="Reporte 2"</formula>
    </cfRule>
    <cfRule type="expression" dxfId="140" priority="15068">
      <formula>$Z4="Reporte 1"</formula>
    </cfRule>
    <cfRule type="expression" dxfId="139" priority="15069">
      <formula>$Z4="Informe 10"</formula>
    </cfRule>
    <cfRule type="expression" dxfId="138" priority="15070">
      <formula>$Z4="Informe 9"</formula>
    </cfRule>
    <cfRule type="expression" dxfId="137" priority="15071">
      <formula>$Z4="Informe 8"</formula>
    </cfRule>
    <cfRule type="expression" dxfId="136" priority="15072">
      <formula>$Z4="Informe 7"</formula>
    </cfRule>
    <cfRule type="expression" dxfId="135" priority="15073">
      <formula>$Z4="Informe 6"</formula>
    </cfRule>
    <cfRule type="expression" dxfId="134" priority="15074">
      <formula>$Z4="Informe 5"</formula>
    </cfRule>
    <cfRule type="expression" dxfId="133" priority="15075">
      <formula>$Z4="Informe 4"</formula>
    </cfRule>
    <cfRule type="expression" dxfId="132" priority="15076">
      <formula>$Z4="Informe 3"</formula>
    </cfRule>
    <cfRule type="expression" dxfId="131" priority="15077">
      <formula>$Z4="Informe 2"</formula>
    </cfRule>
    <cfRule type="expression" dxfId="130" priority="15078">
      <formula>$Z4="Informe 1"</formula>
    </cfRule>
    <cfRule type="expression" dxfId="129" priority="15079">
      <formula>$Z4="Gráfico 10"</formula>
    </cfRule>
    <cfRule type="expression" dxfId="128" priority="15080">
      <formula>$Z4="Gráfico 25"</formula>
    </cfRule>
    <cfRule type="expression" dxfId="127" priority="15081">
      <formula>$Z4="Gráfico 24"</formula>
    </cfRule>
    <cfRule type="expression" dxfId="126" priority="15082">
      <formula>$Z4="Gráfico 23"</formula>
    </cfRule>
    <cfRule type="expression" dxfId="125" priority="15083">
      <formula>$Z4="Gráfico 22"</formula>
    </cfRule>
    <cfRule type="expression" dxfId="124" priority="15084">
      <formula>$Z4="Gráfico 21"</formula>
    </cfRule>
    <cfRule type="expression" dxfId="123" priority="15085">
      <formula>$Z4="Gráfico 20"</formula>
    </cfRule>
    <cfRule type="expression" dxfId="122" priority="15086">
      <formula>$Z4="Gráfico 18"</formula>
    </cfRule>
    <cfRule type="expression" dxfId="121" priority="15087">
      <formula>$Z4="Gráfico 19"</formula>
    </cfRule>
    <cfRule type="expression" dxfId="120" priority="15088">
      <formula>$Z4="Gráfico 17"</formula>
    </cfRule>
    <cfRule type="expression" dxfId="119" priority="15089">
      <formula>$Z4="Gráfico 16"</formula>
    </cfRule>
    <cfRule type="expression" dxfId="118" priority="15090">
      <formula>$Z4="Gráfico 15"</formula>
    </cfRule>
    <cfRule type="expression" dxfId="117" priority="15091">
      <formula>$Z4="Gráfico 14"</formula>
    </cfRule>
    <cfRule type="expression" dxfId="116" priority="15092">
      <formula>$Z4="Gráfico 12"</formula>
    </cfRule>
    <cfRule type="expression" dxfId="115" priority="15093">
      <formula>$Z4="Gráfico 13"</formula>
    </cfRule>
    <cfRule type="expression" dxfId="114" priority="15094">
      <formula>$Z4="Gráfico 11"</formula>
    </cfRule>
    <cfRule type="expression" dxfId="113" priority="15095">
      <formula>$Z4="Gráfico 9"</formula>
    </cfRule>
    <cfRule type="expression" dxfId="112" priority="15096">
      <formula>$Z4="Gráfico 8"</formula>
    </cfRule>
    <cfRule type="expression" dxfId="111" priority="15097">
      <formula>$Z4="Gráfico 7"</formula>
    </cfRule>
    <cfRule type="expression" dxfId="110" priority="15098">
      <formula>$Z4="Gráfico 6"</formula>
    </cfRule>
    <cfRule type="expression" dxfId="109" priority="15099">
      <formula>$Z4="Gráfico 4"</formula>
    </cfRule>
    <cfRule type="expression" dxfId="108" priority="15100">
      <formula>$Z4="Gráfico 3"</formula>
    </cfRule>
    <cfRule type="expression" dxfId="107" priority="15101">
      <formula>$Z4="Gráfico 2"</formula>
    </cfRule>
    <cfRule type="expression" dxfId="106" priority="15102">
      <formula>$Z4="Gráfico 1"</formula>
    </cfRule>
    <cfRule type="expression" dxfId="105" priority="15103">
      <formula>$Z4="Gráfico 5"</formula>
    </cfRule>
  </conditionalFormatting>
  <conditionalFormatting sqref="S4:T4 S5">
    <cfRule type="expression" dxfId="104" priority="14993">
      <formula>$Z4="Reporte 2"</formula>
    </cfRule>
    <cfRule type="expression" dxfId="103" priority="14994">
      <formula>$Z4="Reporte 1"</formula>
    </cfRule>
    <cfRule type="expression" dxfId="102" priority="14995">
      <formula>$Z4="Informe 10"</formula>
    </cfRule>
    <cfRule type="expression" dxfId="101" priority="14996">
      <formula>$Z4="Informe 9"</formula>
    </cfRule>
    <cfRule type="expression" dxfId="100" priority="14997">
      <formula>$Z4="Informe 8"</formula>
    </cfRule>
    <cfRule type="expression" dxfId="99" priority="14998">
      <formula>$Z4="Informe 7"</formula>
    </cfRule>
    <cfRule type="expression" dxfId="98" priority="14999">
      <formula>$Z4="Informe 6"</formula>
    </cfRule>
    <cfRule type="expression" dxfId="97" priority="15000">
      <formula>$Z4="Informe 5"</formula>
    </cfRule>
    <cfRule type="expression" dxfId="96" priority="15001">
      <formula>$Z4="Informe 4"</formula>
    </cfRule>
    <cfRule type="expression" dxfId="95" priority="15002">
      <formula>$Z4="Informe 3"</formula>
    </cfRule>
    <cfRule type="expression" dxfId="94" priority="15003">
      <formula>$Z4="Informe 2"</formula>
    </cfRule>
    <cfRule type="expression" dxfId="93" priority="15004">
      <formula>$Z4="Informe 1"</formula>
    </cfRule>
    <cfRule type="expression" dxfId="92" priority="15005">
      <formula>$Z4="Gráfico 10"</formula>
    </cfRule>
    <cfRule type="expression" dxfId="91" priority="15006">
      <formula>$Z4="Gráfico 25"</formula>
    </cfRule>
    <cfRule type="expression" dxfId="90" priority="15007">
      <formula>$Z4="Gráfico 24"</formula>
    </cfRule>
    <cfRule type="expression" dxfId="89" priority="15008">
      <formula>$Z4="Gráfico 23"</formula>
    </cfRule>
    <cfRule type="expression" dxfId="88" priority="15009">
      <formula>$Z4="Gráfico 22"</formula>
    </cfRule>
    <cfRule type="expression" dxfId="87" priority="15010">
      <formula>$Z4="Gráfico 21"</formula>
    </cfRule>
    <cfRule type="expression" dxfId="86" priority="15011">
      <formula>$Z4="Gráfico 20"</formula>
    </cfRule>
    <cfRule type="expression" dxfId="85" priority="15012">
      <formula>$Z4="Gráfico 18"</formula>
    </cfRule>
    <cfRule type="expression" dxfId="84" priority="15013">
      <formula>$Z4="Gráfico 19"</formula>
    </cfRule>
    <cfRule type="expression" dxfId="83" priority="15014">
      <formula>$Z4="Gráfico 17"</formula>
    </cfRule>
    <cfRule type="expression" dxfId="82" priority="15015">
      <formula>$Z4="Gráfico 16"</formula>
    </cfRule>
    <cfRule type="expression" dxfId="81" priority="15016">
      <formula>$Z4="Gráfico 15"</formula>
    </cfRule>
    <cfRule type="expression" dxfId="80" priority="15017">
      <formula>$Z4="Gráfico 14"</formula>
    </cfRule>
    <cfRule type="expression" dxfId="79" priority="15018">
      <formula>$Z4="Gráfico 12"</formula>
    </cfRule>
    <cfRule type="expression" dxfId="78" priority="15019">
      <formula>$Z4="Gráfico 13"</formula>
    </cfRule>
    <cfRule type="expression" dxfId="77" priority="15020">
      <formula>$Z4="Gráfico 11"</formula>
    </cfRule>
    <cfRule type="expression" dxfId="76" priority="15021">
      <formula>$Z4="Gráfico 9"</formula>
    </cfRule>
    <cfRule type="expression" dxfId="75" priority="15022">
      <formula>$Z4="Gráfico 8"</formula>
    </cfRule>
    <cfRule type="expression" dxfId="74" priority="15023">
      <formula>$Z4="Gráfico 7"</formula>
    </cfRule>
    <cfRule type="expression" dxfId="73" priority="15024">
      <formula>$Z4="Gráfico 6"</formula>
    </cfRule>
    <cfRule type="expression" dxfId="72" priority="15025">
      <formula>$Z4="Gráfico 4"</formula>
    </cfRule>
    <cfRule type="expression" dxfId="71" priority="15026">
      <formula>$Z4="Gráfico 3"</formula>
    </cfRule>
    <cfRule type="expression" dxfId="70" priority="15027">
      <formula>$Z4="Gráfico 2"</formula>
    </cfRule>
    <cfRule type="expression" dxfId="69" priority="15028">
      <formula>$Z4="Gráfico 1"</formula>
    </cfRule>
    <cfRule type="expression" dxfId="68" priority="15029">
      <formula>$Z4="Gráfico 5"</formula>
    </cfRule>
  </conditionalFormatting>
  <conditionalFormatting sqref="L7 K4:K8">
    <cfRule type="expression" dxfId="67" priority="488">
      <formula>+LEFT(D4,2)="GR"</formula>
    </cfRule>
  </conditionalFormatting>
  <conditionalFormatting sqref="L4:L6">
    <cfRule type="expression" dxfId="66" priority="487">
      <formula>+LEFT(D4,2)="GR"</formula>
    </cfRule>
  </conditionalFormatting>
  <conditionalFormatting sqref="L8">
    <cfRule type="expression" dxfId="65" priority="1">
      <formula>+LEFT(E8,2)="GR"</formula>
    </cfRule>
  </conditionalFormatting>
  <dataValidations count="1">
    <dataValidation type="list" allowBlank="1" showInputMessage="1" showErrorMessage="1" sqref="J4:J5 J7" xr:uid="{A6A99D66-C412-4E78-A189-2A41B2AF968C}">
      <formula1>Filtro_Región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13781</v>
      </c>
      <c r="H1771" s="1">
        <f>+Temporalidad[[#This Row],[ID]]</f>
        <v>1760</v>
      </c>
    </row>
    <row r="1772" spans="1:8" x14ac:dyDescent="0.25">
      <c r="A1772">
        <v>1761</v>
      </c>
      <c r="B1772" t="s">
        <v>10704</v>
      </c>
      <c r="C1772" s="1" t="s">
        <v>10621</v>
      </c>
      <c r="D1772" s="1" t="s">
        <v>10707</v>
      </c>
      <c r="E1772" s="2">
        <v>44352</v>
      </c>
      <c r="F1772" s="2">
        <v>44359</v>
      </c>
      <c r="G1772" s="1" t="s">
        <v>13782</v>
      </c>
      <c r="H1772" s="1">
        <f>+Temporalidad[[#This Row],[ID]]</f>
        <v>1761</v>
      </c>
    </row>
    <row r="1773" spans="1:8" x14ac:dyDescent="0.25">
      <c r="A1773">
        <v>1762</v>
      </c>
      <c r="B1773" t="s">
        <v>10705</v>
      </c>
      <c r="C1773" s="1" t="s">
        <v>8340</v>
      </c>
      <c r="D1773" s="1" t="s">
        <v>8341</v>
      </c>
      <c r="E1773" s="2">
        <v>44329</v>
      </c>
      <c r="F1773" s="2">
        <v>44359</v>
      </c>
      <c r="G1773" s="1" t="s">
        <v>13783</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13784</v>
      </c>
      <c r="C1783" s="1" t="s">
        <v>10449</v>
      </c>
      <c r="D1783" s="1" t="s">
        <v>10449</v>
      </c>
      <c r="E1783" s="2">
        <v>17899</v>
      </c>
      <c r="F1783" s="2">
        <v>44196</v>
      </c>
      <c r="G1783" s="1" t="s">
        <v>13785</v>
      </c>
      <c r="H1783" s="1">
        <f>+Temporalidad[[#This Row],[ID]]</f>
        <v>1772</v>
      </c>
    </row>
    <row r="1784" spans="1:8" x14ac:dyDescent="0.25">
      <c r="A1784">
        <v>1773</v>
      </c>
      <c r="B1784" t="s">
        <v>13786</v>
      </c>
      <c r="C1784" s="1" t="s">
        <v>10449</v>
      </c>
      <c r="D1784" s="1" t="s">
        <v>10449</v>
      </c>
      <c r="E1784" s="2">
        <v>39448</v>
      </c>
      <c r="F1784" s="2">
        <v>44196</v>
      </c>
      <c r="G1784" s="1" t="s">
        <v>13787</v>
      </c>
      <c r="H1784" s="1">
        <f>+Temporalidad[[#This Row],[ID]]</f>
        <v>1773</v>
      </c>
    </row>
    <row r="1785" spans="1:8" x14ac:dyDescent="0.25">
      <c r="A1785">
        <v>1774</v>
      </c>
      <c r="B1785" t="s">
        <v>13788</v>
      </c>
      <c r="C1785" s="1" t="s">
        <v>10449</v>
      </c>
      <c r="D1785" s="1" t="s">
        <v>10449</v>
      </c>
      <c r="E1785" s="2">
        <v>41640</v>
      </c>
      <c r="F1785" s="2">
        <v>43830</v>
      </c>
      <c r="G1785" s="1" t="s">
        <v>13789</v>
      </c>
      <c r="H1785" s="1">
        <f>+Temporalidad[[#This Row],[ID]]</f>
        <v>1774</v>
      </c>
    </row>
    <row r="1786" spans="1:8" x14ac:dyDescent="0.25">
      <c r="A1786">
        <v>1775</v>
      </c>
      <c r="B1786" t="s">
        <v>13790</v>
      </c>
      <c r="C1786" s="1" t="s">
        <v>10449</v>
      </c>
      <c r="D1786" s="1" t="s">
        <v>10449</v>
      </c>
      <c r="E1786" s="2">
        <v>42005</v>
      </c>
      <c r="F1786" s="2">
        <v>43830</v>
      </c>
      <c r="G1786" s="1" t="s">
        <v>13791</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topLeftCell="L1" workbookViewId="0">
      <pane ySplit="12" topLeftCell="A274"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14555</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13630</v>
      </c>
      <c r="L213" s="1" t="s">
        <v>13458</v>
      </c>
      <c r="M213" s="1" t="s">
        <v>13631</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13632</v>
      </c>
      <c r="L214" s="1" t="s">
        <v>13461</v>
      </c>
      <c r="M214" s="1" t="s">
        <v>13633</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13634</v>
      </c>
      <c r="L215" s="1" t="s">
        <v>13463</v>
      </c>
      <c r="M215" s="1" t="s">
        <v>13635</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13636</v>
      </c>
      <c r="L216" s="1" t="s">
        <v>13465</v>
      </c>
      <c r="M216" s="1" t="s">
        <v>13637</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13638</v>
      </c>
      <c r="L217" s="1" t="s">
        <v>13467</v>
      </c>
      <c r="M217" s="1" t="s">
        <v>13639</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13640</v>
      </c>
      <c r="L218" s="1" t="s">
        <v>13469</v>
      </c>
      <c r="M218" s="1" t="s">
        <v>13641</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13642</v>
      </c>
      <c r="L219" s="1" t="s">
        <v>13471</v>
      </c>
      <c r="M219" s="1" t="s">
        <v>13643</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13644</v>
      </c>
      <c r="L220" s="1" t="s">
        <v>13473</v>
      </c>
      <c r="M220" s="1" t="s">
        <v>13645</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13646</v>
      </c>
      <c r="L221" s="1" t="s">
        <v>13475</v>
      </c>
      <c r="M221" s="1" t="s">
        <v>13647</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13648</v>
      </c>
      <c r="L222" s="1" t="s">
        <v>13477</v>
      </c>
      <c r="M222" s="1" t="s">
        <v>13649</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13650</v>
      </c>
      <c r="L223" s="1" t="s">
        <v>13479</v>
      </c>
      <c r="M223" s="1" t="s">
        <v>13651</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13652</v>
      </c>
      <c r="L224" s="1" t="s">
        <v>13481</v>
      </c>
      <c r="M224" s="1" t="s">
        <v>13653</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13654</v>
      </c>
      <c r="L225" s="1" t="s">
        <v>13483</v>
      </c>
      <c r="M225" s="1" t="s">
        <v>13655</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13656</v>
      </c>
      <c r="L226" s="1" t="s">
        <v>13485</v>
      </c>
      <c r="M226" s="1" t="s">
        <v>13657</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13658</v>
      </c>
      <c r="L227" s="1" t="s">
        <v>13487</v>
      </c>
      <c r="M227" s="1" t="s">
        <v>13659</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13660</v>
      </c>
      <c r="L228" s="1" t="s">
        <v>13489</v>
      </c>
      <c r="M228" s="1" t="s">
        <v>13661</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13662</v>
      </c>
      <c r="L229" s="1" t="s">
        <v>13491</v>
      </c>
      <c r="M229" s="1" t="s">
        <v>13663</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13664</v>
      </c>
      <c r="L230" s="1" t="s">
        <v>13493</v>
      </c>
      <c r="M230" s="1" t="s">
        <v>13665</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13666</v>
      </c>
      <c r="L231" s="1" t="s">
        <v>13495</v>
      </c>
      <c r="M231" s="1" t="s">
        <v>13667</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13668</v>
      </c>
      <c r="L232" s="1" t="s">
        <v>13498</v>
      </c>
      <c r="M232" s="1" t="s">
        <v>13669</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13670</v>
      </c>
      <c r="L233" s="1" t="s">
        <v>13500</v>
      </c>
      <c r="M233" s="1" t="s">
        <v>13671</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13672</v>
      </c>
      <c r="L234" s="1" t="s">
        <v>13502</v>
      </c>
      <c r="M234" s="1" t="s">
        <v>13673</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13674</v>
      </c>
      <c r="L235" s="1" t="s">
        <v>13504</v>
      </c>
      <c r="M235" s="1" t="s">
        <v>13675</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13676</v>
      </c>
      <c r="L236" s="1" t="s">
        <v>13506</v>
      </c>
      <c r="M236" s="1" t="s">
        <v>13677</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13678</v>
      </c>
      <c r="L237" s="1" t="s">
        <v>13508</v>
      </c>
      <c r="M237" s="1" t="s">
        <v>13679</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13680</v>
      </c>
      <c r="L238" s="1" t="s">
        <v>13612</v>
      </c>
      <c r="M238" s="1" t="s">
        <v>13681</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13682</v>
      </c>
      <c r="L239" s="1" t="s">
        <v>13615</v>
      </c>
      <c r="M239" s="1" t="s">
        <v>13683</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13684</v>
      </c>
      <c r="L240" s="1" t="s">
        <v>13510</v>
      </c>
      <c r="M240" s="1" t="s">
        <v>13685</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13686</v>
      </c>
      <c r="L241" s="1" t="s">
        <v>13512</v>
      </c>
      <c r="M241" s="1" t="s">
        <v>13687</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13688</v>
      </c>
      <c r="L242" s="1" t="s">
        <v>13514</v>
      </c>
      <c r="M242" s="1" t="s">
        <v>13689</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13690</v>
      </c>
      <c r="L243" s="1" t="s">
        <v>13516</v>
      </c>
      <c r="M243" s="1" t="s">
        <v>13691</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13692</v>
      </c>
      <c r="L244" s="1" t="s">
        <v>13617</v>
      </c>
      <c r="M244" s="1" t="s">
        <v>13693</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13694</v>
      </c>
      <c r="L245" s="1" t="s">
        <v>13619</v>
      </c>
      <c r="M245" s="1" t="s">
        <v>13695</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13696</v>
      </c>
      <c r="L246" s="1" t="s">
        <v>13518</v>
      </c>
      <c r="M246" s="1" t="s">
        <v>13697</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13698</v>
      </c>
      <c r="L247" s="1" t="s">
        <v>13521</v>
      </c>
      <c r="M247" s="1" t="s">
        <v>13699</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13700</v>
      </c>
      <c r="L248" s="1" t="s">
        <v>13525</v>
      </c>
      <c r="M248" s="1" t="s">
        <v>13701</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13702</v>
      </c>
      <c r="L249" s="1" t="s">
        <v>13528</v>
      </c>
      <c r="M249" s="1" t="s">
        <v>13703</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13704</v>
      </c>
      <c r="L250" s="1" t="s">
        <v>13530</v>
      </c>
      <c r="M250" s="1" t="s">
        <v>13705</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13706</v>
      </c>
      <c r="L251" s="1" t="s">
        <v>13533</v>
      </c>
      <c r="M251" s="1" t="s">
        <v>13707</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13708</v>
      </c>
      <c r="L252" s="1" t="s">
        <v>13536</v>
      </c>
      <c r="M252" s="1" t="s">
        <v>13709</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13710</v>
      </c>
      <c r="L253" s="1" t="s">
        <v>13539</v>
      </c>
      <c r="M253" s="1" t="s">
        <v>13711</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13712</v>
      </c>
      <c r="L254" s="1" t="s">
        <v>13542</v>
      </c>
      <c r="M254" s="1" t="s">
        <v>13713</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13714</v>
      </c>
      <c r="L255" s="1" t="s">
        <v>13546</v>
      </c>
      <c r="M255" s="1" t="s">
        <v>13715</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13716</v>
      </c>
      <c r="L256" s="1" t="s">
        <v>13549</v>
      </c>
      <c r="M256" s="1" t="s">
        <v>13717</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13718</v>
      </c>
      <c r="L257" s="1" t="s">
        <v>13552</v>
      </c>
      <c r="M257" s="1" t="s">
        <v>13719</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13720</v>
      </c>
      <c r="L258" s="1" t="s">
        <v>13555</v>
      </c>
      <c r="M258" s="1" t="s">
        <v>13721</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13722</v>
      </c>
      <c r="L259" s="1" t="s">
        <v>13558</v>
      </c>
      <c r="M259" s="1" t="s">
        <v>13723</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13724</v>
      </c>
      <c r="L260" s="1" t="s">
        <v>13561</v>
      </c>
      <c r="M260" s="1" t="s">
        <v>13725</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13726</v>
      </c>
      <c r="L261" s="1" t="s">
        <v>13564</v>
      </c>
      <c r="M261" s="1" t="s">
        <v>13727</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13728</v>
      </c>
      <c r="L262" s="1" t="s">
        <v>13567</v>
      </c>
      <c r="M262" s="1" t="s">
        <v>13729</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13730</v>
      </c>
      <c r="L263" s="1" t="s">
        <v>13570</v>
      </c>
      <c r="M263" s="1" t="s">
        <v>13731</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13732</v>
      </c>
      <c r="L264" s="1" t="s">
        <v>13621</v>
      </c>
      <c r="M264" s="1" t="s">
        <v>13733</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13734</v>
      </c>
      <c r="L265" s="1" t="s">
        <v>13573</v>
      </c>
      <c r="M265" s="1" t="s">
        <v>13735</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13736</v>
      </c>
      <c r="L266" s="1" t="s">
        <v>13576</v>
      </c>
      <c r="M266" s="1" t="s">
        <v>13737</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13738</v>
      </c>
      <c r="L267" s="1" t="s">
        <v>13579</v>
      </c>
      <c r="M267" s="1" t="s">
        <v>13739</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13740</v>
      </c>
      <c r="L268" s="1" t="s">
        <v>13582</v>
      </c>
      <c r="M268" s="1" t="s">
        <v>13741</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13742</v>
      </c>
      <c r="L269" s="1" t="s">
        <v>13585</v>
      </c>
      <c r="M269" s="1" t="s">
        <v>13743</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13744</v>
      </c>
      <c r="L270" s="1" t="s">
        <v>13587</v>
      </c>
      <c r="M270" s="1" t="s">
        <v>13745</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13746</v>
      </c>
      <c r="L271" s="1" t="s">
        <v>13589</v>
      </c>
      <c r="M271" s="1" t="s">
        <v>13747</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13748</v>
      </c>
      <c r="L272" s="1" t="s">
        <v>13591</v>
      </c>
      <c r="M272" s="1" t="s">
        <v>13749</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13750</v>
      </c>
      <c r="L273" s="1" t="s">
        <v>13594</v>
      </c>
      <c r="M273" s="1" t="s">
        <v>13751</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13752</v>
      </c>
      <c r="L274" s="1" t="s">
        <v>13623</v>
      </c>
      <c r="M274" s="1" t="s">
        <v>13753</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13754</v>
      </c>
      <c r="G275">
        <v>270110001</v>
      </c>
      <c r="H275">
        <v>1</v>
      </c>
      <c r="I275" s="1" t="s">
        <v>13755</v>
      </c>
      <c r="J275" s="1" t="s">
        <v>13756</v>
      </c>
      <c r="K275" s="1" t="s">
        <v>13757</v>
      </c>
      <c r="L275" s="1" t="s">
        <v>13758</v>
      </c>
      <c r="M275" s="1" t="s">
        <v>13759</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13754</v>
      </c>
      <c r="G276">
        <v>270110002</v>
      </c>
      <c r="H276">
        <v>2</v>
      </c>
      <c r="I276" s="1" t="s">
        <v>13760</v>
      </c>
      <c r="J276" s="1" t="s">
        <v>13761</v>
      </c>
      <c r="K276" s="1" t="s">
        <v>13762</v>
      </c>
      <c r="L276" s="1" t="s">
        <v>13763</v>
      </c>
      <c r="M276" s="1" t="s">
        <v>13764</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13754</v>
      </c>
      <c r="G277">
        <v>270110003</v>
      </c>
      <c r="H277">
        <v>3</v>
      </c>
      <c r="I277" s="1" t="s">
        <v>13765</v>
      </c>
      <c r="J277" s="1" t="s">
        <v>13766</v>
      </c>
      <c r="K277" s="1" t="s">
        <v>13767</v>
      </c>
      <c r="L277" s="1" t="s">
        <v>13768</v>
      </c>
      <c r="M277" s="1" t="s">
        <v>13769</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13770</v>
      </c>
      <c r="G278">
        <v>270111001</v>
      </c>
      <c r="H278">
        <v>1</v>
      </c>
      <c r="I278" s="1" t="s">
        <v>13771</v>
      </c>
      <c r="J278" s="1" t="s">
        <v>13772</v>
      </c>
      <c r="K278" s="1" t="s">
        <v>13773</v>
      </c>
      <c r="L278" s="1" t="s">
        <v>13774</v>
      </c>
      <c r="M278" s="1" t="s">
        <v>13775</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13770</v>
      </c>
      <c r="G279">
        <v>270111002</v>
      </c>
      <c r="H279">
        <v>2</v>
      </c>
      <c r="I279" s="1" t="s">
        <v>13776</v>
      </c>
      <c r="J279" s="1" t="s">
        <v>13777</v>
      </c>
      <c r="K279" s="1" t="s">
        <v>13778</v>
      </c>
      <c r="L279" s="1" t="s">
        <v>13779</v>
      </c>
      <c r="M279" s="1" t="s">
        <v>13780</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3548-4DFC-4E7F-9A02-E0E3FBFAF880}">
  <sheetPr>
    <tabColor rgb="FFCC0066"/>
  </sheetPr>
  <dimension ref="A1:C17"/>
  <sheetViews>
    <sheetView workbookViewId="0">
      <selection activeCell="A2" sqref="A2"/>
    </sheetView>
  </sheetViews>
  <sheetFormatPr baseColWidth="10" defaultRowHeight="15" x14ac:dyDescent="0.25"/>
  <sheetData>
    <row r="1" spans="1:3" x14ac:dyDescent="0.25">
      <c r="A1" s="33" t="s">
        <v>10672</v>
      </c>
      <c r="B1" s="5" t="s">
        <v>754</v>
      </c>
      <c r="C1" s="34" t="s">
        <v>10715</v>
      </c>
    </row>
    <row r="2" spans="1:3" x14ac:dyDescent="0.25">
      <c r="A2">
        <v>11</v>
      </c>
      <c r="B2" t="s">
        <v>10713</v>
      </c>
      <c r="C2">
        <v>238</v>
      </c>
    </row>
    <row r="3" spans="1:3" x14ac:dyDescent="0.25">
      <c r="A3">
        <v>2</v>
      </c>
      <c r="B3" t="s">
        <v>756</v>
      </c>
      <c r="C3">
        <v>239</v>
      </c>
    </row>
    <row r="4" spans="1:3" x14ac:dyDescent="0.25">
      <c r="A4">
        <v>15</v>
      </c>
      <c r="B4" t="s">
        <v>759</v>
      </c>
      <c r="C4">
        <v>240</v>
      </c>
    </row>
    <row r="5" spans="1:3" x14ac:dyDescent="0.25">
      <c r="A5">
        <v>9</v>
      </c>
      <c r="B5" t="s">
        <v>762</v>
      </c>
      <c r="C5">
        <v>241</v>
      </c>
    </row>
    <row r="6" spans="1:3" x14ac:dyDescent="0.25">
      <c r="A6">
        <v>3</v>
      </c>
      <c r="B6" t="s">
        <v>765</v>
      </c>
      <c r="C6">
        <v>242</v>
      </c>
    </row>
    <row r="7" spans="1:3" x14ac:dyDescent="0.25">
      <c r="A7">
        <v>8</v>
      </c>
      <c r="B7" t="s">
        <v>768</v>
      </c>
      <c r="C7">
        <v>243</v>
      </c>
    </row>
    <row r="8" spans="1:3" x14ac:dyDescent="0.25">
      <c r="A8">
        <v>4</v>
      </c>
      <c r="B8" t="s">
        <v>771</v>
      </c>
      <c r="C8">
        <v>244</v>
      </c>
    </row>
    <row r="9" spans="1:3" x14ac:dyDescent="0.25">
      <c r="A9">
        <v>6</v>
      </c>
      <c r="B9" t="s">
        <v>10719</v>
      </c>
      <c r="C9">
        <v>245</v>
      </c>
    </row>
    <row r="10" spans="1:3" x14ac:dyDescent="0.25">
      <c r="A10">
        <v>10</v>
      </c>
      <c r="B10" t="s">
        <v>777</v>
      </c>
      <c r="C10">
        <v>246</v>
      </c>
    </row>
    <row r="11" spans="1:3" x14ac:dyDescent="0.25">
      <c r="A11">
        <v>14</v>
      </c>
      <c r="B11" t="s">
        <v>780</v>
      </c>
      <c r="C11">
        <v>247</v>
      </c>
    </row>
    <row r="12" spans="1:3" x14ac:dyDescent="0.25">
      <c r="A12">
        <v>12</v>
      </c>
      <c r="B12" t="s">
        <v>10711</v>
      </c>
      <c r="C12">
        <v>248</v>
      </c>
    </row>
    <row r="13" spans="1:3" x14ac:dyDescent="0.25">
      <c r="A13">
        <v>7</v>
      </c>
      <c r="B13" t="s">
        <v>786</v>
      </c>
      <c r="C13">
        <v>249</v>
      </c>
    </row>
    <row r="14" spans="1:3" x14ac:dyDescent="0.25">
      <c r="A14">
        <v>16</v>
      </c>
      <c r="B14" t="s">
        <v>789</v>
      </c>
      <c r="C14">
        <v>250</v>
      </c>
    </row>
    <row r="15" spans="1:3" x14ac:dyDescent="0.25">
      <c r="A15">
        <v>13</v>
      </c>
      <c r="B15" t="s">
        <v>10681</v>
      </c>
      <c r="C15">
        <v>251</v>
      </c>
    </row>
    <row r="16" spans="1:3" x14ac:dyDescent="0.25">
      <c r="A16">
        <v>1</v>
      </c>
      <c r="B16" t="s">
        <v>795</v>
      </c>
      <c r="C16">
        <v>252</v>
      </c>
    </row>
    <row r="17" spans="1:3" x14ac:dyDescent="0.25">
      <c r="A17">
        <v>5</v>
      </c>
      <c r="B17" t="s">
        <v>798</v>
      </c>
      <c r="C17">
        <v>253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0C4E-050E-4E02-8DC2-493007F6D8DF}">
  <sheetPr>
    <tabColor rgb="FFCC0066"/>
  </sheetPr>
  <dimension ref="A1:B7"/>
  <sheetViews>
    <sheetView workbookViewId="0">
      <selection activeCell="E15" sqref="E15"/>
    </sheetView>
  </sheetViews>
  <sheetFormatPr baseColWidth="10" defaultRowHeight="15" x14ac:dyDescent="0.25"/>
  <sheetData>
    <row r="1" spans="1:2" ht="24" x14ac:dyDescent="0.25">
      <c r="A1" s="64" t="s">
        <v>13799</v>
      </c>
      <c r="B1" s="65" t="s">
        <v>13800</v>
      </c>
    </row>
    <row r="2" spans="1:2" x14ac:dyDescent="0.25">
      <c r="A2" s="63">
        <v>1</v>
      </c>
      <c r="B2" s="62" t="s">
        <v>13810</v>
      </c>
    </row>
    <row r="3" spans="1:2" x14ac:dyDescent="0.25">
      <c r="A3" s="63">
        <v>2</v>
      </c>
      <c r="B3" s="62" t="s">
        <v>13834</v>
      </c>
    </row>
    <row r="4" spans="1:2" x14ac:dyDescent="0.25">
      <c r="A4" s="63">
        <v>3</v>
      </c>
      <c r="B4" s="62" t="s">
        <v>13858</v>
      </c>
    </row>
    <row r="5" spans="1:2" x14ac:dyDescent="0.25">
      <c r="A5" s="63">
        <v>4</v>
      </c>
      <c r="B5" s="62" t="s">
        <v>13880</v>
      </c>
    </row>
    <row r="6" spans="1:2" x14ac:dyDescent="0.25">
      <c r="A6" s="16">
        <v>5</v>
      </c>
      <c r="B6" t="s">
        <v>13917</v>
      </c>
    </row>
    <row r="7" spans="1:2" x14ac:dyDescent="0.25">
      <c r="A7" s="16">
        <v>6</v>
      </c>
      <c r="B7" t="s">
        <v>14174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I17" sqref="I17"/>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13626</v>
      </c>
      <c r="L2" s="8" t="s">
        <v>9441</v>
      </c>
      <c r="M2" s="6"/>
      <c r="N2" s="6"/>
      <c r="O2" s="9" t="s">
        <v>13627</v>
      </c>
      <c r="P2" s="9" t="s">
        <v>9444</v>
      </c>
      <c r="Q2" s="6"/>
      <c r="R2" s="6"/>
      <c r="S2" s="10" t="s">
        <v>13799</v>
      </c>
      <c r="T2" s="10" t="s">
        <v>13800</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s="16">
        <v>1</v>
      </c>
      <c r="B3" t="s">
        <v>795</v>
      </c>
      <c r="C3" s="16"/>
      <c r="D3" s="16"/>
      <c r="F3" s="16">
        <v>1101</v>
      </c>
      <c r="G3" t="s">
        <v>1059</v>
      </c>
      <c r="H3" s="16"/>
      <c r="K3" s="16">
        <v>270108</v>
      </c>
      <c r="L3" t="s">
        <v>13543</v>
      </c>
      <c r="O3" s="16">
        <v>270108010</v>
      </c>
      <c r="P3" t="s">
        <v>13543</v>
      </c>
      <c r="S3" s="16">
        <v>1</v>
      </c>
      <c r="T3" t="s">
        <v>13810</v>
      </c>
      <c r="W3" s="16"/>
      <c r="AA3" s="16"/>
      <c r="AE3" s="16"/>
      <c r="AI3" s="16"/>
      <c r="AM3" s="16"/>
      <c r="AQ3" s="17"/>
    </row>
    <row r="4" spans="1:43" x14ac:dyDescent="0.25">
      <c r="A4" s="16">
        <v>2</v>
      </c>
      <c r="B4" t="s">
        <v>756</v>
      </c>
      <c r="C4" s="16"/>
      <c r="D4" s="16"/>
      <c r="F4" s="16">
        <v>1107</v>
      </c>
      <c r="G4" t="s">
        <v>1064</v>
      </c>
      <c r="H4" s="16"/>
      <c r="K4" s="16"/>
      <c r="O4" s="16"/>
      <c r="S4" s="16">
        <v>2</v>
      </c>
      <c r="T4" t="s">
        <v>13834</v>
      </c>
      <c r="W4" s="16"/>
      <c r="AA4" s="16"/>
      <c r="AE4" s="16"/>
      <c r="AI4" s="16"/>
      <c r="AM4" s="16"/>
      <c r="AQ4" s="17"/>
    </row>
    <row r="5" spans="1:43" x14ac:dyDescent="0.25">
      <c r="A5" s="16">
        <v>3</v>
      </c>
      <c r="B5" t="s">
        <v>765</v>
      </c>
      <c r="C5" s="16"/>
      <c r="D5" s="16"/>
      <c r="F5" s="16">
        <v>1401</v>
      </c>
      <c r="G5" t="s">
        <v>1067</v>
      </c>
      <c r="H5" s="16"/>
      <c r="K5" s="16"/>
      <c r="O5" s="16"/>
      <c r="S5" s="16">
        <v>3</v>
      </c>
      <c r="T5" t="s">
        <v>13858</v>
      </c>
      <c r="W5" s="16"/>
      <c r="AA5" s="16"/>
      <c r="AE5" s="16"/>
      <c r="AI5" s="16"/>
      <c r="AM5" s="16"/>
      <c r="AQ5" s="17"/>
    </row>
    <row r="6" spans="1:43" x14ac:dyDescent="0.25">
      <c r="A6" s="16">
        <v>4</v>
      </c>
      <c r="B6" t="s">
        <v>771</v>
      </c>
      <c r="C6" s="16"/>
      <c r="D6" s="16"/>
      <c r="F6" s="16">
        <v>2101</v>
      </c>
      <c r="G6" t="s">
        <v>756</v>
      </c>
      <c r="H6" s="16"/>
      <c r="K6" s="16"/>
      <c r="O6" s="16"/>
      <c r="S6" s="16">
        <v>4</v>
      </c>
      <c r="T6" t="s">
        <v>13880</v>
      </c>
      <c r="W6" s="16"/>
      <c r="AA6" s="16"/>
      <c r="AE6" s="16"/>
      <c r="AI6" s="16"/>
      <c r="AM6" s="16"/>
      <c r="AQ6" s="17"/>
    </row>
    <row r="7" spans="1:43" x14ac:dyDescent="0.25">
      <c r="A7" s="16">
        <v>5</v>
      </c>
      <c r="B7" t="s">
        <v>798</v>
      </c>
      <c r="C7" s="16"/>
      <c r="D7" s="16"/>
      <c r="F7" s="16">
        <v>2201</v>
      </c>
      <c r="G7" t="s">
        <v>1093</v>
      </c>
      <c r="H7" s="16"/>
      <c r="K7" s="16"/>
      <c r="O7" s="16"/>
      <c r="S7" s="16">
        <v>5</v>
      </c>
      <c r="T7" t="s">
        <v>13917</v>
      </c>
      <c r="W7" s="16"/>
      <c r="AA7" s="16"/>
      <c r="AI7" s="16"/>
      <c r="AM7" s="16"/>
      <c r="AQ7" s="17"/>
    </row>
    <row r="8" spans="1:43" x14ac:dyDescent="0.25">
      <c r="A8" s="16">
        <v>6</v>
      </c>
      <c r="B8" t="s">
        <v>1781</v>
      </c>
      <c r="C8" s="16"/>
      <c r="D8" s="16"/>
      <c r="F8" s="16">
        <v>2301</v>
      </c>
      <c r="G8" t="s">
        <v>1102</v>
      </c>
      <c r="H8" s="16"/>
      <c r="K8" s="16"/>
      <c r="O8" s="16"/>
      <c r="S8" s="16">
        <v>6</v>
      </c>
      <c r="T8" t="s">
        <v>14174</v>
      </c>
      <c r="W8" s="16"/>
      <c r="AA8" s="16"/>
      <c r="AI8" s="16"/>
      <c r="AM8" s="16"/>
      <c r="AQ8" s="17"/>
    </row>
    <row r="9" spans="1:43" x14ac:dyDescent="0.25">
      <c r="A9" s="16">
        <v>7</v>
      </c>
      <c r="B9" t="s">
        <v>786</v>
      </c>
      <c r="C9" s="16"/>
      <c r="D9" s="16"/>
      <c r="F9" s="16">
        <v>3101</v>
      </c>
      <c r="G9" t="s">
        <v>1108</v>
      </c>
      <c r="H9" s="16"/>
      <c r="K9" s="16"/>
      <c r="O9" s="16"/>
      <c r="S9" s="16"/>
      <c r="W9" s="16"/>
      <c r="AA9" s="16"/>
      <c r="AI9" s="16"/>
      <c r="AM9" s="16"/>
      <c r="AQ9" s="17"/>
    </row>
    <row r="10" spans="1:43" x14ac:dyDescent="0.25">
      <c r="A10" s="16">
        <v>8</v>
      </c>
      <c r="B10" t="s">
        <v>768</v>
      </c>
      <c r="C10" s="16"/>
      <c r="D10" s="16"/>
      <c r="F10" s="16">
        <v>3201</v>
      </c>
      <c r="G10" t="s">
        <v>1117</v>
      </c>
      <c r="H10" s="16"/>
      <c r="K10" s="16"/>
      <c r="O10" s="25"/>
      <c r="P10" s="26"/>
      <c r="S10" s="16"/>
      <c r="W10" s="16"/>
      <c r="AA10" s="16"/>
      <c r="AQ10" s="17"/>
    </row>
    <row r="11" spans="1:43" x14ac:dyDescent="0.25">
      <c r="A11" s="16">
        <v>9</v>
      </c>
      <c r="B11" t="s">
        <v>762</v>
      </c>
      <c r="C11" s="16"/>
      <c r="D11" s="16"/>
      <c r="F11" s="16">
        <v>3301</v>
      </c>
      <c r="G11" t="s">
        <v>1123</v>
      </c>
      <c r="H11" s="16"/>
      <c r="K11" s="16"/>
      <c r="O11" s="16"/>
      <c r="S11" s="16"/>
      <c r="W11" s="16"/>
      <c r="AQ11" s="17"/>
    </row>
    <row r="12" spans="1:43" x14ac:dyDescent="0.25">
      <c r="A12" s="16">
        <v>10</v>
      </c>
      <c r="B12" t="s">
        <v>777</v>
      </c>
      <c r="C12" s="16"/>
      <c r="D12" s="16"/>
      <c r="F12" s="16">
        <v>4101</v>
      </c>
      <c r="G12" t="s">
        <v>1135</v>
      </c>
      <c r="H12" s="16"/>
      <c r="K12" s="16"/>
      <c r="O12" s="16"/>
      <c r="S12" s="16"/>
      <c r="W12" s="16"/>
      <c r="AQ12" s="17"/>
    </row>
    <row r="13" spans="1:43" x14ac:dyDescent="0.25">
      <c r="A13" s="16">
        <v>11</v>
      </c>
      <c r="B13" t="s">
        <v>10713</v>
      </c>
      <c r="C13" s="16"/>
      <c r="D13" s="16"/>
      <c r="F13" s="16">
        <v>4102</v>
      </c>
      <c r="G13" t="s">
        <v>771</v>
      </c>
      <c r="H13" s="16"/>
      <c r="K13" s="16"/>
      <c r="O13" s="16"/>
      <c r="S13" s="16"/>
      <c r="W13" s="16"/>
      <c r="AQ13" s="17"/>
    </row>
    <row r="14" spans="1:43" x14ac:dyDescent="0.25">
      <c r="A14" s="16">
        <v>12</v>
      </c>
      <c r="B14" t="s">
        <v>10711</v>
      </c>
      <c r="C14" s="16"/>
      <c r="D14" s="16"/>
      <c r="F14" s="16">
        <v>4201</v>
      </c>
      <c r="G14" t="s">
        <v>1152</v>
      </c>
      <c r="H14" s="16"/>
      <c r="K14" s="16"/>
      <c r="O14" s="16"/>
      <c r="S14" s="16"/>
      <c r="AQ14" s="17"/>
    </row>
    <row r="15" spans="1:43" x14ac:dyDescent="0.25">
      <c r="A15" s="16">
        <v>13</v>
      </c>
      <c r="B15" t="s">
        <v>10681</v>
      </c>
      <c r="C15" s="16"/>
      <c r="D15" s="16"/>
      <c r="F15" s="16">
        <v>4301</v>
      </c>
      <c r="G15" t="s">
        <v>1164</v>
      </c>
      <c r="H15" s="16"/>
      <c r="K15" s="16"/>
      <c r="O15" s="16"/>
      <c r="S15" s="16"/>
      <c r="AQ15" s="17"/>
    </row>
    <row r="16" spans="1:43" x14ac:dyDescent="0.25">
      <c r="A16" s="16">
        <v>14</v>
      </c>
      <c r="B16" t="s">
        <v>780</v>
      </c>
      <c r="C16" s="16"/>
      <c r="D16" s="16"/>
      <c r="F16" s="16">
        <v>5101</v>
      </c>
      <c r="G16" t="s">
        <v>798</v>
      </c>
      <c r="H16" s="16"/>
      <c r="K16" s="16"/>
      <c r="O16" s="16"/>
      <c r="S16" s="16"/>
      <c r="AQ16" s="17"/>
    </row>
    <row r="17" spans="1:43" x14ac:dyDescent="0.25">
      <c r="A17" s="16">
        <v>15</v>
      </c>
      <c r="B17" t="s">
        <v>759</v>
      </c>
      <c r="C17" s="16"/>
      <c r="F17" s="16">
        <v>5103</v>
      </c>
      <c r="G17" t="s">
        <v>1184</v>
      </c>
      <c r="H17" s="16"/>
      <c r="K17" s="16"/>
      <c r="O17" s="16"/>
      <c r="S17" s="16"/>
      <c r="AQ17" s="17"/>
    </row>
    <row r="18" spans="1:43" x14ac:dyDescent="0.25">
      <c r="A18" s="16">
        <v>16</v>
      </c>
      <c r="B18" t="s">
        <v>789</v>
      </c>
      <c r="C18" s="16"/>
      <c r="F18" s="16">
        <v>5109</v>
      </c>
      <c r="G18" t="s">
        <v>1196</v>
      </c>
      <c r="H18" s="16"/>
      <c r="O18" s="16"/>
      <c r="S18" s="16"/>
      <c r="AQ18" s="17"/>
    </row>
    <row r="19" spans="1:43" x14ac:dyDescent="0.25">
      <c r="A19" s="16"/>
      <c r="C19" s="16"/>
      <c r="F19" s="16">
        <v>5201</v>
      </c>
      <c r="G19" t="s">
        <v>1199</v>
      </c>
      <c r="H19" s="16"/>
      <c r="O19" s="16"/>
      <c r="S19" s="16"/>
      <c r="AQ19" s="17"/>
    </row>
    <row r="20" spans="1:43" x14ac:dyDescent="0.25">
      <c r="A20" s="16"/>
      <c r="C20" s="16"/>
      <c r="F20" s="16">
        <v>5301</v>
      </c>
      <c r="G20" t="s">
        <v>1202</v>
      </c>
      <c r="H20" s="16"/>
      <c r="O20" s="16"/>
      <c r="S20" s="16"/>
      <c r="AQ20" s="17"/>
    </row>
    <row r="21" spans="1:43" x14ac:dyDescent="0.25">
      <c r="A21" s="16"/>
      <c r="C21" s="16"/>
      <c r="F21" s="16">
        <v>5401</v>
      </c>
      <c r="G21" t="s">
        <v>1214</v>
      </c>
      <c r="H21" s="16"/>
      <c r="O21" s="16"/>
      <c r="S21" s="16"/>
      <c r="AQ21" s="17"/>
    </row>
    <row r="22" spans="1:43" x14ac:dyDescent="0.25">
      <c r="A22" s="16"/>
      <c r="C22" s="16"/>
      <c r="F22" s="16">
        <v>5502</v>
      </c>
      <c r="G22" t="s">
        <v>1232</v>
      </c>
      <c r="H22" s="16"/>
      <c r="O22" s="16"/>
      <c r="S22" s="16"/>
      <c r="AQ22" s="17"/>
    </row>
    <row r="23" spans="1:43" x14ac:dyDescent="0.25">
      <c r="A23" s="16"/>
      <c r="C23" s="16"/>
      <c r="F23" s="16">
        <v>5601</v>
      </c>
      <c r="G23" t="s">
        <v>1244</v>
      </c>
      <c r="H23" s="16"/>
      <c r="O23" s="16"/>
      <c r="S23" s="16"/>
      <c r="AQ23" s="17"/>
    </row>
    <row r="24" spans="1:43" x14ac:dyDescent="0.25">
      <c r="A24" s="16"/>
      <c r="C24" s="16"/>
      <c r="F24" s="16">
        <v>5701</v>
      </c>
      <c r="G24" t="s">
        <v>1262</v>
      </c>
      <c r="H24" s="16"/>
      <c r="O24" s="16"/>
      <c r="S24" s="16"/>
    </row>
    <row r="25" spans="1:43" x14ac:dyDescent="0.25">
      <c r="A25" s="16"/>
      <c r="C25" s="16"/>
      <c r="F25" s="16">
        <v>5703</v>
      </c>
      <c r="G25" t="s">
        <v>1268</v>
      </c>
      <c r="H25" s="16"/>
      <c r="O25" s="16"/>
      <c r="S25" s="16"/>
    </row>
    <row r="26" spans="1:43" x14ac:dyDescent="0.25">
      <c r="A26" s="16"/>
      <c r="C26" s="16"/>
      <c r="F26" s="16">
        <v>5802</v>
      </c>
      <c r="G26" t="s">
        <v>1283</v>
      </c>
      <c r="H26" s="16"/>
      <c r="O26" s="16"/>
      <c r="S26" s="16"/>
    </row>
    <row r="27" spans="1:43" x14ac:dyDescent="0.25">
      <c r="A27" s="16"/>
      <c r="C27" s="16"/>
      <c r="F27" s="16">
        <v>5804</v>
      </c>
      <c r="G27" t="s">
        <v>1289</v>
      </c>
      <c r="H27" s="16"/>
      <c r="O27" s="16"/>
      <c r="S27" s="16"/>
    </row>
    <row r="28" spans="1:43" x14ac:dyDescent="0.25">
      <c r="A28" s="16"/>
      <c r="C28" s="16"/>
      <c r="F28" s="16">
        <v>6101</v>
      </c>
      <c r="G28" t="s">
        <v>1292</v>
      </c>
      <c r="H28" s="16"/>
      <c r="O28" s="16"/>
      <c r="S28" s="16"/>
    </row>
    <row r="29" spans="1:43" x14ac:dyDescent="0.25">
      <c r="A29" s="16"/>
      <c r="C29" s="16"/>
      <c r="F29" s="16">
        <v>6115</v>
      </c>
      <c r="G29" t="s">
        <v>1334</v>
      </c>
      <c r="H29" s="16"/>
      <c r="O29" s="16"/>
      <c r="S29" s="16"/>
    </row>
    <row r="30" spans="1:43" x14ac:dyDescent="0.25">
      <c r="A30" s="16"/>
      <c r="C30" s="16"/>
      <c r="F30" s="16">
        <v>6117</v>
      </c>
      <c r="G30" t="s">
        <v>1035</v>
      </c>
      <c r="H30" s="16"/>
      <c r="O30" s="16"/>
      <c r="S30" s="16"/>
    </row>
    <row r="31" spans="1:43" x14ac:dyDescent="0.25">
      <c r="A31" s="16"/>
      <c r="C31" s="16"/>
      <c r="F31" s="16">
        <v>6201</v>
      </c>
      <c r="G31" t="s">
        <v>1342</v>
      </c>
      <c r="H31" s="16"/>
      <c r="O31" s="16"/>
      <c r="S31" s="16"/>
    </row>
    <row r="32" spans="1:43" x14ac:dyDescent="0.25">
      <c r="A32" s="16"/>
      <c r="C32" s="16"/>
      <c r="F32" s="16">
        <v>6301</v>
      </c>
      <c r="G32" t="s">
        <v>1360</v>
      </c>
      <c r="H32" s="16"/>
      <c r="O32" s="16"/>
      <c r="S32" s="16"/>
    </row>
    <row r="33" spans="1:19" x14ac:dyDescent="0.25">
      <c r="A33" s="16"/>
      <c r="C33" s="16"/>
      <c r="F33" s="16">
        <v>6310</v>
      </c>
      <c r="G33" t="s">
        <v>1387</v>
      </c>
      <c r="H33" s="16"/>
      <c r="O33" s="16"/>
      <c r="S33" s="16"/>
    </row>
    <row r="34" spans="1:19" x14ac:dyDescent="0.25">
      <c r="A34" s="16"/>
      <c r="C34" s="16"/>
      <c r="F34" s="16">
        <v>7101</v>
      </c>
      <c r="G34" t="s">
        <v>1390</v>
      </c>
      <c r="H34" s="16"/>
      <c r="O34" s="16"/>
      <c r="S34" s="16"/>
    </row>
    <row r="35" spans="1:19" x14ac:dyDescent="0.25">
      <c r="A35" s="16"/>
      <c r="C35" s="16"/>
      <c r="F35" s="16">
        <v>7102</v>
      </c>
      <c r="G35" t="s">
        <v>1393</v>
      </c>
      <c r="H35" s="16"/>
      <c r="O35" s="16"/>
      <c r="S35" s="16"/>
    </row>
    <row r="36" spans="1:19" x14ac:dyDescent="0.25">
      <c r="F36" s="16">
        <v>7201</v>
      </c>
      <c r="G36" t="s">
        <v>1419</v>
      </c>
      <c r="H36" s="16"/>
      <c r="O36" s="16"/>
      <c r="S36" s="16"/>
    </row>
    <row r="37" spans="1:19" x14ac:dyDescent="0.25">
      <c r="F37" s="16">
        <v>7301</v>
      </c>
      <c r="G37" t="s">
        <v>1428</v>
      </c>
      <c r="H37" s="16"/>
      <c r="O37" s="16"/>
      <c r="S37" s="16"/>
    </row>
    <row r="38" spans="1:19" x14ac:dyDescent="0.25">
      <c r="F38" s="16">
        <v>7304</v>
      </c>
      <c r="G38" t="s">
        <v>1437</v>
      </c>
      <c r="H38" s="16"/>
      <c r="O38" s="16"/>
      <c r="S38" s="16"/>
    </row>
    <row r="39" spans="1:19" x14ac:dyDescent="0.25">
      <c r="F39" s="16">
        <v>7404</v>
      </c>
      <c r="G39" t="s">
        <v>1464</v>
      </c>
      <c r="H39" s="16"/>
      <c r="O39" s="16"/>
      <c r="S39" s="16"/>
    </row>
    <row r="40" spans="1:19" x14ac:dyDescent="0.25">
      <c r="F40" s="16">
        <v>7406</v>
      </c>
      <c r="G40" t="s">
        <v>1470</v>
      </c>
      <c r="H40" s="16"/>
      <c r="O40" s="16"/>
      <c r="S40" s="16"/>
    </row>
    <row r="41" spans="1:19" x14ac:dyDescent="0.25">
      <c r="F41" s="16">
        <v>8101</v>
      </c>
      <c r="G41" t="s">
        <v>1479</v>
      </c>
      <c r="H41" s="16"/>
      <c r="O41" s="16"/>
      <c r="S41" s="16"/>
    </row>
    <row r="42" spans="1:19" x14ac:dyDescent="0.25">
      <c r="F42" s="16">
        <v>8102</v>
      </c>
      <c r="G42" t="s">
        <v>1482</v>
      </c>
      <c r="H42" s="16"/>
      <c r="O42" s="16"/>
      <c r="S42" s="16"/>
    </row>
    <row r="43" spans="1:19" x14ac:dyDescent="0.25">
      <c r="F43" s="16">
        <v>8103</v>
      </c>
      <c r="G43" t="s">
        <v>1485</v>
      </c>
      <c r="H43" s="16"/>
      <c r="O43" s="16"/>
      <c r="S43" s="16"/>
    </row>
    <row r="44" spans="1:19" x14ac:dyDescent="0.25">
      <c r="F44" s="16">
        <v>8107</v>
      </c>
      <c r="G44" t="s">
        <v>1497</v>
      </c>
      <c r="H44" s="16"/>
      <c r="O44" s="16"/>
      <c r="P44" s="1"/>
      <c r="S44" s="16"/>
    </row>
    <row r="45" spans="1:19" x14ac:dyDescent="0.25">
      <c r="F45" s="16">
        <v>8110</v>
      </c>
      <c r="G45" t="s">
        <v>1506</v>
      </c>
      <c r="H45" s="16"/>
      <c r="O45" s="16"/>
      <c r="S45" s="16"/>
    </row>
    <row r="46" spans="1:19" x14ac:dyDescent="0.25">
      <c r="F46" s="16">
        <v>8202</v>
      </c>
      <c r="G46" t="s">
        <v>1518</v>
      </c>
      <c r="H46" s="16"/>
      <c r="O46" s="16"/>
      <c r="S46" s="16"/>
    </row>
    <row r="47" spans="1:19" x14ac:dyDescent="0.25">
      <c r="F47" s="16">
        <v>8203</v>
      </c>
      <c r="G47" t="s">
        <v>1521</v>
      </c>
      <c r="H47" s="16"/>
      <c r="O47" s="16"/>
      <c r="S47" s="16"/>
    </row>
    <row r="48" spans="1:19" x14ac:dyDescent="0.25">
      <c r="F48" s="16">
        <v>8205</v>
      </c>
      <c r="G48" t="s">
        <v>1527</v>
      </c>
      <c r="H48" s="16"/>
      <c r="O48" s="16"/>
      <c r="S48" s="16"/>
    </row>
    <row r="49" spans="6:15" x14ac:dyDescent="0.25">
      <c r="F49" s="16">
        <v>8207</v>
      </c>
      <c r="G49" t="s">
        <v>1533</v>
      </c>
      <c r="H49" s="16"/>
      <c r="O49" s="16"/>
    </row>
    <row r="50" spans="6:15" x14ac:dyDescent="0.25">
      <c r="F50" s="16">
        <v>8301</v>
      </c>
      <c r="G50" t="s">
        <v>1536</v>
      </c>
      <c r="H50" s="16"/>
      <c r="O50" s="16"/>
    </row>
    <row r="51" spans="6:15" x14ac:dyDescent="0.25">
      <c r="F51" s="16">
        <v>8303</v>
      </c>
      <c r="G51" t="s">
        <v>1542</v>
      </c>
      <c r="H51" s="16"/>
      <c r="O51" s="16"/>
    </row>
    <row r="52" spans="6:15" x14ac:dyDescent="0.25">
      <c r="F52" s="16">
        <v>8305</v>
      </c>
      <c r="G52" t="s">
        <v>1548</v>
      </c>
      <c r="H52" s="16"/>
      <c r="O52" s="16"/>
    </row>
    <row r="53" spans="6:15" x14ac:dyDescent="0.25">
      <c r="F53" s="16">
        <v>8311</v>
      </c>
      <c r="G53" t="s">
        <v>678</v>
      </c>
      <c r="H53" s="16"/>
      <c r="O53" s="16"/>
    </row>
    <row r="54" spans="6:15" x14ac:dyDescent="0.25">
      <c r="F54" s="16">
        <v>8314</v>
      </c>
      <c r="G54" t="s">
        <v>1574</v>
      </c>
      <c r="H54" s="16"/>
      <c r="O54" s="16"/>
    </row>
    <row r="55" spans="6:15" x14ac:dyDescent="0.25">
      <c r="F55" s="16">
        <v>9101</v>
      </c>
      <c r="G55" t="s">
        <v>1577</v>
      </c>
      <c r="H55" s="16"/>
      <c r="O55" s="16"/>
    </row>
    <row r="56" spans="6:15" x14ac:dyDescent="0.25">
      <c r="F56" s="16">
        <v>9102</v>
      </c>
      <c r="G56" t="s">
        <v>1580</v>
      </c>
      <c r="H56" s="16"/>
      <c r="O56" s="16"/>
    </row>
    <row r="57" spans="6:15" x14ac:dyDescent="0.25">
      <c r="F57" s="16">
        <v>9105</v>
      </c>
      <c r="G57" t="s">
        <v>1589</v>
      </c>
      <c r="H57" s="16"/>
      <c r="O57" s="16"/>
    </row>
    <row r="58" spans="6:15" x14ac:dyDescent="0.25">
      <c r="F58" s="16">
        <v>9108</v>
      </c>
      <c r="G58" t="s">
        <v>1598</v>
      </c>
      <c r="H58" s="16"/>
      <c r="O58" s="16"/>
    </row>
    <row r="59" spans="6:15" x14ac:dyDescent="0.25">
      <c r="F59" s="16">
        <v>9111</v>
      </c>
      <c r="G59" t="s">
        <v>1607</v>
      </c>
      <c r="H59" s="16"/>
      <c r="O59" s="16"/>
    </row>
    <row r="60" spans="6:15" x14ac:dyDescent="0.25">
      <c r="F60" s="16">
        <v>9112</v>
      </c>
      <c r="G60" t="s">
        <v>14434</v>
      </c>
      <c r="H60" s="16"/>
      <c r="O60" s="16"/>
    </row>
    <row r="61" spans="6:15" x14ac:dyDescent="0.25">
      <c r="F61" s="16">
        <v>9120</v>
      </c>
      <c r="G61" t="s">
        <v>1634</v>
      </c>
      <c r="H61" s="16"/>
      <c r="O61" s="16"/>
    </row>
    <row r="62" spans="6:15" x14ac:dyDescent="0.25">
      <c r="F62" s="16">
        <v>9201</v>
      </c>
      <c r="G62" t="s">
        <v>1640</v>
      </c>
      <c r="H62" s="16"/>
      <c r="O62" s="16"/>
    </row>
    <row r="63" spans="6:15" x14ac:dyDescent="0.25">
      <c r="F63" s="16">
        <v>9211</v>
      </c>
      <c r="G63" t="s">
        <v>1670</v>
      </c>
      <c r="H63" s="16"/>
      <c r="O63" s="16"/>
    </row>
    <row r="64" spans="6:15" x14ac:dyDescent="0.25">
      <c r="F64" s="16">
        <v>10101</v>
      </c>
      <c r="G64" t="s">
        <v>1673</v>
      </c>
      <c r="H64" s="16"/>
      <c r="O64" s="16"/>
    </row>
    <row r="65" spans="6:15" x14ac:dyDescent="0.25">
      <c r="F65" s="16">
        <v>10107</v>
      </c>
      <c r="G65" t="s">
        <v>1691</v>
      </c>
      <c r="H65" s="16"/>
      <c r="O65" s="16"/>
    </row>
    <row r="66" spans="6:15" x14ac:dyDescent="0.25">
      <c r="F66" s="16">
        <v>10201</v>
      </c>
      <c r="G66" t="s">
        <v>1700</v>
      </c>
      <c r="H66" s="16"/>
      <c r="O66" s="16"/>
    </row>
    <row r="67" spans="6:15" x14ac:dyDescent="0.25">
      <c r="F67" s="16">
        <v>10301</v>
      </c>
      <c r="G67" t="s">
        <v>1730</v>
      </c>
      <c r="H67" s="16"/>
      <c r="O67" s="16"/>
    </row>
    <row r="68" spans="6:15" x14ac:dyDescent="0.25">
      <c r="F68" s="16">
        <v>10403</v>
      </c>
      <c r="G68" t="s">
        <v>1757</v>
      </c>
      <c r="H68" s="16"/>
      <c r="O68" s="16"/>
    </row>
    <row r="69" spans="6:15" x14ac:dyDescent="0.25">
      <c r="F69" s="16">
        <v>10404</v>
      </c>
      <c r="G69" t="s">
        <v>1760</v>
      </c>
      <c r="H69" s="16"/>
      <c r="O69" s="16"/>
    </row>
    <row r="70" spans="6:15" x14ac:dyDescent="0.25">
      <c r="F70" s="16">
        <v>11101</v>
      </c>
      <c r="G70" t="s">
        <v>1763</v>
      </c>
      <c r="H70" s="16"/>
      <c r="O70" s="16"/>
    </row>
    <row r="71" spans="6:15" x14ac:dyDescent="0.25">
      <c r="F71" s="16">
        <v>11201</v>
      </c>
      <c r="G71" t="s">
        <v>1769</v>
      </c>
      <c r="H71" s="16"/>
      <c r="O71" s="16"/>
    </row>
    <row r="72" spans="6:15" x14ac:dyDescent="0.25">
      <c r="F72" s="16">
        <v>12101</v>
      </c>
      <c r="G72" t="s">
        <v>1793</v>
      </c>
      <c r="H72" s="16"/>
      <c r="O72" s="16"/>
    </row>
    <row r="73" spans="6:15" x14ac:dyDescent="0.25">
      <c r="F73" s="16">
        <v>12301</v>
      </c>
      <c r="G73" t="s">
        <v>1810</v>
      </c>
      <c r="H73" s="16"/>
      <c r="O73" s="16"/>
    </row>
    <row r="74" spans="6:15" x14ac:dyDescent="0.25">
      <c r="F74" s="16">
        <v>12401</v>
      </c>
      <c r="G74" t="s">
        <v>1819</v>
      </c>
      <c r="H74" s="16"/>
      <c r="O74" s="16"/>
    </row>
    <row r="75" spans="6:15" x14ac:dyDescent="0.25">
      <c r="F75" s="16">
        <v>13101</v>
      </c>
      <c r="G75" t="s">
        <v>892</v>
      </c>
      <c r="H75" s="16"/>
      <c r="O75" s="16"/>
    </row>
    <row r="76" spans="6:15" x14ac:dyDescent="0.25">
      <c r="F76" s="16">
        <v>13103</v>
      </c>
      <c r="G76" t="s">
        <v>1830</v>
      </c>
      <c r="H76" s="16"/>
      <c r="O76" s="16"/>
    </row>
    <row r="77" spans="6:15" x14ac:dyDescent="0.25">
      <c r="F77" s="16">
        <v>13104</v>
      </c>
      <c r="G77" t="s">
        <v>1833</v>
      </c>
      <c r="H77" s="16"/>
      <c r="O77" s="16"/>
    </row>
    <row r="78" spans="6:15" x14ac:dyDescent="0.25">
      <c r="F78" s="16">
        <v>13105</v>
      </c>
      <c r="G78" t="s">
        <v>1836</v>
      </c>
      <c r="H78" s="16"/>
      <c r="O78" s="16"/>
    </row>
    <row r="79" spans="6:15" x14ac:dyDescent="0.25">
      <c r="F79" s="16">
        <v>13106</v>
      </c>
      <c r="G79" t="s">
        <v>1839</v>
      </c>
      <c r="H79" s="16"/>
      <c r="O79" s="16"/>
    </row>
    <row r="80" spans="6:15" x14ac:dyDescent="0.25">
      <c r="F80" s="16">
        <v>13110</v>
      </c>
      <c r="G80" t="s">
        <v>1850</v>
      </c>
      <c r="H80" s="16"/>
      <c r="O80" s="16"/>
    </row>
    <row r="81" spans="6:15" x14ac:dyDescent="0.25">
      <c r="F81" s="16">
        <v>13111</v>
      </c>
      <c r="G81" t="s">
        <v>1853</v>
      </c>
      <c r="H81" s="16"/>
      <c r="O81" s="16"/>
    </row>
    <row r="82" spans="6:15" x14ac:dyDescent="0.25">
      <c r="F82" s="16">
        <v>13112</v>
      </c>
      <c r="G82" t="s">
        <v>1856</v>
      </c>
      <c r="H82" s="16"/>
      <c r="O82" s="16"/>
    </row>
    <row r="83" spans="6:15" x14ac:dyDescent="0.25">
      <c r="F83" s="16">
        <v>13116</v>
      </c>
      <c r="G83" t="s">
        <v>1868</v>
      </c>
      <c r="H83" s="16"/>
      <c r="O83" s="16"/>
    </row>
    <row r="84" spans="6:15" x14ac:dyDescent="0.25">
      <c r="F84" s="16">
        <v>13117</v>
      </c>
      <c r="G84" t="s">
        <v>1871</v>
      </c>
      <c r="H84" s="16"/>
      <c r="O84" s="16"/>
    </row>
    <row r="85" spans="6:15" x14ac:dyDescent="0.25">
      <c r="F85" s="16">
        <v>13118</v>
      </c>
      <c r="G85" t="s">
        <v>1874</v>
      </c>
      <c r="H85" s="16"/>
      <c r="O85" s="16"/>
    </row>
    <row r="86" spans="6:15" x14ac:dyDescent="0.25">
      <c r="F86" s="16">
        <v>13119</v>
      </c>
      <c r="G86" t="s">
        <v>1877</v>
      </c>
      <c r="H86" s="16"/>
      <c r="O86" s="16"/>
    </row>
    <row r="87" spans="6:15" x14ac:dyDescent="0.25">
      <c r="F87" s="16">
        <v>13121</v>
      </c>
      <c r="G87" t="s">
        <v>1883</v>
      </c>
      <c r="H87" s="16"/>
      <c r="O87" s="16"/>
    </row>
    <row r="88" spans="6:15" x14ac:dyDescent="0.25">
      <c r="F88" s="16">
        <v>13122</v>
      </c>
      <c r="G88" t="s">
        <v>1886</v>
      </c>
      <c r="H88" s="16"/>
      <c r="O88" s="16"/>
    </row>
    <row r="89" spans="6:15" x14ac:dyDescent="0.25">
      <c r="F89" s="16">
        <v>13123</v>
      </c>
      <c r="G89" t="s">
        <v>1889</v>
      </c>
      <c r="H89" s="16"/>
      <c r="O89" s="16"/>
    </row>
    <row r="90" spans="6:15" x14ac:dyDescent="0.25">
      <c r="F90" s="16">
        <v>13124</v>
      </c>
      <c r="G90" t="s">
        <v>1892</v>
      </c>
      <c r="H90" s="16"/>
      <c r="O90" s="16"/>
    </row>
    <row r="91" spans="6:15" x14ac:dyDescent="0.25">
      <c r="F91" s="16">
        <v>13125</v>
      </c>
      <c r="G91" t="s">
        <v>1895</v>
      </c>
      <c r="H91" s="16"/>
      <c r="O91" s="16"/>
    </row>
    <row r="92" spans="6:15" x14ac:dyDescent="0.25">
      <c r="F92" s="16">
        <v>13126</v>
      </c>
      <c r="G92" t="s">
        <v>1898</v>
      </c>
      <c r="H92" s="16"/>
      <c r="O92" s="16"/>
    </row>
    <row r="93" spans="6:15" x14ac:dyDescent="0.25">
      <c r="F93" s="16">
        <v>13127</v>
      </c>
      <c r="G93" t="s">
        <v>1901</v>
      </c>
      <c r="H93" s="16"/>
      <c r="O93" s="16"/>
    </row>
    <row r="94" spans="6:15" x14ac:dyDescent="0.25">
      <c r="F94" s="16">
        <v>13128</v>
      </c>
      <c r="G94" t="s">
        <v>1904</v>
      </c>
      <c r="H94" s="16"/>
      <c r="O94" s="16"/>
    </row>
    <row r="95" spans="6:15" x14ac:dyDescent="0.25">
      <c r="F95" s="16">
        <v>13131</v>
      </c>
      <c r="G95" t="s">
        <v>1912</v>
      </c>
      <c r="H95" s="16"/>
      <c r="O95" s="16"/>
    </row>
    <row r="96" spans="6:15" x14ac:dyDescent="0.25">
      <c r="F96" s="16">
        <v>13201</v>
      </c>
      <c r="G96" t="s">
        <v>1918</v>
      </c>
      <c r="H96" s="16"/>
      <c r="O96" s="16"/>
    </row>
    <row r="97" spans="6:8" x14ac:dyDescent="0.25">
      <c r="F97" s="16">
        <v>13301</v>
      </c>
      <c r="G97" t="s">
        <v>1927</v>
      </c>
      <c r="H97" s="16"/>
    </row>
    <row r="98" spans="6:8" x14ac:dyDescent="0.25">
      <c r="F98" s="16">
        <v>13401</v>
      </c>
      <c r="G98" t="s">
        <v>1936</v>
      </c>
      <c r="H98" s="16"/>
    </row>
    <row r="99" spans="6:8" x14ac:dyDescent="0.25">
      <c r="F99" s="16">
        <v>13402</v>
      </c>
      <c r="G99" t="s">
        <v>1939</v>
      </c>
      <c r="H99" s="16"/>
    </row>
    <row r="100" spans="6:8" x14ac:dyDescent="0.25">
      <c r="F100" s="16">
        <v>13403</v>
      </c>
      <c r="G100" t="s">
        <v>1942</v>
      </c>
      <c r="H100" s="16"/>
    </row>
    <row r="101" spans="6:8" x14ac:dyDescent="0.25">
      <c r="F101" s="16">
        <v>13501</v>
      </c>
      <c r="G101" t="s">
        <v>1948</v>
      </c>
      <c r="H101" s="16"/>
    </row>
    <row r="102" spans="6:8" x14ac:dyDescent="0.25">
      <c r="F102" s="16">
        <v>13503</v>
      </c>
      <c r="G102" t="s">
        <v>1954</v>
      </c>
      <c r="H102" s="16"/>
    </row>
    <row r="103" spans="6:8" x14ac:dyDescent="0.25">
      <c r="F103" s="16">
        <v>13601</v>
      </c>
      <c r="G103" t="s">
        <v>1963</v>
      </c>
      <c r="H103" s="16"/>
    </row>
    <row r="104" spans="6:8" x14ac:dyDescent="0.25">
      <c r="F104" s="16">
        <v>13602</v>
      </c>
      <c r="G104" t="s">
        <v>1966</v>
      </c>
      <c r="H104" s="16"/>
    </row>
    <row r="105" spans="6:8" x14ac:dyDescent="0.25">
      <c r="F105" s="16">
        <v>13603</v>
      </c>
      <c r="G105" t="s">
        <v>1969</v>
      </c>
      <c r="H105" s="16"/>
    </row>
    <row r="106" spans="6:8" x14ac:dyDescent="0.25">
      <c r="F106" s="16">
        <v>14101</v>
      </c>
      <c r="G106" t="s">
        <v>1978</v>
      </c>
      <c r="H106" s="16"/>
    </row>
    <row r="107" spans="6:8" x14ac:dyDescent="0.25">
      <c r="F107" s="16">
        <v>14103</v>
      </c>
      <c r="G107" t="s">
        <v>1984</v>
      </c>
      <c r="H107" s="16"/>
    </row>
    <row r="108" spans="6:8" x14ac:dyDescent="0.25">
      <c r="F108" s="16">
        <v>14107</v>
      </c>
      <c r="G108" t="s">
        <v>1995</v>
      </c>
      <c r="H108" s="16"/>
    </row>
    <row r="109" spans="6:8" x14ac:dyDescent="0.25">
      <c r="F109" s="16">
        <v>14108</v>
      </c>
      <c r="G109" t="s">
        <v>1998</v>
      </c>
      <c r="H109" s="16"/>
    </row>
    <row r="110" spans="6:8" x14ac:dyDescent="0.25">
      <c r="F110" s="16">
        <v>14201</v>
      </c>
      <c r="G110" t="s">
        <v>1023</v>
      </c>
      <c r="H110" s="16"/>
    </row>
    <row r="111" spans="6:8" x14ac:dyDescent="0.25">
      <c r="F111" s="16">
        <v>14202</v>
      </c>
      <c r="G111" t="s">
        <v>2003</v>
      </c>
      <c r="H111" s="16"/>
    </row>
    <row r="112" spans="6:8" x14ac:dyDescent="0.25">
      <c r="F112" s="16">
        <v>15101</v>
      </c>
      <c r="G112" t="s">
        <v>2012</v>
      </c>
      <c r="H112" s="16"/>
    </row>
    <row r="113" spans="6:8" x14ac:dyDescent="0.25">
      <c r="F113" s="16">
        <v>16101</v>
      </c>
      <c r="G113" t="s">
        <v>2024</v>
      </c>
      <c r="H113" s="16"/>
    </row>
    <row r="114" spans="6:8" x14ac:dyDescent="0.25">
      <c r="F114" s="16">
        <v>16205</v>
      </c>
      <c r="G114" t="s">
        <v>2063</v>
      </c>
      <c r="H114" s="16"/>
    </row>
    <row r="115" spans="6:8" x14ac:dyDescent="0.25">
      <c r="F115" s="16">
        <v>16301</v>
      </c>
      <c r="G115" t="s">
        <v>2072</v>
      </c>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topLeftCell="A330" workbookViewId="0">
      <selection sqref="A1:C1"/>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B9"/>
  <sheetViews>
    <sheetView workbookViewId="0">
      <selection activeCell="A3" sqref="A3:B9"/>
    </sheetView>
  </sheetViews>
  <sheetFormatPr baseColWidth="10" defaultRowHeight="15" x14ac:dyDescent="0.25"/>
  <cols>
    <col min="1" max="2" width="40" bestFit="1" customWidth="1"/>
    <col min="3" max="3" width="23.7109375" bestFit="1" customWidth="1"/>
  </cols>
  <sheetData>
    <row r="3" spans="1:2" x14ac:dyDescent="0.25">
      <c r="A3" s="4" t="s">
        <v>13799</v>
      </c>
      <c r="B3" s="4" t="s">
        <v>13800</v>
      </c>
    </row>
    <row r="4" spans="1:2" x14ac:dyDescent="0.25">
      <c r="A4">
        <v>1</v>
      </c>
      <c r="B4" t="s">
        <v>13810</v>
      </c>
    </row>
    <row r="5" spans="1:2" x14ac:dyDescent="0.25">
      <c r="A5">
        <v>2</v>
      </c>
      <c r="B5" t="s">
        <v>13834</v>
      </c>
    </row>
    <row r="6" spans="1:2" x14ac:dyDescent="0.25">
      <c r="A6">
        <v>3</v>
      </c>
      <c r="B6" t="s">
        <v>13858</v>
      </c>
    </row>
    <row r="7" spans="1:2" x14ac:dyDescent="0.25">
      <c r="A7">
        <v>4</v>
      </c>
      <c r="B7" t="s">
        <v>13880</v>
      </c>
    </row>
    <row r="8" spans="1:2" x14ac:dyDescent="0.25">
      <c r="A8">
        <v>5</v>
      </c>
      <c r="B8" t="s">
        <v>13917</v>
      </c>
    </row>
    <row r="9" spans="1:2" x14ac:dyDescent="0.25">
      <c r="A9">
        <v>6</v>
      </c>
      <c r="B9" t="s">
        <v>14174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workbookViewId="0">
      <selection activeCell="W44" sqref="W44"/>
    </sheetView>
  </sheetViews>
  <sheetFormatPr baseColWidth="10" defaultRowHeight="15" x14ac:dyDescent="0.25"/>
  <cols>
    <col min="1" max="1" width="10.28515625" style="61" bestFit="1" customWidth="1"/>
    <col min="2" max="2" width="14.28515625" style="61" bestFit="1" customWidth="1"/>
    <col min="3" max="3" width="16.7109375" style="61" bestFit="1" customWidth="1"/>
    <col min="4" max="4" width="11" style="61" bestFit="1" customWidth="1"/>
    <col min="5" max="5" width="19" style="61" bestFit="1" customWidth="1"/>
    <col min="6" max="6" width="18" style="61" customWidth="1"/>
    <col min="7" max="7" width="11.42578125" style="61"/>
    <col min="8" max="8" width="11.5703125" style="61" bestFit="1" customWidth="1"/>
    <col min="9" max="15" width="11.42578125" style="61"/>
    <col min="16" max="16" width="11.5703125" style="61" bestFit="1" customWidth="1"/>
    <col min="17" max="17" width="11.42578125" style="61"/>
    <col min="18" max="18" width="15.42578125" style="61" customWidth="1"/>
    <col min="19" max="26" width="11.42578125" style="61"/>
    <col min="27" max="27" width="11.5703125" style="61" bestFit="1" customWidth="1"/>
    <col min="28" max="16384" width="11.42578125" style="61"/>
  </cols>
  <sheetData>
    <row r="1" spans="1:20" x14ac:dyDescent="0.25">
      <c r="A1" s="1" t="s">
        <v>13792</v>
      </c>
      <c r="B1" s="1" t="s">
        <v>10672</v>
      </c>
      <c r="C1" s="1" t="s">
        <v>754</v>
      </c>
      <c r="D1" s="1" t="s">
        <v>13793</v>
      </c>
      <c r="E1" s="1" t="s">
        <v>1061</v>
      </c>
      <c r="F1" s="1" t="s">
        <v>13794</v>
      </c>
      <c r="G1" s="1" t="s">
        <v>13626</v>
      </c>
      <c r="H1" s="1" t="s">
        <v>9441</v>
      </c>
      <c r="I1" s="1" t="s">
        <v>13795</v>
      </c>
      <c r="J1" s="1" t="s">
        <v>9444</v>
      </c>
      <c r="K1" s="1" t="s">
        <v>13796</v>
      </c>
      <c r="L1" s="1" t="s">
        <v>13797</v>
      </c>
      <c r="M1" s="1" t="s">
        <v>13798</v>
      </c>
      <c r="N1" s="1" t="s">
        <v>13799</v>
      </c>
      <c r="O1" s="1" t="s">
        <v>13800</v>
      </c>
      <c r="P1" s="1" t="s">
        <v>13801</v>
      </c>
      <c r="Q1" s="1" t="s">
        <v>13802</v>
      </c>
      <c r="R1" s="1" t="s">
        <v>13803</v>
      </c>
      <c r="S1" s="90" t="s">
        <v>13804</v>
      </c>
      <c r="T1" s="1" t="s">
        <v>13805</v>
      </c>
    </row>
    <row r="2" spans="1:20" x14ac:dyDescent="0.25">
      <c r="A2" s="1">
        <v>1</v>
      </c>
      <c r="B2" s="1">
        <v>15</v>
      </c>
      <c r="C2" s="1" t="s">
        <v>759</v>
      </c>
      <c r="D2" s="1">
        <v>15101</v>
      </c>
      <c r="E2" s="1" t="s">
        <v>2012</v>
      </c>
      <c r="F2" s="1" t="s">
        <v>13806</v>
      </c>
      <c r="G2" s="1">
        <v>270108</v>
      </c>
      <c r="H2" s="1" t="s">
        <v>13543</v>
      </c>
      <c r="I2" s="1">
        <v>270108010</v>
      </c>
      <c r="J2" s="1" t="s">
        <v>13543</v>
      </c>
      <c r="K2" s="1" t="s">
        <v>13807</v>
      </c>
      <c r="L2" s="1" t="s">
        <v>13808</v>
      </c>
      <c r="M2" s="1" t="s">
        <v>13809</v>
      </c>
      <c r="N2" s="1">
        <v>1</v>
      </c>
      <c r="O2" s="1" t="s">
        <v>13810</v>
      </c>
      <c r="P2" s="1" t="s">
        <v>13811</v>
      </c>
      <c r="Q2" s="1" t="s">
        <v>13812</v>
      </c>
      <c r="R2" s="91">
        <v>5627912363</v>
      </c>
      <c r="S2" s="1" t="s">
        <v>13813</v>
      </c>
      <c r="T2" s="1"/>
    </row>
    <row r="3" spans="1:20" x14ac:dyDescent="0.25">
      <c r="A3" s="1">
        <v>1</v>
      </c>
      <c r="B3" s="1">
        <v>1</v>
      </c>
      <c r="C3" s="1" t="s">
        <v>795</v>
      </c>
      <c r="D3" s="1">
        <v>1101</v>
      </c>
      <c r="E3" s="1" t="s">
        <v>1059</v>
      </c>
      <c r="F3" s="1" t="s">
        <v>13814</v>
      </c>
      <c r="G3" s="1">
        <v>270108</v>
      </c>
      <c r="H3" s="1" t="s">
        <v>13543</v>
      </c>
      <c r="I3" s="1">
        <v>270108010</v>
      </c>
      <c r="J3" s="1" t="s">
        <v>13543</v>
      </c>
      <c r="K3" s="1" t="s">
        <v>13815</v>
      </c>
      <c r="L3" s="1" t="s">
        <v>13816</v>
      </c>
      <c r="M3" s="1" t="s">
        <v>13817</v>
      </c>
      <c r="N3" s="1">
        <v>1</v>
      </c>
      <c r="O3" s="1" t="s">
        <v>13810</v>
      </c>
      <c r="P3" s="1" t="s">
        <v>13818</v>
      </c>
      <c r="Q3" s="1" t="s">
        <v>13819</v>
      </c>
      <c r="R3" s="91" t="s">
        <v>13820</v>
      </c>
      <c r="S3" s="1" t="s">
        <v>13821</v>
      </c>
      <c r="T3" s="1"/>
    </row>
    <row r="4" spans="1:20" x14ac:dyDescent="0.25">
      <c r="A4" s="1">
        <v>1</v>
      </c>
      <c r="B4" s="1">
        <v>1</v>
      </c>
      <c r="C4" s="1" t="s">
        <v>795</v>
      </c>
      <c r="D4" s="1">
        <v>1107</v>
      </c>
      <c r="E4" s="1" t="s">
        <v>1064</v>
      </c>
      <c r="F4" s="1" t="s">
        <v>13822</v>
      </c>
      <c r="G4" s="1">
        <v>270108</v>
      </c>
      <c r="H4" s="1" t="s">
        <v>13543</v>
      </c>
      <c r="I4" s="1">
        <v>270108010</v>
      </c>
      <c r="J4" s="1" t="s">
        <v>13543</v>
      </c>
      <c r="K4" s="1" t="s">
        <v>13823</v>
      </c>
      <c r="L4" s="1" t="s">
        <v>13824</v>
      </c>
      <c r="M4" s="1" t="s">
        <v>13825</v>
      </c>
      <c r="N4" s="1">
        <v>1</v>
      </c>
      <c r="O4" s="1" t="s">
        <v>13826</v>
      </c>
      <c r="P4" s="1" t="s">
        <v>13827</v>
      </c>
      <c r="Q4" s="1" t="s">
        <v>13828</v>
      </c>
      <c r="R4" s="91">
        <v>56982532927</v>
      </c>
      <c r="S4" s="1" t="s">
        <v>13829</v>
      </c>
      <c r="T4" s="1"/>
    </row>
    <row r="5" spans="1:20" x14ac:dyDescent="0.25">
      <c r="A5" s="1">
        <v>1</v>
      </c>
      <c r="B5" s="1">
        <v>1</v>
      </c>
      <c r="C5" s="1" t="s">
        <v>795</v>
      </c>
      <c r="D5" s="1">
        <v>1401</v>
      </c>
      <c r="E5" s="1" t="s">
        <v>1067</v>
      </c>
      <c r="F5" s="1" t="s">
        <v>13830</v>
      </c>
      <c r="G5" s="1">
        <v>270108</v>
      </c>
      <c r="H5" s="1" t="s">
        <v>13543</v>
      </c>
      <c r="I5" s="1">
        <v>270108010</v>
      </c>
      <c r="J5" s="1" t="s">
        <v>13543</v>
      </c>
      <c r="K5" s="1" t="s">
        <v>13831</v>
      </c>
      <c r="L5" s="1" t="s">
        <v>13832</v>
      </c>
      <c r="M5" s="1" t="s">
        <v>13833</v>
      </c>
      <c r="N5" s="1">
        <v>2</v>
      </c>
      <c r="O5" s="1" t="s">
        <v>13834</v>
      </c>
      <c r="P5" s="1" t="s">
        <v>13835</v>
      </c>
      <c r="Q5" s="1" t="s">
        <v>13836</v>
      </c>
      <c r="R5" s="91" t="s">
        <v>13837</v>
      </c>
      <c r="S5" s="1" t="s">
        <v>13838</v>
      </c>
      <c r="T5" s="1"/>
    </row>
    <row r="6" spans="1:20" x14ac:dyDescent="0.25">
      <c r="A6" s="1">
        <v>1</v>
      </c>
      <c r="B6" s="1">
        <v>2</v>
      </c>
      <c r="C6" s="1" t="s">
        <v>756</v>
      </c>
      <c r="D6" s="1">
        <v>2101</v>
      </c>
      <c r="E6" s="1" t="s">
        <v>756</v>
      </c>
      <c r="F6" s="1" t="s">
        <v>13839</v>
      </c>
      <c r="G6" s="1">
        <v>270108</v>
      </c>
      <c r="H6" s="1" t="s">
        <v>13543</v>
      </c>
      <c r="I6" s="1">
        <v>270108010</v>
      </c>
      <c r="J6" s="1" t="s">
        <v>13543</v>
      </c>
      <c r="K6" s="1" t="s">
        <v>13840</v>
      </c>
      <c r="L6" s="1" t="s">
        <v>13841</v>
      </c>
      <c r="M6" s="1" t="s">
        <v>13842</v>
      </c>
      <c r="N6" s="1">
        <v>2</v>
      </c>
      <c r="O6" s="1" t="s">
        <v>13834</v>
      </c>
      <c r="P6" s="1" t="s">
        <v>13843</v>
      </c>
      <c r="Q6" s="1" t="s">
        <v>13836</v>
      </c>
      <c r="R6" s="91" t="s">
        <v>13844</v>
      </c>
      <c r="S6" s="1" t="s">
        <v>13845</v>
      </c>
      <c r="T6" s="1"/>
    </row>
    <row r="7" spans="1:20" x14ac:dyDescent="0.25">
      <c r="A7" s="1">
        <v>1</v>
      </c>
      <c r="B7" s="1">
        <v>2</v>
      </c>
      <c r="C7" s="1" t="s">
        <v>756</v>
      </c>
      <c r="D7" s="1">
        <v>2201</v>
      </c>
      <c r="E7" s="1" t="s">
        <v>1093</v>
      </c>
      <c r="F7" s="1" t="s">
        <v>13846</v>
      </c>
      <c r="G7" s="1">
        <v>270108</v>
      </c>
      <c r="H7" s="1" t="s">
        <v>13543</v>
      </c>
      <c r="I7" s="1">
        <v>270108010</v>
      </c>
      <c r="J7" s="1" t="s">
        <v>13543</v>
      </c>
      <c r="K7" s="1" t="s">
        <v>13847</v>
      </c>
      <c r="L7" s="1" t="s">
        <v>13848</v>
      </c>
      <c r="M7" s="1" t="s">
        <v>13849</v>
      </c>
      <c r="N7" s="1">
        <v>1</v>
      </c>
      <c r="O7" s="1" t="s">
        <v>13810</v>
      </c>
      <c r="P7" s="1" t="s">
        <v>13850</v>
      </c>
      <c r="Q7" s="1" t="s">
        <v>13851</v>
      </c>
      <c r="R7" s="91" t="s">
        <v>13852</v>
      </c>
      <c r="S7" s="1" t="s">
        <v>13853</v>
      </c>
      <c r="T7" s="1"/>
    </row>
    <row r="8" spans="1:20" x14ac:dyDescent="0.25">
      <c r="A8" s="1">
        <v>1</v>
      </c>
      <c r="B8" s="1">
        <v>2</v>
      </c>
      <c r="C8" s="1" t="s">
        <v>756</v>
      </c>
      <c r="D8" s="1">
        <v>2301</v>
      </c>
      <c r="E8" s="1" t="s">
        <v>1102</v>
      </c>
      <c r="F8" s="1" t="s">
        <v>13854</v>
      </c>
      <c r="G8" s="1">
        <v>270108</v>
      </c>
      <c r="H8" s="1" t="s">
        <v>13543</v>
      </c>
      <c r="I8" s="1">
        <v>270108010</v>
      </c>
      <c r="J8" s="1" t="s">
        <v>13543</v>
      </c>
      <c r="K8" s="1" t="s">
        <v>13855</v>
      </c>
      <c r="L8" s="1" t="s">
        <v>13856</v>
      </c>
      <c r="M8" s="1" t="s">
        <v>13857</v>
      </c>
      <c r="N8" s="1">
        <v>3</v>
      </c>
      <c r="O8" s="1" t="s">
        <v>13858</v>
      </c>
      <c r="P8" s="1" t="s">
        <v>13859</v>
      </c>
      <c r="Q8" s="1" t="s">
        <v>13860</v>
      </c>
      <c r="R8" s="91">
        <v>552421372</v>
      </c>
      <c r="S8" s="1" t="s">
        <v>13861</v>
      </c>
      <c r="T8" s="1"/>
    </row>
    <row r="9" spans="1:20" x14ac:dyDescent="0.25">
      <c r="A9" s="1">
        <v>1</v>
      </c>
      <c r="B9" s="1">
        <v>3</v>
      </c>
      <c r="C9" s="1" t="s">
        <v>765</v>
      </c>
      <c r="D9" s="1">
        <v>3101</v>
      </c>
      <c r="E9" s="1" t="s">
        <v>1108</v>
      </c>
      <c r="F9" s="1" t="s">
        <v>13862</v>
      </c>
      <c r="G9" s="1">
        <v>270108</v>
      </c>
      <c r="H9" s="1" t="s">
        <v>13543</v>
      </c>
      <c r="I9" s="1">
        <v>270108010</v>
      </c>
      <c r="J9" s="1" t="s">
        <v>13543</v>
      </c>
      <c r="K9" s="1" t="s">
        <v>13863</v>
      </c>
      <c r="L9" s="1" t="s">
        <v>13864</v>
      </c>
      <c r="M9" s="1" t="s">
        <v>13865</v>
      </c>
      <c r="N9" s="1">
        <v>3</v>
      </c>
      <c r="O9" s="1" t="s">
        <v>13858</v>
      </c>
      <c r="P9" s="1" t="s">
        <v>13866</v>
      </c>
      <c r="Q9" s="1" t="s">
        <v>13867</v>
      </c>
      <c r="R9" s="91" t="s">
        <v>13868</v>
      </c>
      <c r="S9" s="1" t="s">
        <v>13869</v>
      </c>
      <c r="T9" s="1"/>
    </row>
    <row r="10" spans="1:20" x14ac:dyDescent="0.25">
      <c r="A10" s="1">
        <v>1</v>
      </c>
      <c r="B10" s="1">
        <v>3</v>
      </c>
      <c r="C10" s="1" t="s">
        <v>765</v>
      </c>
      <c r="D10" s="1">
        <v>3301</v>
      </c>
      <c r="E10" s="1" t="s">
        <v>1123</v>
      </c>
      <c r="F10" s="1" t="s">
        <v>13870</v>
      </c>
      <c r="G10" s="1">
        <v>270108</v>
      </c>
      <c r="H10" s="1" t="s">
        <v>13543</v>
      </c>
      <c r="I10" s="1">
        <v>270108010</v>
      </c>
      <c r="J10" s="1" t="s">
        <v>13543</v>
      </c>
      <c r="K10" s="1" t="s">
        <v>13871</v>
      </c>
      <c r="L10" s="1" t="s">
        <v>13872</v>
      </c>
      <c r="M10" s="1" t="s">
        <v>13873</v>
      </c>
      <c r="N10" s="1">
        <v>1</v>
      </c>
      <c r="O10" s="1" t="s">
        <v>13810</v>
      </c>
      <c r="P10" s="1" t="s">
        <v>13866</v>
      </c>
      <c r="Q10" s="1" t="s">
        <v>13874</v>
      </c>
      <c r="R10" s="91">
        <v>976780591</v>
      </c>
      <c r="S10" s="1" t="s">
        <v>13875</v>
      </c>
      <c r="T10" s="1"/>
    </row>
    <row r="11" spans="1:20" x14ac:dyDescent="0.25">
      <c r="A11" s="1">
        <v>1</v>
      </c>
      <c r="B11" s="1">
        <v>3</v>
      </c>
      <c r="C11" s="1" t="s">
        <v>765</v>
      </c>
      <c r="D11" s="1">
        <v>3201</v>
      </c>
      <c r="E11" s="1" t="s">
        <v>1117</v>
      </c>
      <c r="F11" s="1" t="s">
        <v>13876</v>
      </c>
      <c r="G11" s="1">
        <v>270108</v>
      </c>
      <c r="H11" s="1" t="s">
        <v>13543</v>
      </c>
      <c r="I11" s="1">
        <v>270108010</v>
      </c>
      <c r="J11" s="1" t="s">
        <v>13543</v>
      </c>
      <c r="K11" s="1" t="s">
        <v>13877</v>
      </c>
      <c r="L11" s="1" t="s">
        <v>13878</v>
      </c>
      <c r="M11" s="1" t="s">
        <v>13879</v>
      </c>
      <c r="N11" s="1">
        <v>4</v>
      </c>
      <c r="O11" s="1" t="s">
        <v>13880</v>
      </c>
      <c r="P11" s="1" t="s">
        <v>13881</v>
      </c>
      <c r="Q11" s="1" t="s">
        <v>13882</v>
      </c>
      <c r="R11" s="91" t="s">
        <v>13883</v>
      </c>
      <c r="S11" s="1" t="s">
        <v>13884</v>
      </c>
      <c r="T11" s="1"/>
    </row>
    <row r="12" spans="1:20" x14ac:dyDescent="0.25">
      <c r="A12" s="1">
        <v>1</v>
      </c>
      <c r="B12" s="1">
        <v>4</v>
      </c>
      <c r="C12" s="1" t="s">
        <v>771</v>
      </c>
      <c r="D12" s="1">
        <v>4101</v>
      </c>
      <c r="E12" s="1" t="s">
        <v>1135</v>
      </c>
      <c r="F12" s="1" t="s">
        <v>13885</v>
      </c>
      <c r="G12" s="1">
        <v>270108</v>
      </c>
      <c r="H12" s="1" t="s">
        <v>13543</v>
      </c>
      <c r="I12" s="1">
        <v>270108010</v>
      </c>
      <c r="J12" s="1" t="s">
        <v>13543</v>
      </c>
      <c r="K12" s="1" t="s">
        <v>13886</v>
      </c>
      <c r="L12" s="1" t="s">
        <v>13887</v>
      </c>
      <c r="M12" s="1" t="s">
        <v>13888</v>
      </c>
      <c r="N12" s="1">
        <v>3</v>
      </c>
      <c r="O12" s="1" t="s">
        <v>13858</v>
      </c>
      <c r="P12" s="1" t="s">
        <v>13889</v>
      </c>
      <c r="Q12" s="1" t="s">
        <v>13890</v>
      </c>
      <c r="R12" s="91" t="s">
        <v>13891</v>
      </c>
      <c r="S12" s="1" t="s">
        <v>13892</v>
      </c>
      <c r="T12" s="1"/>
    </row>
    <row r="13" spans="1:20" x14ac:dyDescent="0.25">
      <c r="A13" s="1">
        <v>1</v>
      </c>
      <c r="B13" s="1">
        <v>4</v>
      </c>
      <c r="C13" s="1" t="s">
        <v>771</v>
      </c>
      <c r="D13" s="1">
        <v>4201</v>
      </c>
      <c r="E13" s="1" t="s">
        <v>1152</v>
      </c>
      <c r="F13" s="1" t="s">
        <v>13893</v>
      </c>
      <c r="G13" s="1">
        <v>270108</v>
      </c>
      <c r="H13" s="1" t="s">
        <v>13543</v>
      </c>
      <c r="I13" s="1">
        <v>270108010</v>
      </c>
      <c r="J13" s="1" t="s">
        <v>13543</v>
      </c>
      <c r="K13" s="1" t="s">
        <v>13894</v>
      </c>
      <c r="L13" s="1" t="s">
        <v>13895</v>
      </c>
      <c r="M13" s="1" t="s">
        <v>13896</v>
      </c>
      <c r="N13" s="1">
        <v>1</v>
      </c>
      <c r="O13" s="1" t="s">
        <v>13810</v>
      </c>
      <c r="P13" s="1" t="s">
        <v>13889</v>
      </c>
      <c r="Q13" s="1" t="s">
        <v>13897</v>
      </c>
      <c r="R13" s="91" t="s">
        <v>13898</v>
      </c>
      <c r="S13" s="1" t="s">
        <v>13899</v>
      </c>
      <c r="T13" s="1" t="s">
        <v>13900</v>
      </c>
    </row>
    <row r="14" spans="1:20" x14ac:dyDescent="0.25">
      <c r="A14" s="1">
        <v>1</v>
      </c>
      <c r="B14" s="1">
        <v>4</v>
      </c>
      <c r="C14" s="1" t="s">
        <v>771</v>
      </c>
      <c r="D14" s="1">
        <v>4301</v>
      </c>
      <c r="E14" s="1" t="s">
        <v>1164</v>
      </c>
      <c r="F14" s="1" t="s">
        <v>13901</v>
      </c>
      <c r="G14" s="1">
        <v>270108</v>
      </c>
      <c r="H14" s="1" t="s">
        <v>13543</v>
      </c>
      <c r="I14" s="1">
        <v>270108010</v>
      </c>
      <c r="J14" s="1" t="s">
        <v>13543</v>
      </c>
      <c r="K14" s="1" t="s">
        <v>13902</v>
      </c>
      <c r="L14" s="1" t="s">
        <v>13903</v>
      </c>
      <c r="M14" s="1" t="s">
        <v>13904</v>
      </c>
      <c r="N14" s="1">
        <v>1</v>
      </c>
      <c r="O14" s="1" t="s">
        <v>13810</v>
      </c>
      <c r="P14" s="1" t="s">
        <v>13889</v>
      </c>
      <c r="Q14" s="1" t="s">
        <v>13890</v>
      </c>
      <c r="R14" s="91" t="s">
        <v>13905</v>
      </c>
      <c r="S14" s="1" t="s">
        <v>13906</v>
      </c>
      <c r="T14" s="1"/>
    </row>
    <row r="15" spans="1:20" x14ac:dyDescent="0.25">
      <c r="A15" s="1">
        <v>1</v>
      </c>
      <c r="B15" s="1">
        <v>4</v>
      </c>
      <c r="C15" s="1" t="s">
        <v>771</v>
      </c>
      <c r="D15" s="1">
        <v>4102</v>
      </c>
      <c r="E15" s="1" t="s">
        <v>771</v>
      </c>
      <c r="F15" s="1" t="s">
        <v>13907</v>
      </c>
      <c r="G15" s="1">
        <v>270108</v>
      </c>
      <c r="H15" s="1" t="s">
        <v>13543</v>
      </c>
      <c r="I15" s="1">
        <v>270108010</v>
      </c>
      <c r="J15" s="1" t="s">
        <v>13543</v>
      </c>
      <c r="K15" s="1" t="s">
        <v>13908</v>
      </c>
      <c r="L15" s="1" t="s">
        <v>13909</v>
      </c>
      <c r="M15" s="1" t="s">
        <v>13910</v>
      </c>
      <c r="N15" s="1">
        <v>1</v>
      </c>
      <c r="O15" s="1" t="s">
        <v>13810</v>
      </c>
      <c r="P15" s="1" t="s">
        <v>13889</v>
      </c>
      <c r="Q15" s="1" t="s">
        <v>13897</v>
      </c>
      <c r="R15" s="91" t="s">
        <v>13911</v>
      </c>
      <c r="S15" s="1" t="s">
        <v>13912</v>
      </c>
      <c r="T15" s="1"/>
    </row>
    <row r="16" spans="1:20" x14ac:dyDescent="0.25">
      <c r="A16" s="1">
        <v>1</v>
      </c>
      <c r="B16" s="1">
        <v>5</v>
      </c>
      <c r="C16" s="1" t="s">
        <v>798</v>
      </c>
      <c r="D16" s="1">
        <v>5101</v>
      </c>
      <c r="E16" s="1" t="s">
        <v>798</v>
      </c>
      <c r="F16" s="1" t="s">
        <v>13913</v>
      </c>
      <c r="G16" s="1">
        <v>270108</v>
      </c>
      <c r="H16" s="1" t="s">
        <v>13543</v>
      </c>
      <c r="I16" s="1">
        <v>270108010</v>
      </c>
      <c r="J16" s="1" t="s">
        <v>13543</v>
      </c>
      <c r="K16" s="1" t="s">
        <v>13914</v>
      </c>
      <c r="L16" s="1" t="s">
        <v>13915</v>
      </c>
      <c r="M16" s="1" t="s">
        <v>13916</v>
      </c>
      <c r="N16" s="1">
        <v>5</v>
      </c>
      <c r="O16" s="1" t="s">
        <v>13917</v>
      </c>
      <c r="P16" s="1" t="s">
        <v>13836</v>
      </c>
      <c r="Q16" s="1" t="s">
        <v>13918</v>
      </c>
      <c r="R16" s="91">
        <v>56958860160</v>
      </c>
      <c r="S16" s="1" t="s">
        <v>13919</v>
      </c>
      <c r="T16" s="1"/>
    </row>
    <row r="17" spans="1:20" x14ac:dyDescent="0.25">
      <c r="A17" s="1">
        <v>1</v>
      </c>
      <c r="B17" s="1">
        <v>5</v>
      </c>
      <c r="C17" s="1" t="s">
        <v>798</v>
      </c>
      <c r="D17" s="1">
        <v>5701</v>
      </c>
      <c r="E17" s="1" t="s">
        <v>1262</v>
      </c>
      <c r="F17" s="1" t="s">
        <v>13920</v>
      </c>
      <c r="G17" s="1">
        <v>270108</v>
      </c>
      <c r="H17" s="1" t="s">
        <v>13543</v>
      </c>
      <c r="I17" s="1">
        <v>270108010</v>
      </c>
      <c r="J17" s="1" t="s">
        <v>13543</v>
      </c>
      <c r="K17" s="1" t="s">
        <v>13921</v>
      </c>
      <c r="L17" s="1" t="s">
        <v>13922</v>
      </c>
      <c r="M17" s="1" t="s">
        <v>13923</v>
      </c>
      <c r="N17" s="1">
        <v>2</v>
      </c>
      <c r="O17" s="1" t="s">
        <v>13834</v>
      </c>
      <c r="P17" s="1" t="s">
        <v>13924</v>
      </c>
      <c r="Q17" s="1" t="s">
        <v>13836</v>
      </c>
      <c r="R17" s="91" t="s">
        <v>13925</v>
      </c>
      <c r="S17" s="1" t="s">
        <v>13926</v>
      </c>
      <c r="T17" s="1"/>
    </row>
    <row r="18" spans="1:20" x14ac:dyDescent="0.25">
      <c r="A18" s="1">
        <v>1</v>
      </c>
      <c r="B18" s="1">
        <v>5</v>
      </c>
      <c r="C18" s="1" t="s">
        <v>798</v>
      </c>
      <c r="D18" s="1">
        <v>5301</v>
      </c>
      <c r="E18" s="1" t="s">
        <v>1202</v>
      </c>
      <c r="F18" s="1" t="s">
        <v>13927</v>
      </c>
      <c r="G18" s="1">
        <v>270108</v>
      </c>
      <c r="H18" s="1" t="s">
        <v>13543</v>
      </c>
      <c r="I18" s="1">
        <v>270108010</v>
      </c>
      <c r="J18" s="1" t="s">
        <v>13543</v>
      </c>
      <c r="K18" s="1" t="s">
        <v>13928</v>
      </c>
      <c r="L18" s="1" t="s">
        <v>13929</v>
      </c>
      <c r="M18" s="1" t="s">
        <v>13930</v>
      </c>
      <c r="N18" s="1">
        <v>1</v>
      </c>
      <c r="O18" s="1" t="s">
        <v>13810</v>
      </c>
      <c r="P18" s="1" t="s">
        <v>13850</v>
      </c>
      <c r="Q18" s="1" t="s">
        <v>13931</v>
      </c>
      <c r="R18" s="91" t="s">
        <v>13932</v>
      </c>
      <c r="S18" s="1" t="s">
        <v>13933</v>
      </c>
      <c r="T18" s="1"/>
    </row>
    <row r="19" spans="1:20" x14ac:dyDescent="0.25">
      <c r="A19" s="1">
        <v>1</v>
      </c>
      <c r="B19" s="1">
        <v>5</v>
      </c>
      <c r="C19" s="1" t="s">
        <v>798</v>
      </c>
      <c r="D19" s="1">
        <v>5401</v>
      </c>
      <c r="E19" s="1" t="s">
        <v>1214</v>
      </c>
      <c r="F19" s="1" t="s">
        <v>13934</v>
      </c>
      <c r="G19" s="1">
        <v>270108</v>
      </c>
      <c r="H19" s="1" t="s">
        <v>13543</v>
      </c>
      <c r="I19" s="1">
        <v>270108010</v>
      </c>
      <c r="J19" s="1" t="s">
        <v>13543</v>
      </c>
      <c r="K19" s="1" t="s">
        <v>13935</v>
      </c>
      <c r="L19" s="1" t="s">
        <v>13936</v>
      </c>
      <c r="M19" s="1" t="s">
        <v>13937</v>
      </c>
      <c r="N19" s="1">
        <v>5</v>
      </c>
      <c r="O19" s="1" t="s">
        <v>13917</v>
      </c>
      <c r="P19" s="1" t="s">
        <v>13836</v>
      </c>
      <c r="Q19" s="1" t="s">
        <v>13938</v>
      </c>
      <c r="R19" s="91">
        <v>56997316037</v>
      </c>
      <c r="S19" s="1" t="s">
        <v>13939</v>
      </c>
      <c r="T19" s="1"/>
    </row>
    <row r="20" spans="1:20" x14ac:dyDescent="0.25">
      <c r="A20" s="1">
        <v>1</v>
      </c>
      <c r="B20" s="1">
        <v>5</v>
      </c>
      <c r="C20" s="1" t="s">
        <v>798</v>
      </c>
      <c r="D20" s="1">
        <v>5502</v>
      </c>
      <c r="E20" s="1" t="s">
        <v>1232</v>
      </c>
      <c r="F20" s="1" t="s">
        <v>13940</v>
      </c>
      <c r="G20" s="1">
        <v>270108</v>
      </c>
      <c r="H20" s="1" t="s">
        <v>13543</v>
      </c>
      <c r="I20" s="1">
        <v>270108010</v>
      </c>
      <c r="J20" s="1" t="s">
        <v>13543</v>
      </c>
      <c r="K20" s="1" t="s">
        <v>13941</v>
      </c>
      <c r="L20" s="1" t="s">
        <v>13942</v>
      </c>
      <c r="M20" s="1" t="s">
        <v>13943</v>
      </c>
      <c r="N20" s="1">
        <v>1</v>
      </c>
      <c r="O20" s="1" t="s">
        <v>13810</v>
      </c>
      <c r="P20" s="1" t="s">
        <v>13944</v>
      </c>
      <c r="Q20" s="1" t="s">
        <v>13938</v>
      </c>
      <c r="R20" s="91" t="s">
        <v>13945</v>
      </c>
      <c r="S20" s="1" t="s">
        <v>13946</v>
      </c>
      <c r="T20" s="1"/>
    </row>
    <row r="21" spans="1:20" x14ac:dyDescent="0.25">
      <c r="A21" s="1">
        <v>1</v>
      </c>
      <c r="B21" s="1">
        <v>5</v>
      </c>
      <c r="C21" s="1" t="s">
        <v>798</v>
      </c>
      <c r="D21" s="1">
        <v>5103</v>
      </c>
      <c r="E21" s="1" t="s">
        <v>1184</v>
      </c>
      <c r="F21" s="1" t="s">
        <v>13947</v>
      </c>
      <c r="G21" s="1">
        <v>270108</v>
      </c>
      <c r="H21" s="1" t="s">
        <v>13543</v>
      </c>
      <c r="I21" s="1">
        <v>270108010</v>
      </c>
      <c r="J21" s="1" t="s">
        <v>13543</v>
      </c>
      <c r="K21" s="1" t="s">
        <v>13948</v>
      </c>
      <c r="L21" s="1" t="s">
        <v>13949</v>
      </c>
      <c r="M21" s="1" t="s">
        <v>13950</v>
      </c>
      <c r="N21" s="1">
        <v>5</v>
      </c>
      <c r="O21" s="1" t="s">
        <v>13917</v>
      </c>
      <c r="P21" s="1" t="s">
        <v>13836</v>
      </c>
      <c r="Q21" s="1" t="s">
        <v>13951</v>
      </c>
      <c r="R21" s="91" t="s">
        <v>13952</v>
      </c>
      <c r="S21" s="1" t="s">
        <v>13953</v>
      </c>
      <c r="T21" s="1"/>
    </row>
    <row r="22" spans="1:20" x14ac:dyDescent="0.25">
      <c r="A22" s="1">
        <v>1</v>
      </c>
      <c r="B22" s="1">
        <v>5</v>
      </c>
      <c r="C22" s="1" t="s">
        <v>798</v>
      </c>
      <c r="D22" s="1">
        <v>5804</v>
      </c>
      <c r="E22" s="1" t="s">
        <v>1289</v>
      </c>
      <c r="F22" s="1" t="s">
        <v>13954</v>
      </c>
      <c r="G22" s="1">
        <v>270108</v>
      </c>
      <c r="H22" s="1" t="s">
        <v>13543</v>
      </c>
      <c r="I22" s="1">
        <v>270108010</v>
      </c>
      <c r="J22" s="1" t="s">
        <v>13543</v>
      </c>
      <c r="K22" s="1" t="s">
        <v>13955</v>
      </c>
      <c r="L22" s="1" t="s">
        <v>13956</v>
      </c>
      <c r="M22" s="1" t="s">
        <v>13957</v>
      </c>
      <c r="N22" s="1">
        <v>5</v>
      </c>
      <c r="O22" s="1" t="s">
        <v>13917</v>
      </c>
      <c r="P22" s="1" t="s">
        <v>13836</v>
      </c>
      <c r="Q22" s="1" t="s">
        <v>13958</v>
      </c>
      <c r="R22" s="91" t="s">
        <v>13959</v>
      </c>
      <c r="S22" s="1" t="s">
        <v>13960</v>
      </c>
      <c r="T22" s="1"/>
    </row>
    <row r="23" spans="1:20" x14ac:dyDescent="0.25">
      <c r="A23" s="1">
        <v>1</v>
      </c>
      <c r="B23" s="1">
        <v>5</v>
      </c>
      <c r="C23" s="1" t="s">
        <v>798</v>
      </c>
      <c r="D23" s="1">
        <v>5703</v>
      </c>
      <c r="E23" s="1" t="s">
        <v>1268</v>
      </c>
      <c r="F23" s="1" t="s">
        <v>13961</v>
      </c>
      <c r="G23" s="1">
        <v>270108</v>
      </c>
      <c r="H23" s="1" t="s">
        <v>13543</v>
      </c>
      <c r="I23" s="1">
        <v>270108010</v>
      </c>
      <c r="J23" s="1" t="s">
        <v>13543</v>
      </c>
      <c r="K23" s="1" t="s">
        <v>13962</v>
      </c>
      <c r="L23" s="1" t="s">
        <v>13963</v>
      </c>
      <c r="M23" s="1" t="s">
        <v>13964</v>
      </c>
      <c r="N23" s="1">
        <v>5</v>
      </c>
      <c r="O23" s="1" t="s">
        <v>13917</v>
      </c>
      <c r="P23" s="1" t="s">
        <v>13836</v>
      </c>
      <c r="Q23" s="1" t="s">
        <v>13874</v>
      </c>
      <c r="R23" s="91" t="s">
        <v>13965</v>
      </c>
      <c r="S23" s="1" t="s">
        <v>13966</v>
      </c>
      <c r="T23" s="1"/>
    </row>
    <row r="24" spans="1:20" x14ac:dyDescent="0.25">
      <c r="A24" s="1">
        <v>1</v>
      </c>
      <c r="B24" s="1">
        <v>5</v>
      </c>
      <c r="C24" s="1" t="s">
        <v>798</v>
      </c>
      <c r="D24" s="1">
        <v>5601</v>
      </c>
      <c r="E24" s="1" t="s">
        <v>1244</v>
      </c>
      <c r="F24" s="1" t="s">
        <v>13967</v>
      </c>
      <c r="G24" s="1">
        <v>270108</v>
      </c>
      <c r="H24" s="1" t="s">
        <v>13543</v>
      </c>
      <c r="I24" s="1">
        <v>270108010</v>
      </c>
      <c r="J24" s="1" t="s">
        <v>13543</v>
      </c>
      <c r="K24" s="1" t="s">
        <v>13968</v>
      </c>
      <c r="L24" s="1" t="s">
        <v>13969</v>
      </c>
      <c r="M24" s="1" t="s">
        <v>13970</v>
      </c>
      <c r="N24" s="1">
        <v>1</v>
      </c>
      <c r="O24" s="1" t="s">
        <v>13810</v>
      </c>
      <c r="P24" s="1" t="s">
        <v>13971</v>
      </c>
      <c r="Q24" s="1" t="s">
        <v>13972</v>
      </c>
      <c r="R24" s="91" t="s">
        <v>13973</v>
      </c>
      <c r="S24" s="1" t="s">
        <v>13974</v>
      </c>
      <c r="T24" s="1"/>
    </row>
    <row r="25" spans="1:20" x14ac:dyDescent="0.25">
      <c r="A25" s="1">
        <v>1</v>
      </c>
      <c r="B25" s="1">
        <v>5</v>
      </c>
      <c r="C25" s="1" t="s">
        <v>798</v>
      </c>
      <c r="D25" s="1">
        <v>5109</v>
      </c>
      <c r="E25" s="1" t="s">
        <v>1196</v>
      </c>
      <c r="F25" s="1" t="s">
        <v>13975</v>
      </c>
      <c r="G25" s="1">
        <v>270108</v>
      </c>
      <c r="H25" s="1" t="s">
        <v>13543</v>
      </c>
      <c r="I25" s="1">
        <v>270108010</v>
      </c>
      <c r="J25" s="1" t="s">
        <v>13543</v>
      </c>
      <c r="K25" s="1" t="s">
        <v>13976</v>
      </c>
      <c r="L25" s="1" t="s">
        <v>13977</v>
      </c>
      <c r="M25" s="1" t="s">
        <v>13978</v>
      </c>
      <c r="N25" s="1">
        <v>5</v>
      </c>
      <c r="O25" s="1" t="s">
        <v>13917</v>
      </c>
      <c r="P25" s="1" t="s">
        <v>13836</v>
      </c>
      <c r="Q25" s="1" t="s">
        <v>13979</v>
      </c>
      <c r="R25" s="91" t="s">
        <v>13980</v>
      </c>
      <c r="S25" s="1" t="s">
        <v>13981</v>
      </c>
      <c r="T25" s="1"/>
    </row>
    <row r="26" spans="1:20" x14ac:dyDescent="0.25">
      <c r="A26" s="1">
        <v>1</v>
      </c>
      <c r="B26" s="1">
        <v>5</v>
      </c>
      <c r="C26" s="1" t="s">
        <v>798</v>
      </c>
      <c r="D26" s="1">
        <v>5802</v>
      </c>
      <c r="E26" s="1" t="s">
        <v>1283</v>
      </c>
      <c r="F26" s="1" t="s">
        <v>13982</v>
      </c>
      <c r="G26" s="1">
        <v>270108</v>
      </c>
      <c r="H26" s="1" t="s">
        <v>13543</v>
      </c>
      <c r="I26" s="1">
        <v>270108010</v>
      </c>
      <c r="J26" s="1" t="s">
        <v>13543</v>
      </c>
      <c r="K26" s="1" t="s">
        <v>13983</v>
      </c>
      <c r="L26" s="1" t="s">
        <v>13984</v>
      </c>
      <c r="M26" s="1" t="s">
        <v>13985</v>
      </c>
      <c r="N26" s="1">
        <v>5</v>
      </c>
      <c r="O26" s="1" t="s">
        <v>13917</v>
      </c>
      <c r="P26" s="1" t="s">
        <v>13836</v>
      </c>
      <c r="Q26" s="1" t="s">
        <v>13986</v>
      </c>
      <c r="R26" s="91">
        <v>56998252300</v>
      </c>
      <c r="S26" s="1" t="s">
        <v>13987</v>
      </c>
      <c r="T26" s="1"/>
    </row>
    <row r="27" spans="1:20" x14ac:dyDescent="0.25">
      <c r="A27" s="1">
        <v>1</v>
      </c>
      <c r="B27" s="1">
        <v>5</v>
      </c>
      <c r="C27" s="1" t="s">
        <v>798</v>
      </c>
      <c r="D27" s="1">
        <v>5201</v>
      </c>
      <c r="E27" s="1" t="s">
        <v>1199</v>
      </c>
      <c r="F27" s="1" t="s">
        <v>13988</v>
      </c>
      <c r="G27" s="1">
        <v>270108</v>
      </c>
      <c r="H27" s="1" t="s">
        <v>13543</v>
      </c>
      <c r="I27" s="1">
        <v>270108010</v>
      </c>
      <c r="J27" s="1" t="s">
        <v>13543</v>
      </c>
      <c r="K27" s="1" t="s">
        <v>13989</v>
      </c>
      <c r="L27" s="1" t="s">
        <v>13990</v>
      </c>
      <c r="M27" s="1" t="s">
        <v>13991</v>
      </c>
      <c r="N27" s="1">
        <v>2</v>
      </c>
      <c r="O27" s="1" t="s">
        <v>13834</v>
      </c>
      <c r="P27" s="1" t="s">
        <v>13992</v>
      </c>
      <c r="Q27" s="1" t="s">
        <v>13836</v>
      </c>
      <c r="R27" s="91" t="s">
        <v>13993</v>
      </c>
      <c r="S27" s="1" t="s">
        <v>13994</v>
      </c>
      <c r="T27" s="1"/>
    </row>
    <row r="28" spans="1:20" x14ac:dyDescent="0.25">
      <c r="A28" s="1">
        <v>1</v>
      </c>
      <c r="B28" s="1">
        <v>13</v>
      </c>
      <c r="C28" s="1" t="s">
        <v>10681</v>
      </c>
      <c r="D28" s="1">
        <v>13501</v>
      </c>
      <c r="E28" s="1" t="s">
        <v>1948</v>
      </c>
      <c r="F28" s="1" t="s">
        <v>13995</v>
      </c>
      <c r="G28" s="1">
        <v>270108</v>
      </c>
      <c r="H28" s="1" t="s">
        <v>13543</v>
      </c>
      <c r="I28" s="1">
        <v>270108010</v>
      </c>
      <c r="J28" s="1" t="s">
        <v>13543</v>
      </c>
      <c r="K28" s="1" t="s">
        <v>13996</v>
      </c>
      <c r="L28" s="1" t="s">
        <v>13997</v>
      </c>
      <c r="M28" s="1" t="s">
        <v>13998</v>
      </c>
      <c r="N28" s="1">
        <v>5</v>
      </c>
      <c r="O28" s="1" t="s">
        <v>13917</v>
      </c>
      <c r="P28" s="1" t="s">
        <v>13836</v>
      </c>
      <c r="Q28" s="1" t="s">
        <v>13897</v>
      </c>
      <c r="R28" s="91" t="s">
        <v>13999</v>
      </c>
      <c r="S28" s="1" t="s">
        <v>14000</v>
      </c>
      <c r="T28" s="1"/>
    </row>
    <row r="29" spans="1:20" x14ac:dyDescent="0.25">
      <c r="A29" s="1">
        <v>1</v>
      </c>
      <c r="B29" s="1">
        <v>13</v>
      </c>
      <c r="C29" s="1" t="s">
        <v>10681</v>
      </c>
      <c r="D29" s="1">
        <v>13122</v>
      </c>
      <c r="E29" s="1" t="s">
        <v>1886</v>
      </c>
      <c r="F29" s="1" t="s">
        <v>14001</v>
      </c>
      <c r="G29" s="1">
        <v>270108</v>
      </c>
      <c r="H29" s="1" t="s">
        <v>13543</v>
      </c>
      <c r="I29" s="1">
        <v>270108010</v>
      </c>
      <c r="J29" s="1" t="s">
        <v>13543</v>
      </c>
      <c r="K29" s="1" t="s">
        <v>14002</v>
      </c>
      <c r="L29" s="1" t="s">
        <v>14003</v>
      </c>
      <c r="M29" s="1" t="s">
        <v>14004</v>
      </c>
      <c r="N29" s="1">
        <v>5</v>
      </c>
      <c r="O29" s="1" t="s">
        <v>13917</v>
      </c>
      <c r="P29" s="1" t="s">
        <v>13836</v>
      </c>
      <c r="Q29" s="1" t="s">
        <v>13897</v>
      </c>
      <c r="R29" s="91" t="s">
        <v>14005</v>
      </c>
      <c r="S29" s="1" t="s">
        <v>14006</v>
      </c>
      <c r="T29" s="1"/>
    </row>
    <row r="30" spans="1:20" x14ac:dyDescent="0.25">
      <c r="A30" s="1">
        <v>1</v>
      </c>
      <c r="B30" s="1">
        <v>13</v>
      </c>
      <c r="C30" s="1" t="s">
        <v>10681</v>
      </c>
      <c r="D30" s="1">
        <v>13401</v>
      </c>
      <c r="E30" s="1" t="s">
        <v>1936</v>
      </c>
      <c r="F30" s="1" t="s">
        <v>14007</v>
      </c>
      <c r="G30" s="1">
        <v>270108</v>
      </c>
      <c r="H30" s="1" t="s">
        <v>13543</v>
      </c>
      <c r="I30" s="1">
        <v>270108010</v>
      </c>
      <c r="J30" s="1" t="s">
        <v>13543</v>
      </c>
      <c r="K30" s="1" t="s">
        <v>14008</v>
      </c>
      <c r="L30" s="1" t="s">
        <v>14009</v>
      </c>
      <c r="M30" s="1" t="s">
        <v>14010</v>
      </c>
      <c r="N30" s="1">
        <v>2</v>
      </c>
      <c r="O30" s="1" t="s">
        <v>13834</v>
      </c>
      <c r="P30" s="1" t="s">
        <v>14011</v>
      </c>
      <c r="Q30" s="1" t="s">
        <v>13836</v>
      </c>
      <c r="R30" s="91" t="s">
        <v>14012</v>
      </c>
      <c r="S30" s="1" t="s">
        <v>14013</v>
      </c>
      <c r="T30" s="1"/>
    </row>
    <row r="31" spans="1:20" x14ac:dyDescent="0.25">
      <c r="A31" s="1">
        <v>1</v>
      </c>
      <c r="B31" s="1">
        <v>13</v>
      </c>
      <c r="C31" s="1" t="s">
        <v>10681</v>
      </c>
      <c r="D31" s="1">
        <v>13402</v>
      </c>
      <c r="E31" s="1" t="s">
        <v>1939</v>
      </c>
      <c r="F31" s="1" t="s">
        <v>14014</v>
      </c>
      <c r="G31" s="1">
        <v>270108</v>
      </c>
      <c r="H31" s="1" t="s">
        <v>13543</v>
      </c>
      <c r="I31" s="1">
        <v>270108010</v>
      </c>
      <c r="J31" s="1" t="s">
        <v>13543</v>
      </c>
      <c r="K31" s="1" t="s">
        <v>14015</v>
      </c>
      <c r="L31" s="1" t="s">
        <v>14016</v>
      </c>
      <c r="M31" s="1" t="s">
        <v>14017</v>
      </c>
      <c r="N31" s="1">
        <v>1</v>
      </c>
      <c r="O31" s="1" t="s">
        <v>13810</v>
      </c>
      <c r="P31" s="1" t="s">
        <v>13889</v>
      </c>
      <c r="Q31" s="1" t="s">
        <v>14018</v>
      </c>
      <c r="R31" s="91">
        <v>228216112</v>
      </c>
      <c r="S31" s="1" t="s">
        <v>14019</v>
      </c>
      <c r="T31" s="1"/>
    </row>
    <row r="32" spans="1:20" x14ac:dyDescent="0.25">
      <c r="A32" s="1">
        <v>1</v>
      </c>
      <c r="B32" s="1">
        <v>13</v>
      </c>
      <c r="C32" s="1" t="s">
        <v>10681</v>
      </c>
      <c r="D32" s="1">
        <v>13119</v>
      </c>
      <c r="E32" s="1" t="s">
        <v>1877</v>
      </c>
      <c r="F32" s="1" t="s">
        <v>14020</v>
      </c>
      <c r="G32" s="1">
        <v>270108</v>
      </c>
      <c r="H32" s="1" t="s">
        <v>13543</v>
      </c>
      <c r="I32" s="1">
        <v>270108010</v>
      </c>
      <c r="J32" s="1" t="s">
        <v>13543</v>
      </c>
      <c r="K32" s="1" t="s">
        <v>14021</v>
      </c>
      <c r="L32" s="1" t="s">
        <v>14022</v>
      </c>
      <c r="M32" s="1" t="s">
        <v>14023</v>
      </c>
      <c r="N32" s="1">
        <v>1</v>
      </c>
      <c r="O32" s="1" t="s">
        <v>13810</v>
      </c>
      <c r="P32" s="1" t="s">
        <v>13889</v>
      </c>
      <c r="Q32" s="1" t="s">
        <v>13851</v>
      </c>
      <c r="R32" s="91" t="s">
        <v>14024</v>
      </c>
      <c r="S32" s="1" t="s">
        <v>14025</v>
      </c>
      <c r="T32" s="1"/>
    </row>
    <row r="33" spans="1:20" x14ac:dyDescent="0.25">
      <c r="A33" s="1">
        <v>1</v>
      </c>
      <c r="B33" s="1">
        <v>13</v>
      </c>
      <c r="C33" s="1" t="s">
        <v>10681</v>
      </c>
      <c r="D33" s="1">
        <v>13104</v>
      </c>
      <c r="E33" s="1" t="s">
        <v>1833</v>
      </c>
      <c r="F33" s="1" t="s">
        <v>14026</v>
      </c>
      <c r="G33" s="1">
        <v>270108</v>
      </c>
      <c r="H33" s="1" t="s">
        <v>13543</v>
      </c>
      <c r="I33" s="1">
        <v>270108010</v>
      </c>
      <c r="J33" s="1" t="s">
        <v>13543</v>
      </c>
      <c r="K33" s="1" t="s">
        <v>14027</v>
      </c>
      <c r="L33" s="1" t="s">
        <v>14028</v>
      </c>
      <c r="M33" s="1" t="s">
        <v>14029</v>
      </c>
      <c r="N33" s="1">
        <v>1</v>
      </c>
      <c r="O33" s="1" t="s">
        <v>13810</v>
      </c>
      <c r="P33" s="1" t="s">
        <v>13897</v>
      </c>
      <c r="Q33" s="1" t="s">
        <v>13897</v>
      </c>
      <c r="R33" s="91" t="s">
        <v>14030</v>
      </c>
      <c r="S33" s="1" t="s">
        <v>14031</v>
      </c>
      <c r="T33" s="1"/>
    </row>
    <row r="34" spans="1:20" x14ac:dyDescent="0.25">
      <c r="A34" s="1">
        <v>1</v>
      </c>
      <c r="B34" s="1">
        <v>13</v>
      </c>
      <c r="C34" s="1" t="s">
        <v>10681</v>
      </c>
      <c r="D34" s="1">
        <v>13112</v>
      </c>
      <c r="E34" s="1" t="s">
        <v>1856</v>
      </c>
      <c r="F34" s="1" t="s">
        <v>14032</v>
      </c>
      <c r="G34" s="1">
        <v>270108</v>
      </c>
      <c r="H34" s="1" t="s">
        <v>13543</v>
      </c>
      <c r="I34" s="1">
        <v>270108010</v>
      </c>
      <c r="J34" s="1" t="s">
        <v>13543</v>
      </c>
      <c r="K34" s="1" t="s">
        <v>14033</v>
      </c>
      <c r="L34" s="1" t="s">
        <v>14034</v>
      </c>
      <c r="M34" s="1" t="s">
        <v>14035</v>
      </c>
      <c r="N34" s="1">
        <v>5</v>
      </c>
      <c r="O34" s="1" t="s">
        <v>13917</v>
      </c>
      <c r="P34" s="1" t="s">
        <v>13836</v>
      </c>
      <c r="Q34" s="1" t="s">
        <v>13897</v>
      </c>
      <c r="R34" s="91" t="s">
        <v>14036</v>
      </c>
      <c r="S34" s="1" t="s">
        <v>14037</v>
      </c>
      <c r="T34" s="1" t="s">
        <v>14038</v>
      </c>
    </row>
    <row r="35" spans="1:20" x14ac:dyDescent="0.25">
      <c r="A35" s="1">
        <v>1</v>
      </c>
      <c r="B35" s="1">
        <v>13</v>
      </c>
      <c r="C35" s="1" t="s">
        <v>10681</v>
      </c>
      <c r="D35" s="1">
        <v>13125</v>
      </c>
      <c r="E35" s="1" t="s">
        <v>1895</v>
      </c>
      <c r="F35" s="1" t="s">
        <v>14039</v>
      </c>
      <c r="G35" s="1">
        <v>270108</v>
      </c>
      <c r="H35" s="1" t="s">
        <v>13543</v>
      </c>
      <c r="I35" s="1">
        <v>270108010</v>
      </c>
      <c r="J35" s="1" t="s">
        <v>13543</v>
      </c>
      <c r="K35" s="1" t="s">
        <v>14040</v>
      </c>
      <c r="L35" s="1" t="s">
        <v>14041</v>
      </c>
      <c r="M35" s="1" t="s">
        <v>14042</v>
      </c>
      <c r="N35" s="1">
        <v>1</v>
      </c>
      <c r="O35" s="1" t="s">
        <v>13810</v>
      </c>
      <c r="P35" s="1" t="s">
        <v>13889</v>
      </c>
      <c r="Q35" s="1" t="s">
        <v>14018</v>
      </c>
      <c r="R35" s="91" t="s">
        <v>14043</v>
      </c>
      <c r="S35" s="1" t="s">
        <v>14044</v>
      </c>
      <c r="T35" s="1"/>
    </row>
    <row r="36" spans="1:20" x14ac:dyDescent="0.25">
      <c r="A36" s="1">
        <v>1</v>
      </c>
      <c r="B36" s="1">
        <v>13</v>
      </c>
      <c r="C36" s="1" t="s">
        <v>10681</v>
      </c>
      <c r="D36" s="1">
        <v>13111</v>
      </c>
      <c r="E36" s="1" t="s">
        <v>1853</v>
      </c>
      <c r="F36" s="1" t="s">
        <v>14045</v>
      </c>
      <c r="G36" s="1">
        <v>270108</v>
      </c>
      <c r="H36" s="1" t="s">
        <v>13543</v>
      </c>
      <c r="I36" s="1">
        <v>270108010</v>
      </c>
      <c r="J36" s="1" t="s">
        <v>13543</v>
      </c>
      <c r="K36" s="1" t="s">
        <v>14046</v>
      </c>
      <c r="L36" s="1" t="s">
        <v>14047</v>
      </c>
      <c r="M36" s="1" t="s">
        <v>14048</v>
      </c>
      <c r="N36" s="1">
        <v>5</v>
      </c>
      <c r="O36" s="1" t="s">
        <v>13917</v>
      </c>
      <c r="P36" s="1" t="s">
        <v>13836</v>
      </c>
      <c r="Q36" s="1" t="s">
        <v>13897</v>
      </c>
      <c r="R36" s="91" t="s">
        <v>14049</v>
      </c>
      <c r="S36" s="1" t="s">
        <v>14050</v>
      </c>
      <c r="T36" s="1"/>
    </row>
    <row r="37" spans="1:20" x14ac:dyDescent="0.25">
      <c r="A37" s="1">
        <v>1</v>
      </c>
      <c r="B37" s="1">
        <v>13</v>
      </c>
      <c r="C37" s="1" t="s">
        <v>10681</v>
      </c>
      <c r="D37" s="1">
        <v>13124</v>
      </c>
      <c r="E37" s="1" t="s">
        <v>1892</v>
      </c>
      <c r="F37" s="1" t="s">
        <v>14051</v>
      </c>
      <c r="G37" s="1">
        <v>270108</v>
      </c>
      <c r="H37" s="1" t="s">
        <v>13543</v>
      </c>
      <c r="I37" s="1">
        <v>270108010</v>
      </c>
      <c r="J37" s="1" t="s">
        <v>13543</v>
      </c>
      <c r="K37" s="1" t="s">
        <v>14052</v>
      </c>
      <c r="L37" s="1" t="s">
        <v>14053</v>
      </c>
      <c r="M37" s="1" t="s">
        <v>14054</v>
      </c>
      <c r="N37" s="1">
        <v>5</v>
      </c>
      <c r="O37" s="1" t="s">
        <v>13917</v>
      </c>
      <c r="P37" s="1" t="s">
        <v>13836</v>
      </c>
      <c r="Q37" s="1" t="s">
        <v>13897</v>
      </c>
      <c r="R37" s="91" t="s">
        <v>14055</v>
      </c>
      <c r="S37" s="1" t="s">
        <v>14056</v>
      </c>
      <c r="T37" s="1"/>
    </row>
    <row r="38" spans="1:20" x14ac:dyDescent="0.25">
      <c r="A38" s="1">
        <v>1</v>
      </c>
      <c r="B38" s="1">
        <v>13</v>
      </c>
      <c r="C38" s="1" t="s">
        <v>10681</v>
      </c>
      <c r="D38" s="1">
        <v>13601</v>
      </c>
      <c r="E38" s="1" t="s">
        <v>1963</v>
      </c>
      <c r="F38" s="1" t="s">
        <v>14057</v>
      </c>
      <c r="G38" s="1">
        <v>270108</v>
      </c>
      <c r="H38" s="1" t="s">
        <v>13543</v>
      </c>
      <c r="I38" s="1">
        <v>270108010</v>
      </c>
      <c r="J38" s="1" t="s">
        <v>13543</v>
      </c>
      <c r="K38" s="1" t="s">
        <v>14058</v>
      </c>
      <c r="L38" s="1" t="s">
        <v>14059</v>
      </c>
      <c r="M38" s="1" t="s">
        <v>14060</v>
      </c>
      <c r="N38" s="1">
        <v>2</v>
      </c>
      <c r="O38" s="1" t="s">
        <v>13834</v>
      </c>
      <c r="P38" s="1" t="s">
        <v>13992</v>
      </c>
      <c r="Q38" s="1" t="s">
        <v>13836</v>
      </c>
      <c r="R38" s="91" t="s">
        <v>14061</v>
      </c>
      <c r="S38" s="1" t="s">
        <v>14062</v>
      </c>
      <c r="T38" s="1"/>
    </row>
    <row r="39" spans="1:20" x14ac:dyDescent="0.25">
      <c r="A39" s="1">
        <v>1</v>
      </c>
      <c r="B39" s="1">
        <v>13</v>
      </c>
      <c r="C39" s="1" t="s">
        <v>10681</v>
      </c>
      <c r="D39" s="1">
        <v>13116</v>
      </c>
      <c r="E39" s="1" t="s">
        <v>1868</v>
      </c>
      <c r="F39" s="1" t="s">
        <v>14063</v>
      </c>
      <c r="G39" s="1">
        <v>270108</v>
      </c>
      <c r="H39" s="1" t="s">
        <v>13543</v>
      </c>
      <c r="I39" s="1">
        <v>270108010</v>
      </c>
      <c r="J39" s="1" t="s">
        <v>13543</v>
      </c>
      <c r="K39" s="1" t="s">
        <v>14064</v>
      </c>
      <c r="L39" s="1" t="s">
        <v>14065</v>
      </c>
      <c r="M39" s="1" t="s">
        <v>14066</v>
      </c>
      <c r="N39" s="1">
        <v>1</v>
      </c>
      <c r="O39" s="1" t="s">
        <v>13810</v>
      </c>
      <c r="P39" s="1" t="s">
        <v>13889</v>
      </c>
      <c r="Q39" s="1" t="s">
        <v>13897</v>
      </c>
      <c r="R39" s="91" t="s">
        <v>14067</v>
      </c>
      <c r="S39" s="1" t="s">
        <v>14068</v>
      </c>
      <c r="T39" s="1"/>
    </row>
    <row r="40" spans="1:20" x14ac:dyDescent="0.25">
      <c r="A40" s="1">
        <v>1</v>
      </c>
      <c r="B40" s="1">
        <v>13</v>
      </c>
      <c r="C40" s="1" t="s">
        <v>10681</v>
      </c>
      <c r="D40" s="1">
        <v>13301</v>
      </c>
      <c r="E40" s="1" t="s">
        <v>1927</v>
      </c>
      <c r="F40" s="1" t="s">
        <v>14069</v>
      </c>
      <c r="G40" s="1">
        <v>270108</v>
      </c>
      <c r="H40" s="1" t="s">
        <v>13543</v>
      </c>
      <c r="I40" s="1">
        <v>270108010</v>
      </c>
      <c r="J40" s="1" t="s">
        <v>13543</v>
      </c>
      <c r="K40" s="1" t="s">
        <v>14070</v>
      </c>
      <c r="L40" s="1" t="s">
        <v>14071</v>
      </c>
      <c r="M40" s="1" t="s">
        <v>14072</v>
      </c>
      <c r="N40" s="1">
        <v>1</v>
      </c>
      <c r="O40" s="1" t="s">
        <v>13810</v>
      </c>
      <c r="P40" s="1" t="s">
        <v>13897</v>
      </c>
      <c r="Q40" s="1" t="s">
        <v>13897</v>
      </c>
      <c r="R40" s="91" t="s">
        <v>14073</v>
      </c>
      <c r="S40" s="1" t="s">
        <v>14074</v>
      </c>
      <c r="T40" s="1"/>
    </row>
    <row r="41" spans="1:20" x14ac:dyDescent="0.25">
      <c r="A41" s="1">
        <v>1</v>
      </c>
      <c r="B41" s="1">
        <v>13</v>
      </c>
      <c r="C41" s="1" t="s">
        <v>10681</v>
      </c>
      <c r="D41" s="1">
        <v>13121</v>
      </c>
      <c r="E41" s="1" t="s">
        <v>1883</v>
      </c>
      <c r="F41" s="1" t="s">
        <v>14075</v>
      </c>
      <c r="G41" s="1">
        <v>270108</v>
      </c>
      <c r="H41" s="1" t="s">
        <v>13543</v>
      </c>
      <c r="I41" s="1">
        <v>270108010</v>
      </c>
      <c r="J41" s="1" t="s">
        <v>13543</v>
      </c>
      <c r="K41" s="1" t="s">
        <v>14076</v>
      </c>
      <c r="L41" s="1" t="s">
        <v>14077</v>
      </c>
      <c r="M41" s="1" t="s">
        <v>14078</v>
      </c>
      <c r="N41" s="1">
        <v>2</v>
      </c>
      <c r="O41" s="1" t="s">
        <v>13834</v>
      </c>
      <c r="P41" s="1" t="s">
        <v>14079</v>
      </c>
      <c r="Q41" s="1" t="s">
        <v>13836</v>
      </c>
      <c r="R41" s="91" t="s">
        <v>14080</v>
      </c>
      <c r="S41" s="1" t="s">
        <v>14081</v>
      </c>
      <c r="T41" s="1"/>
    </row>
    <row r="42" spans="1:20" x14ac:dyDescent="0.25">
      <c r="A42" s="1">
        <v>1</v>
      </c>
      <c r="B42" s="1">
        <v>13</v>
      </c>
      <c r="C42" s="1" t="s">
        <v>10681</v>
      </c>
      <c r="D42" s="1">
        <v>13201</v>
      </c>
      <c r="E42" s="1" t="s">
        <v>1918</v>
      </c>
      <c r="F42" s="1" t="s">
        <v>14082</v>
      </c>
      <c r="G42" s="1">
        <v>270108</v>
      </c>
      <c r="H42" s="1" t="s">
        <v>13543</v>
      </c>
      <c r="I42" s="1">
        <v>270108010</v>
      </c>
      <c r="J42" s="1" t="s">
        <v>13543</v>
      </c>
      <c r="K42" s="1" t="s">
        <v>14083</v>
      </c>
      <c r="L42" s="1" t="s">
        <v>14084</v>
      </c>
      <c r="M42" s="1" t="s">
        <v>14085</v>
      </c>
      <c r="N42" s="1">
        <v>1</v>
      </c>
      <c r="O42" s="1" t="s">
        <v>13810</v>
      </c>
      <c r="P42" s="1" t="s">
        <v>13889</v>
      </c>
      <c r="Q42" s="1" t="s">
        <v>13897</v>
      </c>
      <c r="R42" s="91" t="s">
        <v>14086</v>
      </c>
      <c r="S42" s="1" t="s">
        <v>14087</v>
      </c>
      <c r="T42" s="1"/>
    </row>
    <row r="43" spans="1:20" x14ac:dyDescent="0.25">
      <c r="A43" s="1">
        <v>1</v>
      </c>
      <c r="B43" s="1">
        <v>13</v>
      </c>
      <c r="C43" s="1" t="s">
        <v>10681</v>
      </c>
      <c r="D43" s="1">
        <v>13101</v>
      </c>
      <c r="E43" s="1" t="s">
        <v>892</v>
      </c>
      <c r="F43" s="1" t="s">
        <v>14088</v>
      </c>
      <c r="G43" s="1">
        <v>270108</v>
      </c>
      <c r="H43" s="1" t="s">
        <v>13543</v>
      </c>
      <c r="I43" s="1">
        <v>270108010</v>
      </c>
      <c r="J43" s="1" t="s">
        <v>13543</v>
      </c>
      <c r="K43" s="1" t="s">
        <v>14089</v>
      </c>
      <c r="L43" s="1" t="s">
        <v>14090</v>
      </c>
      <c r="M43" s="1" t="s">
        <v>14091</v>
      </c>
      <c r="N43" s="1">
        <v>5</v>
      </c>
      <c r="O43" s="1" t="s">
        <v>13917</v>
      </c>
      <c r="P43" s="1" t="s">
        <v>13836</v>
      </c>
      <c r="Q43" s="1" t="s">
        <v>13897</v>
      </c>
      <c r="R43" s="91" t="s">
        <v>14092</v>
      </c>
      <c r="S43" s="1" t="s">
        <v>14093</v>
      </c>
      <c r="T43" s="1"/>
    </row>
    <row r="44" spans="1:20" x14ac:dyDescent="0.25">
      <c r="A44" s="1">
        <v>1</v>
      </c>
      <c r="B44" s="1">
        <v>13</v>
      </c>
      <c r="C44" s="1" t="s">
        <v>10681</v>
      </c>
      <c r="D44" s="1">
        <v>13106</v>
      </c>
      <c r="E44" s="1" t="s">
        <v>1839</v>
      </c>
      <c r="F44" s="1" t="s">
        <v>14094</v>
      </c>
      <c r="G44" s="1">
        <v>270108</v>
      </c>
      <c r="H44" s="1" t="s">
        <v>13543</v>
      </c>
      <c r="I44" s="1">
        <v>270108010</v>
      </c>
      <c r="J44" s="1" t="s">
        <v>13543</v>
      </c>
      <c r="K44" s="1" t="s">
        <v>14095</v>
      </c>
      <c r="L44" s="1" t="s">
        <v>14096</v>
      </c>
      <c r="M44" s="1" t="s">
        <v>14097</v>
      </c>
      <c r="N44" s="1">
        <v>5</v>
      </c>
      <c r="O44" s="1" t="s">
        <v>13917</v>
      </c>
      <c r="P44" s="1" t="s">
        <v>13836</v>
      </c>
      <c r="Q44" s="1" t="s">
        <v>13897</v>
      </c>
      <c r="R44" s="91" t="s">
        <v>14098</v>
      </c>
      <c r="S44" s="1" t="s">
        <v>14099</v>
      </c>
      <c r="T44" s="1"/>
    </row>
    <row r="45" spans="1:20" x14ac:dyDescent="0.25">
      <c r="A45" s="1">
        <v>1</v>
      </c>
      <c r="B45" s="1">
        <v>13</v>
      </c>
      <c r="C45" s="1" t="s">
        <v>10681</v>
      </c>
      <c r="D45" s="1">
        <v>13123</v>
      </c>
      <c r="E45" s="1" t="s">
        <v>1889</v>
      </c>
      <c r="F45" s="1" t="s">
        <v>14100</v>
      </c>
      <c r="G45" s="1">
        <v>270108</v>
      </c>
      <c r="H45" s="1" t="s">
        <v>13543</v>
      </c>
      <c r="I45" s="1">
        <v>270108010</v>
      </c>
      <c r="J45" s="1" t="s">
        <v>13543</v>
      </c>
      <c r="K45" s="1" t="s">
        <v>14101</v>
      </c>
      <c r="L45" s="1" t="s">
        <v>14102</v>
      </c>
      <c r="M45" s="1" t="s">
        <v>14103</v>
      </c>
      <c r="N45" s="1">
        <v>5</v>
      </c>
      <c r="O45" s="1" t="s">
        <v>13917</v>
      </c>
      <c r="P45" s="1" t="s">
        <v>13836</v>
      </c>
      <c r="Q45" s="1" t="s">
        <v>13897</v>
      </c>
      <c r="R45" s="91" t="s">
        <v>14104</v>
      </c>
      <c r="S45" s="1" t="s">
        <v>14105</v>
      </c>
      <c r="T45" s="1"/>
    </row>
    <row r="46" spans="1:20" x14ac:dyDescent="0.25">
      <c r="A46" s="1">
        <v>1</v>
      </c>
      <c r="B46" s="1">
        <v>13</v>
      </c>
      <c r="C46" s="1" t="s">
        <v>10681</v>
      </c>
      <c r="D46" s="1">
        <v>13117</v>
      </c>
      <c r="E46" s="1" t="s">
        <v>1871</v>
      </c>
      <c r="F46" s="1" t="s">
        <v>14106</v>
      </c>
      <c r="G46" s="1">
        <v>270108</v>
      </c>
      <c r="H46" s="1" t="s">
        <v>13543</v>
      </c>
      <c r="I46" s="1">
        <v>270108010</v>
      </c>
      <c r="J46" s="1" t="s">
        <v>13543</v>
      </c>
      <c r="K46" s="1" t="s">
        <v>14107</v>
      </c>
      <c r="L46" s="1" t="s">
        <v>14108</v>
      </c>
      <c r="M46" s="1" t="s">
        <v>14109</v>
      </c>
      <c r="N46" s="1">
        <v>5</v>
      </c>
      <c r="O46" s="1" t="s">
        <v>13917</v>
      </c>
      <c r="P46" s="1" t="s">
        <v>13836</v>
      </c>
      <c r="Q46" s="1" t="s">
        <v>13897</v>
      </c>
      <c r="R46" s="91" t="s">
        <v>14110</v>
      </c>
      <c r="S46" s="1" t="s">
        <v>14111</v>
      </c>
      <c r="T46" s="1"/>
    </row>
    <row r="47" spans="1:20" x14ac:dyDescent="0.25">
      <c r="A47" s="1">
        <v>1</v>
      </c>
      <c r="B47" s="1">
        <v>13</v>
      </c>
      <c r="C47" s="1" t="s">
        <v>10681</v>
      </c>
      <c r="D47" s="1">
        <v>13105</v>
      </c>
      <c r="E47" s="1" t="s">
        <v>1836</v>
      </c>
      <c r="F47" s="1" t="s">
        <v>14112</v>
      </c>
      <c r="G47" s="1">
        <v>270108</v>
      </c>
      <c r="H47" s="1" t="s">
        <v>13543</v>
      </c>
      <c r="I47" s="1">
        <v>270108010</v>
      </c>
      <c r="J47" s="1" t="s">
        <v>13543</v>
      </c>
      <c r="K47" s="1" t="s">
        <v>14113</v>
      </c>
      <c r="L47" s="1" t="s">
        <v>14114</v>
      </c>
      <c r="M47" s="1" t="s">
        <v>14115</v>
      </c>
      <c r="N47" s="1">
        <v>1</v>
      </c>
      <c r="O47" s="1" t="s">
        <v>13810</v>
      </c>
      <c r="P47" s="1" t="s">
        <v>13889</v>
      </c>
      <c r="Q47" s="1" t="s">
        <v>13897</v>
      </c>
      <c r="R47" s="91" t="s">
        <v>14116</v>
      </c>
      <c r="S47" s="1" t="s">
        <v>14117</v>
      </c>
      <c r="T47" s="1"/>
    </row>
    <row r="48" spans="1:20" x14ac:dyDescent="0.25">
      <c r="A48" s="1">
        <v>1</v>
      </c>
      <c r="B48" s="1">
        <v>13</v>
      </c>
      <c r="C48" s="1" t="s">
        <v>10681</v>
      </c>
      <c r="D48" s="1">
        <v>13128</v>
      </c>
      <c r="E48" s="1" t="s">
        <v>1904</v>
      </c>
      <c r="F48" s="1" t="s">
        <v>14118</v>
      </c>
      <c r="G48" s="1">
        <v>270108</v>
      </c>
      <c r="H48" s="1" t="s">
        <v>13543</v>
      </c>
      <c r="I48" s="1">
        <v>270108010</v>
      </c>
      <c r="J48" s="1" t="s">
        <v>13543</v>
      </c>
      <c r="K48" s="1" t="s">
        <v>14119</v>
      </c>
      <c r="L48" s="1" t="s">
        <v>14120</v>
      </c>
      <c r="M48" s="1" t="s">
        <v>14121</v>
      </c>
      <c r="N48" s="1">
        <v>5</v>
      </c>
      <c r="O48" s="1" t="s">
        <v>13917</v>
      </c>
      <c r="P48" s="1" t="s">
        <v>13836</v>
      </c>
      <c r="Q48" s="1" t="s">
        <v>13897</v>
      </c>
      <c r="R48" s="91" t="s">
        <v>14122</v>
      </c>
      <c r="S48" s="1" t="s">
        <v>14123</v>
      </c>
      <c r="T48" s="1"/>
    </row>
    <row r="49" spans="1:20" x14ac:dyDescent="0.25">
      <c r="A49" s="1">
        <v>1</v>
      </c>
      <c r="B49" s="1">
        <v>13</v>
      </c>
      <c r="C49" s="1" t="s">
        <v>10681</v>
      </c>
      <c r="D49" s="1">
        <v>13110</v>
      </c>
      <c r="E49" s="1" t="s">
        <v>1850</v>
      </c>
      <c r="F49" s="1" t="s">
        <v>14124</v>
      </c>
      <c r="G49" s="1">
        <v>270108</v>
      </c>
      <c r="H49" s="1" t="s">
        <v>13543</v>
      </c>
      <c r="I49" s="1">
        <v>270108010</v>
      </c>
      <c r="J49" s="1" t="s">
        <v>13543</v>
      </c>
      <c r="K49" s="1" t="s">
        <v>14125</v>
      </c>
      <c r="L49" s="1" t="s">
        <v>14126</v>
      </c>
      <c r="M49" s="1" t="s">
        <v>14127</v>
      </c>
      <c r="N49" s="1">
        <v>1</v>
      </c>
      <c r="O49" s="1" t="s">
        <v>13810</v>
      </c>
      <c r="P49" s="1" t="s">
        <v>13889</v>
      </c>
      <c r="Q49" s="1" t="s">
        <v>14018</v>
      </c>
      <c r="R49" s="91">
        <v>225054800</v>
      </c>
      <c r="S49" s="1" t="s">
        <v>14128</v>
      </c>
      <c r="T49" s="1"/>
    </row>
    <row r="50" spans="1:20" x14ac:dyDescent="0.25">
      <c r="A50" s="1">
        <v>1</v>
      </c>
      <c r="B50" s="1">
        <v>13</v>
      </c>
      <c r="C50" s="1" t="s">
        <v>10681</v>
      </c>
      <c r="D50" s="1">
        <v>13103</v>
      </c>
      <c r="E50" s="1" t="s">
        <v>1830</v>
      </c>
      <c r="F50" s="1" t="s">
        <v>14129</v>
      </c>
      <c r="G50" s="1">
        <v>270108</v>
      </c>
      <c r="H50" s="1" t="s">
        <v>13543</v>
      </c>
      <c r="I50" s="1">
        <v>270108010</v>
      </c>
      <c r="J50" s="1" t="s">
        <v>13543</v>
      </c>
      <c r="K50" s="1" t="s">
        <v>14130</v>
      </c>
      <c r="L50" s="1" t="s">
        <v>14131</v>
      </c>
      <c r="M50" s="1" t="s">
        <v>14132</v>
      </c>
      <c r="N50" s="1">
        <v>5</v>
      </c>
      <c r="O50" s="1" t="s">
        <v>13917</v>
      </c>
      <c r="P50" s="1" t="s">
        <v>13836</v>
      </c>
      <c r="Q50" s="1" t="s">
        <v>13897</v>
      </c>
      <c r="R50" s="91" t="s">
        <v>14133</v>
      </c>
      <c r="S50" s="1" t="s">
        <v>14134</v>
      </c>
      <c r="T50" s="1"/>
    </row>
    <row r="51" spans="1:20" x14ac:dyDescent="0.25">
      <c r="A51" s="1">
        <v>1</v>
      </c>
      <c r="B51" s="1">
        <v>13</v>
      </c>
      <c r="C51" s="1" t="s">
        <v>10681</v>
      </c>
      <c r="D51" s="1">
        <v>13126</v>
      </c>
      <c r="E51" s="1" t="s">
        <v>1898</v>
      </c>
      <c r="F51" s="1" t="s">
        <v>14135</v>
      </c>
      <c r="G51" s="1">
        <v>270108</v>
      </c>
      <c r="H51" s="1" t="s">
        <v>13543</v>
      </c>
      <c r="I51" s="1">
        <v>270108010</v>
      </c>
      <c r="J51" s="1" t="s">
        <v>13543</v>
      </c>
      <c r="K51" s="1" t="s">
        <v>14136</v>
      </c>
      <c r="L51" s="1" t="s">
        <v>14137</v>
      </c>
      <c r="M51" s="1" t="s">
        <v>14138</v>
      </c>
      <c r="N51" s="1">
        <v>1</v>
      </c>
      <c r="O51" s="1" t="s">
        <v>13810</v>
      </c>
      <c r="P51" s="1" t="s">
        <v>14011</v>
      </c>
      <c r="Q51" s="1" t="s">
        <v>13897</v>
      </c>
      <c r="R51" s="91" t="s">
        <v>14139</v>
      </c>
      <c r="S51" s="1" t="s">
        <v>14140</v>
      </c>
      <c r="T51" s="1"/>
    </row>
    <row r="52" spans="1:20" x14ac:dyDescent="0.25">
      <c r="A52" s="1">
        <v>1</v>
      </c>
      <c r="B52" s="1">
        <v>13</v>
      </c>
      <c r="C52" s="1" t="s">
        <v>10681</v>
      </c>
      <c r="D52" s="1">
        <v>13118</v>
      </c>
      <c r="E52" s="1" t="s">
        <v>1874</v>
      </c>
      <c r="F52" s="1" t="s">
        <v>14141</v>
      </c>
      <c r="G52" s="1">
        <v>270108</v>
      </c>
      <c r="H52" s="1" t="s">
        <v>13543</v>
      </c>
      <c r="I52" s="1">
        <v>270108010</v>
      </c>
      <c r="J52" s="1" t="s">
        <v>13543</v>
      </c>
      <c r="K52" s="1" t="s">
        <v>14142</v>
      </c>
      <c r="L52" s="1" t="s">
        <v>14143</v>
      </c>
      <c r="M52" s="1" t="s">
        <v>14144</v>
      </c>
      <c r="N52" s="1">
        <v>5</v>
      </c>
      <c r="O52" s="1" t="s">
        <v>13917</v>
      </c>
      <c r="P52" s="1" t="s">
        <v>13836</v>
      </c>
      <c r="Q52" s="1" t="s">
        <v>13897</v>
      </c>
      <c r="R52" s="91" t="s">
        <v>14145</v>
      </c>
      <c r="S52" s="1" t="s">
        <v>14146</v>
      </c>
      <c r="T52" s="1"/>
    </row>
    <row r="53" spans="1:20" x14ac:dyDescent="0.25">
      <c r="A53" s="1">
        <v>1</v>
      </c>
      <c r="B53" s="1">
        <v>13</v>
      </c>
      <c r="C53" s="1" t="s">
        <v>10681</v>
      </c>
      <c r="D53" s="1">
        <v>13403</v>
      </c>
      <c r="E53" s="1" t="s">
        <v>1942</v>
      </c>
      <c r="F53" s="1" t="s">
        <v>14147</v>
      </c>
      <c r="G53" s="1">
        <v>270108</v>
      </c>
      <c r="H53" s="1" t="s">
        <v>13543</v>
      </c>
      <c r="I53" s="1">
        <v>270108010</v>
      </c>
      <c r="J53" s="1" t="s">
        <v>13543</v>
      </c>
      <c r="K53" s="1" t="s">
        <v>14148</v>
      </c>
      <c r="L53" s="1" t="s">
        <v>14149</v>
      </c>
      <c r="M53" s="1" t="s">
        <v>14150</v>
      </c>
      <c r="N53" s="1">
        <v>5</v>
      </c>
      <c r="O53" s="1" t="s">
        <v>13917</v>
      </c>
      <c r="P53" s="1" t="s">
        <v>13836</v>
      </c>
      <c r="Q53" s="1" t="s">
        <v>13897</v>
      </c>
      <c r="R53" s="91" t="s">
        <v>14151</v>
      </c>
      <c r="S53" s="1" t="s">
        <v>14152</v>
      </c>
      <c r="T53" s="1"/>
    </row>
    <row r="54" spans="1:20" x14ac:dyDescent="0.25">
      <c r="A54" s="1">
        <v>1</v>
      </c>
      <c r="B54" s="1">
        <v>13</v>
      </c>
      <c r="C54" s="1" t="s">
        <v>10681</v>
      </c>
      <c r="D54" s="1">
        <v>13131</v>
      </c>
      <c r="E54" s="1" t="s">
        <v>1912</v>
      </c>
      <c r="F54" s="1" t="s">
        <v>14153</v>
      </c>
      <c r="G54" s="1">
        <v>270108</v>
      </c>
      <c r="H54" s="1" t="s">
        <v>13543</v>
      </c>
      <c r="I54" s="1">
        <v>270108010</v>
      </c>
      <c r="J54" s="1" t="s">
        <v>13543</v>
      </c>
      <c r="K54" s="1" t="s">
        <v>14154</v>
      </c>
      <c r="L54" s="1" t="s">
        <v>14155</v>
      </c>
      <c r="M54" s="1" t="s">
        <v>14156</v>
      </c>
      <c r="N54" s="1">
        <v>5</v>
      </c>
      <c r="O54" s="1" t="s">
        <v>13917</v>
      </c>
      <c r="P54" s="1" t="s">
        <v>13836</v>
      </c>
      <c r="Q54" s="1" t="s">
        <v>14157</v>
      </c>
      <c r="R54" s="91" t="s">
        <v>14158</v>
      </c>
      <c r="S54" s="1" t="s">
        <v>14159</v>
      </c>
      <c r="T54" s="1"/>
    </row>
    <row r="55" spans="1:20" x14ac:dyDescent="0.25">
      <c r="A55" s="1">
        <v>1</v>
      </c>
      <c r="B55" s="1">
        <v>13</v>
      </c>
      <c r="C55" s="1" t="s">
        <v>10681</v>
      </c>
      <c r="D55" s="1">
        <v>13127</v>
      </c>
      <c r="E55" s="1" t="s">
        <v>1901</v>
      </c>
      <c r="F55" s="1" t="s">
        <v>14160</v>
      </c>
      <c r="G55" s="1">
        <v>270108</v>
      </c>
      <c r="H55" s="1" t="s">
        <v>13543</v>
      </c>
      <c r="I55" s="1">
        <v>270108010</v>
      </c>
      <c r="J55" s="1" t="s">
        <v>13543</v>
      </c>
      <c r="K55" s="1" t="s">
        <v>14161</v>
      </c>
      <c r="L55" s="1" t="s">
        <v>14162</v>
      </c>
      <c r="M55" s="1" t="s">
        <v>14163</v>
      </c>
      <c r="N55" s="1">
        <v>5</v>
      </c>
      <c r="O55" s="1" t="s">
        <v>13917</v>
      </c>
      <c r="P55" s="1" t="s">
        <v>13836</v>
      </c>
      <c r="Q55" s="1" t="s">
        <v>13897</v>
      </c>
      <c r="R55" s="91" t="s">
        <v>14164</v>
      </c>
      <c r="S55" s="1" t="s">
        <v>14165</v>
      </c>
      <c r="T55" s="1"/>
    </row>
    <row r="56" spans="1:20" x14ac:dyDescent="0.25">
      <c r="A56" s="1">
        <v>1</v>
      </c>
      <c r="B56" s="1">
        <v>13</v>
      </c>
      <c r="C56" s="1" t="s">
        <v>10681</v>
      </c>
      <c r="D56" s="1">
        <v>13603</v>
      </c>
      <c r="E56" s="1" t="s">
        <v>1969</v>
      </c>
      <c r="F56" s="1" t="s">
        <v>14166</v>
      </c>
      <c r="G56" s="1">
        <v>270108</v>
      </c>
      <c r="H56" s="1" t="s">
        <v>13543</v>
      </c>
      <c r="I56" s="1">
        <v>270108010</v>
      </c>
      <c r="J56" s="1" t="s">
        <v>13543</v>
      </c>
      <c r="K56" s="1" t="s">
        <v>14167</v>
      </c>
      <c r="L56" s="1" t="s">
        <v>14168</v>
      </c>
      <c r="M56" s="1" t="s">
        <v>14169</v>
      </c>
      <c r="N56" s="1">
        <v>1</v>
      </c>
      <c r="O56" s="1" t="s">
        <v>13810</v>
      </c>
      <c r="P56" s="1" t="s">
        <v>13889</v>
      </c>
      <c r="Q56" s="1" t="s">
        <v>14018</v>
      </c>
      <c r="R56" s="91" t="s">
        <v>14170</v>
      </c>
      <c r="S56" s="1" t="s">
        <v>14171</v>
      </c>
      <c r="T56" s="1"/>
    </row>
    <row r="57" spans="1:20" x14ac:dyDescent="0.25">
      <c r="A57" s="1">
        <v>1</v>
      </c>
      <c r="B57" s="1">
        <v>13</v>
      </c>
      <c r="C57" s="1" t="s">
        <v>10681</v>
      </c>
      <c r="D57" s="1">
        <v>13602</v>
      </c>
      <c r="E57" s="1" t="s">
        <v>1966</v>
      </c>
      <c r="F57" s="1" t="s">
        <v>14172</v>
      </c>
      <c r="G57" s="1">
        <v>270108</v>
      </c>
      <c r="H57" s="1" t="s">
        <v>13543</v>
      </c>
      <c r="I57" s="1">
        <v>270108010</v>
      </c>
      <c r="J57" s="1" t="s">
        <v>13543</v>
      </c>
      <c r="K57" s="1" t="s">
        <v>14173</v>
      </c>
      <c r="L57" s="1" t="s">
        <v>14174</v>
      </c>
      <c r="M57" s="1" t="s">
        <v>14175</v>
      </c>
      <c r="N57" s="1">
        <v>6</v>
      </c>
      <c r="O57" s="1" t="s">
        <v>14174</v>
      </c>
      <c r="P57" s="1" t="s">
        <v>14174</v>
      </c>
      <c r="Q57" s="1" t="s">
        <v>14174</v>
      </c>
      <c r="R57" s="91" t="s">
        <v>14176</v>
      </c>
      <c r="S57" s="1" t="s">
        <v>14177</v>
      </c>
      <c r="T57" s="1"/>
    </row>
    <row r="58" spans="1:20" x14ac:dyDescent="0.25">
      <c r="A58" s="1">
        <v>1</v>
      </c>
      <c r="B58" s="1">
        <v>13</v>
      </c>
      <c r="C58" s="1" t="s">
        <v>10681</v>
      </c>
      <c r="D58" s="1">
        <v>13503</v>
      </c>
      <c r="E58" s="1" t="s">
        <v>1954</v>
      </c>
      <c r="F58" s="1" t="s">
        <v>14178</v>
      </c>
      <c r="G58" s="1">
        <v>270108</v>
      </c>
      <c r="H58" s="1" t="s">
        <v>13543</v>
      </c>
      <c r="I58" s="1">
        <v>270108010</v>
      </c>
      <c r="J58" s="1" t="s">
        <v>13543</v>
      </c>
      <c r="K58" s="1" t="s">
        <v>14179</v>
      </c>
      <c r="L58" s="1" t="s">
        <v>1954</v>
      </c>
      <c r="M58" s="1" t="s">
        <v>14180</v>
      </c>
      <c r="N58" s="1">
        <v>5</v>
      </c>
      <c r="O58" s="1" t="s">
        <v>13917</v>
      </c>
      <c r="P58" s="1" t="s">
        <v>13836</v>
      </c>
      <c r="Q58" s="1" t="s">
        <v>14011</v>
      </c>
      <c r="R58" s="91">
        <v>56940751488</v>
      </c>
      <c r="S58" s="1" t="s">
        <v>14181</v>
      </c>
      <c r="T58" s="1"/>
    </row>
    <row r="59" spans="1:20" x14ac:dyDescent="0.25">
      <c r="A59" s="1">
        <v>1</v>
      </c>
      <c r="B59" s="1">
        <v>6</v>
      </c>
      <c r="C59" s="1" t="s">
        <v>1781</v>
      </c>
      <c r="D59" s="1">
        <v>6101</v>
      </c>
      <c r="E59" s="1" t="s">
        <v>1292</v>
      </c>
      <c r="F59" s="1" t="s">
        <v>14182</v>
      </c>
      <c r="G59" s="1">
        <v>270108</v>
      </c>
      <c r="H59" s="1" t="s">
        <v>13543</v>
      </c>
      <c r="I59" s="1">
        <v>270108010</v>
      </c>
      <c r="J59" s="1" t="s">
        <v>13543</v>
      </c>
      <c r="K59" s="1" t="s">
        <v>14183</v>
      </c>
      <c r="L59" s="1" t="s">
        <v>14184</v>
      </c>
      <c r="M59" s="1" t="s">
        <v>14185</v>
      </c>
      <c r="N59" s="1">
        <v>1</v>
      </c>
      <c r="O59" s="1" t="s">
        <v>13810</v>
      </c>
      <c r="P59" s="1" t="s">
        <v>14186</v>
      </c>
      <c r="Q59" s="1" t="s">
        <v>14187</v>
      </c>
      <c r="R59" s="91" t="s">
        <v>14188</v>
      </c>
      <c r="S59" s="1" t="s">
        <v>14189</v>
      </c>
      <c r="T59" s="1"/>
    </row>
    <row r="60" spans="1:20" x14ac:dyDescent="0.25">
      <c r="A60" s="1">
        <v>1</v>
      </c>
      <c r="B60" s="1">
        <v>6</v>
      </c>
      <c r="C60" s="1" t="s">
        <v>1781</v>
      </c>
      <c r="D60" s="1">
        <v>6301</v>
      </c>
      <c r="E60" s="1" t="s">
        <v>1360</v>
      </c>
      <c r="F60" s="1" t="s">
        <v>14190</v>
      </c>
      <c r="G60" s="1">
        <v>270108</v>
      </c>
      <c r="H60" s="1" t="s">
        <v>13543</v>
      </c>
      <c r="I60" s="1">
        <v>270108010</v>
      </c>
      <c r="J60" s="1" t="s">
        <v>13543</v>
      </c>
      <c r="K60" s="1" t="s">
        <v>14191</v>
      </c>
      <c r="L60" s="1" t="s">
        <v>14192</v>
      </c>
      <c r="M60" s="1" t="s">
        <v>14193</v>
      </c>
      <c r="N60" s="1">
        <v>5</v>
      </c>
      <c r="O60" s="1" t="s">
        <v>13917</v>
      </c>
      <c r="P60" s="1" t="s">
        <v>13836</v>
      </c>
      <c r="Q60" s="1" t="s">
        <v>13897</v>
      </c>
      <c r="R60" s="91" t="s">
        <v>14194</v>
      </c>
      <c r="S60" s="1" t="s">
        <v>14195</v>
      </c>
      <c r="T60" s="1"/>
    </row>
    <row r="61" spans="1:20" x14ac:dyDescent="0.25">
      <c r="A61" s="1">
        <v>1</v>
      </c>
      <c r="B61" s="1">
        <v>6</v>
      </c>
      <c r="C61" s="1" t="s">
        <v>1781</v>
      </c>
      <c r="D61" s="1">
        <v>6115</v>
      </c>
      <c r="E61" s="1" t="s">
        <v>1334</v>
      </c>
      <c r="F61" s="1" t="s">
        <v>14196</v>
      </c>
      <c r="G61" s="1">
        <v>270108</v>
      </c>
      <c r="H61" s="1" t="s">
        <v>13543</v>
      </c>
      <c r="I61" s="1">
        <v>270108010</v>
      </c>
      <c r="J61" s="1" t="s">
        <v>13543</v>
      </c>
      <c r="K61" s="1" t="s">
        <v>14197</v>
      </c>
      <c r="L61" s="1" t="s">
        <v>14198</v>
      </c>
      <c r="M61" s="1" t="s">
        <v>14199</v>
      </c>
      <c r="N61" s="1">
        <v>1</v>
      </c>
      <c r="O61" s="1" t="s">
        <v>13810</v>
      </c>
      <c r="P61" s="1" t="s">
        <v>14200</v>
      </c>
      <c r="Q61" s="1" t="s">
        <v>13897</v>
      </c>
      <c r="R61" s="91" t="s">
        <v>14201</v>
      </c>
      <c r="S61" s="1" t="s">
        <v>14202</v>
      </c>
      <c r="T61" s="1"/>
    </row>
    <row r="62" spans="1:20" x14ac:dyDescent="0.25">
      <c r="A62" s="1">
        <v>1</v>
      </c>
      <c r="B62" s="1">
        <v>6</v>
      </c>
      <c r="C62" s="1" t="s">
        <v>1781</v>
      </c>
      <c r="D62" s="1">
        <v>6201</v>
      </c>
      <c r="E62" s="1" t="s">
        <v>1342</v>
      </c>
      <c r="F62" s="1" t="s">
        <v>14203</v>
      </c>
      <c r="G62" s="1">
        <v>270108</v>
      </c>
      <c r="H62" s="1" t="s">
        <v>13543</v>
      </c>
      <c r="I62" s="1">
        <v>270108010</v>
      </c>
      <c r="J62" s="1" t="s">
        <v>13543</v>
      </c>
      <c r="K62" s="1" t="s">
        <v>14204</v>
      </c>
      <c r="L62" s="1" t="s">
        <v>14205</v>
      </c>
      <c r="M62" s="1" t="s">
        <v>14206</v>
      </c>
      <c r="N62" s="1">
        <v>1</v>
      </c>
      <c r="O62" s="1" t="s">
        <v>13810</v>
      </c>
      <c r="P62" s="1" t="s">
        <v>13897</v>
      </c>
      <c r="Q62" s="1" t="s">
        <v>13897</v>
      </c>
      <c r="R62" s="91" t="s">
        <v>14207</v>
      </c>
      <c r="S62" s="1" t="s">
        <v>14208</v>
      </c>
      <c r="T62" s="1"/>
    </row>
    <row r="63" spans="1:20" x14ac:dyDescent="0.25">
      <c r="A63" s="1">
        <v>1</v>
      </c>
      <c r="B63" s="1">
        <v>6</v>
      </c>
      <c r="C63" s="1" t="s">
        <v>1781</v>
      </c>
      <c r="D63" s="1">
        <v>6117</v>
      </c>
      <c r="E63" s="1" t="s">
        <v>1035</v>
      </c>
      <c r="F63" s="1" t="s">
        <v>14209</v>
      </c>
      <c r="G63" s="1">
        <v>270108</v>
      </c>
      <c r="H63" s="1" t="s">
        <v>13543</v>
      </c>
      <c r="I63" s="1">
        <v>270108010</v>
      </c>
      <c r="J63" s="1" t="s">
        <v>13543</v>
      </c>
      <c r="K63" s="1" t="s">
        <v>14210</v>
      </c>
      <c r="L63" s="1" t="s">
        <v>14211</v>
      </c>
      <c r="M63" s="1" t="s">
        <v>14212</v>
      </c>
      <c r="N63" s="1">
        <v>1</v>
      </c>
      <c r="O63" s="1" t="s">
        <v>13810</v>
      </c>
      <c r="P63" s="1" t="s">
        <v>14213</v>
      </c>
      <c r="Q63" s="1" t="s">
        <v>13874</v>
      </c>
      <c r="R63" s="91" t="s">
        <v>14214</v>
      </c>
      <c r="S63" s="1" t="s">
        <v>14215</v>
      </c>
      <c r="T63" s="1"/>
    </row>
    <row r="64" spans="1:20" x14ac:dyDescent="0.25">
      <c r="A64" s="1">
        <v>1</v>
      </c>
      <c r="B64" s="1">
        <v>6</v>
      </c>
      <c r="C64" s="1" t="s">
        <v>1781</v>
      </c>
      <c r="D64" s="1">
        <v>6310</v>
      </c>
      <c r="E64" s="1" t="s">
        <v>1387</v>
      </c>
      <c r="F64" s="1" t="s">
        <v>14216</v>
      </c>
      <c r="G64" s="1">
        <v>270108</v>
      </c>
      <c r="H64" s="1" t="s">
        <v>13543</v>
      </c>
      <c r="I64" s="1">
        <v>270108010</v>
      </c>
      <c r="J64" s="1" t="s">
        <v>13543</v>
      </c>
      <c r="K64" s="1" t="s">
        <v>14217</v>
      </c>
      <c r="L64" s="1" t="s">
        <v>14218</v>
      </c>
      <c r="M64" s="1" t="s">
        <v>14219</v>
      </c>
      <c r="N64" s="1">
        <v>2</v>
      </c>
      <c r="O64" s="1" t="s">
        <v>13834</v>
      </c>
      <c r="P64" s="1" t="s">
        <v>14220</v>
      </c>
      <c r="Q64" s="1" t="s">
        <v>13836</v>
      </c>
      <c r="R64" s="91" t="s">
        <v>14221</v>
      </c>
      <c r="S64" s="1" t="s">
        <v>14222</v>
      </c>
      <c r="T64" s="1"/>
    </row>
    <row r="65" spans="1:20" x14ac:dyDescent="0.25">
      <c r="A65" s="1">
        <v>1</v>
      </c>
      <c r="B65" s="1">
        <v>7</v>
      </c>
      <c r="C65" s="1" t="s">
        <v>786</v>
      </c>
      <c r="D65" s="1">
        <v>7301</v>
      </c>
      <c r="E65" s="1" t="s">
        <v>1428</v>
      </c>
      <c r="F65" s="1" t="s">
        <v>14223</v>
      </c>
      <c r="G65" s="1">
        <v>270108</v>
      </c>
      <c r="H65" s="1" t="s">
        <v>13543</v>
      </c>
      <c r="I65" s="1">
        <v>270108010</v>
      </c>
      <c r="J65" s="1" t="s">
        <v>13543</v>
      </c>
      <c r="K65" s="1" t="s">
        <v>14224</v>
      </c>
      <c r="L65" s="1" t="s">
        <v>14225</v>
      </c>
      <c r="M65" s="1" t="s">
        <v>14226</v>
      </c>
      <c r="N65" s="1">
        <v>5</v>
      </c>
      <c r="O65" s="1" t="s">
        <v>13917</v>
      </c>
      <c r="P65" s="1" t="s">
        <v>13836</v>
      </c>
      <c r="Q65" s="1" t="s">
        <v>13867</v>
      </c>
      <c r="R65" s="91" t="s">
        <v>14227</v>
      </c>
      <c r="S65" s="1" t="s">
        <v>14228</v>
      </c>
      <c r="T65" s="1"/>
    </row>
    <row r="66" spans="1:20" x14ac:dyDescent="0.25">
      <c r="A66" s="1">
        <v>1</v>
      </c>
      <c r="B66" s="1">
        <v>7</v>
      </c>
      <c r="C66" s="1" t="s">
        <v>786</v>
      </c>
      <c r="D66" s="1">
        <v>7304</v>
      </c>
      <c r="E66" s="1" t="s">
        <v>1437</v>
      </c>
      <c r="F66" s="1" t="s">
        <v>14229</v>
      </c>
      <c r="G66" s="1">
        <v>270108</v>
      </c>
      <c r="H66" s="1" t="s">
        <v>13543</v>
      </c>
      <c r="I66" s="1">
        <v>270108010</v>
      </c>
      <c r="J66" s="1" t="s">
        <v>13543</v>
      </c>
      <c r="K66" s="1" t="s">
        <v>14230</v>
      </c>
      <c r="L66" s="1" t="s">
        <v>14231</v>
      </c>
      <c r="M66" s="1" t="s">
        <v>14232</v>
      </c>
      <c r="N66" s="1">
        <v>5</v>
      </c>
      <c r="O66" s="1" t="s">
        <v>13917</v>
      </c>
      <c r="P66" s="1" t="s">
        <v>13836</v>
      </c>
      <c r="Q66" s="1" t="s">
        <v>13867</v>
      </c>
      <c r="R66" s="91" t="s">
        <v>14233</v>
      </c>
      <c r="S66" s="1" t="s">
        <v>14234</v>
      </c>
      <c r="T66" s="1"/>
    </row>
    <row r="67" spans="1:20" x14ac:dyDescent="0.25">
      <c r="A67" s="1">
        <v>1</v>
      </c>
      <c r="B67" s="1">
        <v>7</v>
      </c>
      <c r="C67" s="1" t="s">
        <v>786</v>
      </c>
      <c r="D67" s="1">
        <v>7101</v>
      </c>
      <c r="E67" s="1" t="s">
        <v>1390</v>
      </c>
      <c r="F67" s="1" t="s">
        <v>14235</v>
      </c>
      <c r="G67" s="1">
        <v>270108</v>
      </c>
      <c r="H67" s="1" t="s">
        <v>13543</v>
      </c>
      <c r="I67" s="1">
        <v>270108010</v>
      </c>
      <c r="J67" s="1" t="s">
        <v>13543</v>
      </c>
      <c r="K67" s="1" t="s">
        <v>14236</v>
      </c>
      <c r="L67" s="1" t="s">
        <v>14237</v>
      </c>
      <c r="M67" s="1" t="s">
        <v>14238</v>
      </c>
      <c r="N67" s="1">
        <v>1</v>
      </c>
      <c r="O67" s="1" t="s">
        <v>13810</v>
      </c>
      <c r="P67" s="1" t="s">
        <v>14239</v>
      </c>
      <c r="Q67" s="1" t="s">
        <v>13897</v>
      </c>
      <c r="R67" s="91" t="s">
        <v>14240</v>
      </c>
      <c r="S67" s="1" t="s">
        <v>14241</v>
      </c>
      <c r="T67" s="1"/>
    </row>
    <row r="68" spans="1:20" x14ac:dyDescent="0.25">
      <c r="A68" s="1">
        <v>1</v>
      </c>
      <c r="B68" s="1">
        <v>7</v>
      </c>
      <c r="C68" s="1" t="s">
        <v>786</v>
      </c>
      <c r="D68" s="1">
        <v>7102</v>
      </c>
      <c r="E68" s="1" t="s">
        <v>1393</v>
      </c>
      <c r="F68" s="1" t="s">
        <v>14242</v>
      </c>
      <c r="G68" s="1">
        <v>270108</v>
      </c>
      <c r="H68" s="1" t="s">
        <v>13543</v>
      </c>
      <c r="I68" s="1">
        <v>270108010</v>
      </c>
      <c r="J68" s="1" t="s">
        <v>13543</v>
      </c>
      <c r="K68" s="1" t="s">
        <v>14243</v>
      </c>
      <c r="L68" s="1" t="s">
        <v>14244</v>
      </c>
      <c r="M68" s="1" t="s">
        <v>14245</v>
      </c>
      <c r="N68" s="1">
        <v>1</v>
      </c>
      <c r="O68" s="1" t="s">
        <v>13810</v>
      </c>
      <c r="P68" s="1" t="s">
        <v>13889</v>
      </c>
      <c r="Q68" s="1" t="s">
        <v>14246</v>
      </c>
      <c r="R68" s="91" t="s">
        <v>14247</v>
      </c>
      <c r="S68" s="1" t="s">
        <v>14248</v>
      </c>
      <c r="T68" s="1"/>
    </row>
    <row r="69" spans="1:20" x14ac:dyDescent="0.25">
      <c r="A69" s="1">
        <v>1</v>
      </c>
      <c r="B69" s="1">
        <v>7</v>
      </c>
      <c r="C69" s="1" t="s">
        <v>786</v>
      </c>
      <c r="D69" s="1">
        <v>7406</v>
      </c>
      <c r="E69" s="1" t="s">
        <v>1470</v>
      </c>
      <c r="F69" s="1" t="s">
        <v>14249</v>
      </c>
      <c r="G69" s="1">
        <v>270108</v>
      </c>
      <c r="H69" s="1" t="s">
        <v>13543</v>
      </c>
      <c r="I69" s="1">
        <v>270108010</v>
      </c>
      <c r="J69" s="1" t="s">
        <v>13543</v>
      </c>
      <c r="K69" s="1" t="s">
        <v>14250</v>
      </c>
      <c r="L69" s="1" t="s">
        <v>14251</v>
      </c>
      <c r="M69" s="1" t="s">
        <v>14252</v>
      </c>
      <c r="N69" s="1">
        <v>1</v>
      </c>
      <c r="O69" s="1" t="s">
        <v>13810</v>
      </c>
      <c r="P69" s="1" t="s">
        <v>14253</v>
      </c>
      <c r="Q69" s="1" t="s">
        <v>14254</v>
      </c>
      <c r="R69" s="91" t="s">
        <v>14255</v>
      </c>
      <c r="S69" s="1" t="s">
        <v>14256</v>
      </c>
      <c r="T69" s="1"/>
    </row>
    <row r="70" spans="1:20" x14ac:dyDescent="0.25">
      <c r="A70" s="1">
        <v>1</v>
      </c>
      <c r="B70" s="1">
        <v>7</v>
      </c>
      <c r="C70" s="1" t="s">
        <v>786</v>
      </c>
      <c r="D70" s="1">
        <v>7404</v>
      </c>
      <c r="E70" s="1" t="s">
        <v>1464</v>
      </c>
      <c r="F70" s="1" t="s">
        <v>14257</v>
      </c>
      <c r="G70" s="1">
        <v>270108</v>
      </c>
      <c r="H70" s="1" t="s">
        <v>13543</v>
      </c>
      <c r="I70" s="1">
        <v>270108010</v>
      </c>
      <c r="J70" s="1" t="s">
        <v>13543</v>
      </c>
      <c r="K70" s="1" t="s">
        <v>14258</v>
      </c>
      <c r="L70" s="1" t="s">
        <v>14259</v>
      </c>
      <c r="M70" s="1" t="s">
        <v>14260</v>
      </c>
      <c r="N70" s="1">
        <v>1</v>
      </c>
      <c r="O70" s="1" t="s">
        <v>13810</v>
      </c>
      <c r="P70" s="1" t="s">
        <v>13874</v>
      </c>
      <c r="Q70" s="1" t="s">
        <v>13874</v>
      </c>
      <c r="R70" s="91" t="s">
        <v>14261</v>
      </c>
      <c r="S70" s="1" t="s">
        <v>14262</v>
      </c>
      <c r="T70" s="1"/>
    </row>
    <row r="71" spans="1:20" x14ac:dyDescent="0.25">
      <c r="A71" s="1">
        <v>1</v>
      </c>
      <c r="B71" s="1">
        <v>7</v>
      </c>
      <c r="C71" s="1" t="s">
        <v>786</v>
      </c>
      <c r="D71" s="1">
        <v>7201</v>
      </c>
      <c r="E71" s="1" t="s">
        <v>1419</v>
      </c>
      <c r="F71" s="1" t="s">
        <v>14263</v>
      </c>
      <c r="G71" s="1">
        <v>270108</v>
      </c>
      <c r="H71" s="1" t="s">
        <v>13543</v>
      </c>
      <c r="I71" s="1">
        <v>270108010</v>
      </c>
      <c r="J71" s="1" t="s">
        <v>13543</v>
      </c>
      <c r="K71" s="1" t="s">
        <v>14264</v>
      </c>
      <c r="L71" s="1" t="s">
        <v>14265</v>
      </c>
      <c r="M71" s="1" t="s">
        <v>14266</v>
      </c>
      <c r="N71" s="1">
        <v>1</v>
      </c>
      <c r="O71" s="1" t="s">
        <v>13810</v>
      </c>
      <c r="P71" s="1" t="s">
        <v>13874</v>
      </c>
      <c r="Q71" s="1" t="s">
        <v>13882</v>
      </c>
      <c r="R71" s="91" t="s">
        <v>14267</v>
      </c>
      <c r="S71" s="1" t="s">
        <v>14268</v>
      </c>
      <c r="T71" s="1"/>
    </row>
    <row r="72" spans="1:20" x14ac:dyDescent="0.25">
      <c r="A72" s="1">
        <v>1</v>
      </c>
      <c r="B72" s="1">
        <v>16</v>
      </c>
      <c r="C72" s="1" t="s">
        <v>789</v>
      </c>
      <c r="D72" s="1">
        <v>16101</v>
      </c>
      <c r="E72" s="1" t="s">
        <v>2024</v>
      </c>
      <c r="F72" s="1" t="s">
        <v>14269</v>
      </c>
      <c r="G72" s="1">
        <v>270108</v>
      </c>
      <c r="H72" s="1" t="s">
        <v>13543</v>
      </c>
      <c r="I72" s="1">
        <v>270108010</v>
      </c>
      <c r="J72" s="1" t="s">
        <v>13543</v>
      </c>
      <c r="K72" s="1" t="s">
        <v>14270</v>
      </c>
      <c r="L72" s="1" t="s">
        <v>14271</v>
      </c>
      <c r="M72" s="1" t="s">
        <v>14272</v>
      </c>
      <c r="N72" s="1">
        <v>5</v>
      </c>
      <c r="O72" s="1" t="s">
        <v>13917</v>
      </c>
      <c r="P72" s="1" t="s">
        <v>13836</v>
      </c>
      <c r="Q72" s="1" t="s">
        <v>14273</v>
      </c>
      <c r="R72" s="91" t="s">
        <v>14274</v>
      </c>
      <c r="S72" s="1" t="s">
        <v>14275</v>
      </c>
      <c r="T72" s="1"/>
    </row>
    <row r="73" spans="1:20" x14ac:dyDescent="0.25">
      <c r="A73" s="1">
        <v>1</v>
      </c>
      <c r="B73" s="1">
        <v>16</v>
      </c>
      <c r="C73" s="1" t="s">
        <v>789</v>
      </c>
      <c r="D73" s="1">
        <v>16301</v>
      </c>
      <c r="E73" s="1" t="s">
        <v>2072</v>
      </c>
      <c r="F73" s="1" t="s">
        <v>14276</v>
      </c>
      <c r="G73" s="1">
        <v>270108</v>
      </c>
      <c r="H73" s="1" t="s">
        <v>13543</v>
      </c>
      <c r="I73" s="1">
        <v>270108010</v>
      </c>
      <c r="J73" s="1" t="s">
        <v>13543</v>
      </c>
      <c r="K73" s="1" t="s">
        <v>14277</v>
      </c>
      <c r="L73" s="1" t="s">
        <v>14278</v>
      </c>
      <c r="M73" s="1" t="s">
        <v>14279</v>
      </c>
      <c r="N73" s="1">
        <v>1</v>
      </c>
      <c r="O73" s="1" t="s">
        <v>13810</v>
      </c>
      <c r="P73" s="1" t="s">
        <v>14280</v>
      </c>
      <c r="Q73" s="1" t="s">
        <v>14280</v>
      </c>
      <c r="R73" s="91" t="s">
        <v>14281</v>
      </c>
      <c r="S73" s="1" t="s">
        <v>14282</v>
      </c>
      <c r="T73" s="1"/>
    </row>
    <row r="74" spans="1:20" x14ac:dyDescent="0.25">
      <c r="A74" s="1">
        <v>1</v>
      </c>
      <c r="B74" s="1">
        <v>16</v>
      </c>
      <c r="C74" s="1" t="s">
        <v>789</v>
      </c>
      <c r="D74" s="1">
        <v>16205</v>
      </c>
      <c r="E74" s="1" t="s">
        <v>2063</v>
      </c>
      <c r="F74" s="1" t="s">
        <v>14283</v>
      </c>
      <c r="G74" s="1">
        <v>270108</v>
      </c>
      <c r="H74" s="1" t="s">
        <v>13543</v>
      </c>
      <c r="I74" s="1">
        <v>270108010</v>
      </c>
      <c r="J74" s="1" t="s">
        <v>13543</v>
      </c>
      <c r="K74" s="1" t="s">
        <v>14284</v>
      </c>
      <c r="L74" s="1" t="s">
        <v>14285</v>
      </c>
      <c r="M74" s="1" t="s">
        <v>14286</v>
      </c>
      <c r="N74" s="1">
        <v>1</v>
      </c>
      <c r="O74" s="1" t="s">
        <v>13810</v>
      </c>
      <c r="P74" s="1" t="s">
        <v>14287</v>
      </c>
      <c r="Q74" s="1"/>
      <c r="R74" s="91">
        <v>56990160625</v>
      </c>
      <c r="S74" s="1" t="s">
        <v>14288</v>
      </c>
      <c r="T74" s="1"/>
    </row>
    <row r="75" spans="1:20" x14ac:dyDescent="0.25">
      <c r="A75" s="1">
        <v>1</v>
      </c>
      <c r="B75" s="1">
        <v>8</v>
      </c>
      <c r="C75" s="1" t="s">
        <v>768</v>
      </c>
      <c r="D75" s="1">
        <v>8305</v>
      </c>
      <c r="E75" s="1" t="s">
        <v>1548</v>
      </c>
      <c r="F75" s="1" t="s">
        <v>14289</v>
      </c>
      <c r="G75" s="1">
        <v>270108</v>
      </c>
      <c r="H75" s="1" t="s">
        <v>13543</v>
      </c>
      <c r="I75" s="1">
        <v>270108010</v>
      </c>
      <c r="J75" s="1" t="s">
        <v>13543</v>
      </c>
      <c r="K75" s="1" t="s">
        <v>14290</v>
      </c>
      <c r="L75" s="1" t="s">
        <v>14291</v>
      </c>
      <c r="M75" s="1" t="s">
        <v>14292</v>
      </c>
      <c r="N75" s="1">
        <v>1</v>
      </c>
      <c r="O75" s="1" t="s">
        <v>13810</v>
      </c>
      <c r="P75" s="1" t="s">
        <v>14293</v>
      </c>
      <c r="Q75" s="1" t="s">
        <v>13874</v>
      </c>
      <c r="R75" s="91" t="s">
        <v>14294</v>
      </c>
      <c r="S75" s="1" t="s">
        <v>14295</v>
      </c>
      <c r="T75" s="1"/>
    </row>
    <row r="76" spans="1:20" x14ac:dyDescent="0.25">
      <c r="A76" s="1">
        <v>1</v>
      </c>
      <c r="B76" s="1">
        <v>8</v>
      </c>
      <c r="C76" s="1" t="s">
        <v>768</v>
      </c>
      <c r="D76" s="1">
        <v>8301</v>
      </c>
      <c r="E76" s="1" t="s">
        <v>1536</v>
      </c>
      <c r="F76" s="1" t="s">
        <v>14296</v>
      </c>
      <c r="G76" s="1">
        <v>270108</v>
      </c>
      <c r="H76" s="1" t="s">
        <v>13543</v>
      </c>
      <c r="I76" s="1">
        <v>270108010</v>
      </c>
      <c r="J76" s="1" t="s">
        <v>13543</v>
      </c>
      <c r="K76" s="1" t="s">
        <v>14297</v>
      </c>
      <c r="L76" s="1" t="s">
        <v>14298</v>
      </c>
      <c r="M76" s="1" t="s">
        <v>14299</v>
      </c>
      <c r="N76" s="1">
        <v>1</v>
      </c>
      <c r="O76" s="1" t="s">
        <v>13810</v>
      </c>
      <c r="P76" s="1" t="s">
        <v>14253</v>
      </c>
      <c r="Q76" s="1" t="s">
        <v>13874</v>
      </c>
      <c r="R76" s="91" t="s">
        <v>14300</v>
      </c>
      <c r="S76" s="1" t="s">
        <v>14301</v>
      </c>
      <c r="T76" s="1"/>
    </row>
    <row r="77" spans="1:20" x14ac:dyDescent="0.25">
      <c r="A77" s="1">
        <v>1</v>
      </c>
      <c r="B77" s="1">
        <v>8</v>
      </c>
      <c r="C77" s="1" t="s">
        <v>768</v>
      </c>
      <c r="D77" s="1">
        <v>8303</v>
      </c>
      <c r="E77" s="1" t="s">
        <v>1542</v>
      </c>
      <c r="F77" s="1" t="s">
        <v>14302</v>
      </c>
      <c r="G77" s="1">
        <v>270108</v>
      </c>
      <c r="H77" s="1" t="s">
        <v>13543</v>
      </c>
      <c r="I77" s="1">
        <v>270108010</v>
      </c>
      <c r="J77" s="1" t="s">
        <v>13543</v>
      </c>
      <c r="K77" s="1" t="s">
        <v>14303</v>
      </c>
      <c r="L77" s="1" t="s">
        <v>14304</v>
      </c>
      <c r="M77" s="1" t="s">
        <v>14305</v>
      </c>
      <c r="N77" s="1">
        <v>1</v>
      </c>
      <c r="O77" s="1" t="s">
        <v>13810</v>
      </c>
      <c r="P77" s="1" t="s">
        <v>14253</v>
      </c>
      <c r="Q77" s="1" t="s">
        <v>13874</v>
      </c>
      <c r="R77" s="91" t="s">
        <v>14306</v>
      </c>
      <c r="S77" s="1" t="s">
        <v>14307</v>
      </c>
      <c r="T77" s="1"/>
    </row>
    <row r="78" spans="1:20" x14ac:dyDescent="0.25">
      <c r="A78" s="1">
        <v>1</v>
      </c>
      <c r="B78" s="1">
        <v>8</v>
      </c>
      <c r="C78" s="1" t="s">
        <v>768</v>
      </c>
      <c r="D78" s="1">
        <v>8103</v>
      </c>
      <c r="E78" s="1" t="s">
        <v>1485</v>
      </c>
      <c r="F78" s="1" t="s">
        <v>14308</v>
      </c>
      <c r="G78" s="1">
        <v>270108</v>
      </c>
      <c r="H78" s="1" t="s">
        <v>13543</v>
      </c>
      <c r="I78" s="1">
        <v>270108010</v>
      </c>
      <c r="J78" s="1" t="s">
        <v>13543</v>
      </c>
      <c r="K78" s="1" t="s">
        <v>14309</v>
      </c>
      <c r="L78" s="1" t="s">
        <v>14310</v>
      </c>
      <c r="M78" s="1" t="s">
        <v>14311</v>
      </c>
      <c r="N78" s="1">
        <v>1</v>
      </c>
      <c r="O78" s="1" t="s">
        <v>13810</v>
      </c>
      <c r="P78" s="1" t="s">
        <v>13874</v>
      </c>
      <c r="Q78" s="1" t="s">
        <v>13874</v>
      </c>
      <c r="R78" s="91" t="s">
        <v>14312</v>
      </c>
      <c r="S78" s="1" t="s">
        <v>14313</v>
      </c>
      <c r="T78" s="1"/>
    </row>
    <row r="79" spans="1:20" x14ac:dyDescent="0.25">
      <c r="A79" s="1">
        <v>1</v>
      </c>
      <c r="B79" s="1">
        <v>8</v>
      </c>
      <c r="C79" s="1" t="s">
        <v>768</v>
      </c>
      <c r="D79" s="1">
        <v>8203</v>
      </c>
      <c r="E79" s="1" t="s">
        <v>1521</v>
      </c>
      <c r="F79" s="1" t="s">
        <v>14314</v>
      </c>
      <c r="G79" s="1">
        <v>270108</v>
      </c>
      <c r="H79" s="1" t="s">
        <v>13543</v>
      </c>
      <c r="I79" s="1">
        <v>270108010</v>
      </c>
      <c r="J79" s="1" t="s">
        <v>13543</v>
      </c>
      <c r="K79" s="1" t="s">
        <v>14315</v>
      </c>
      <c r="L79" s="1" t="s">
        <v>14316</v>
      </c>
      <c r="M79" s="1" t="s">
        <v>14317</v>
      </c>
      <c r="N79" s="1">
        <v>1</v>
      </c>
      <c r="O79" s="1" t="s">
        <v>13810</v>
      </c>
      <c r="P79" s="1" t="s">
        <v>14318</v>
      </c>
      <c r="Q79" s="1" t="s">
        <v>13897</v>
      </c>
      <c r="R79" s="91" t="s">
        <v>14319</v>
      </c>
      <c r="S79" s="1" t="s">
        <v>14320</v>
      </c>
      <c r="T79" s="1"/>
    </row>
    <row r="80" spans="1:20" x14ac:dyDescent="0.25">
      <c r="A80" s="1">
        <v>1</v>
      </c>
      <c r="B80" s="1">
        <v>8</v>
      </c>
      <c r="C80" s="1" t="s">
        <v>768</v>
      </c>
      <c r="D80" s="1">
        <v>8107</v>
      </c>
      <c r="E80" s="1" t="s">
        <v>1497</v>
      </c>
      <c r="F80" s="1" t="s">
        <v>14321</v>
      </c>
      <c r="G80" s="1">
        <v>270108</v>
      </c>
      <c r="H80" s="1" t="s">
        <v>13543</v>
      </c>
      <c r="I80" s="1">
        <v>270108010</v>
      </c>
      <c r="J80" s="1" t="s">
        <v>13543</v>
      </c>
      <c r="K80" s="1" t="s">
        <v>14322</v>
      </c>
      <c r="L80" s="1" t="s">
        <v>14323</v>
      </c>
      <c r="M80" s="1" t="s">
        <v>14324</v>
      </c>
      <c r="N80" s="1">
        <v>1</v>
      </c>
      <c r="O80" s="1" t="s">
        <v>13810</v>
      </c>
      <c r="P80" s="1" t="s">
        <v>14325</v>
      </c>
      <c r="Q80" s="1" t="s">
        <v>14326</v>
      </c>
      <c r="R80" s="91" t="s">
        <v>14327</v>
      </c>
      <c r="S80" s="1" t="s">
        <v>14328</v>
      </c>
      <c r="T80" s="1"/>
    </row>
    <row r="81" spans="1:20" x14ac:dyDescent="0.25">
      <c r="A81" s="1">
        <v>1</v>
      </c>
      <c r="B81" s="1">
        <v>8</v>
      </c>
      <c r="C81" s="1" t="s">
        <v>768</v>
      </c>
      <c r="D81" s="1">
        <v>8102</v>
      </c>
      <c r="E81" s="1" t="s">
        <v>1482</v>
      </c>
      <c r="F81" s="1" t="s">
        <v>14329</v>
      </c>
      <c r="G81" s="1">
        <v>270108</v>
      </c>
      <c r="H81" s="1" t="s">
        <v>13543</v>
      </c>
      <c r="I81" s="1">
        <v>270108010</v>
      </c>
      <c r="J81" s="1" t="s">
        <v>13543</v>
      </c>
      <c r="K81" s="1" t="s">
        <v>14330</v>
      </c>
      <c r="L81" s="1" t="s">
        <v>14331</v>
      </c>
      <c r="M81" s="1" t="s">
        <v>14332</v>
      </c>
      <c r="N81" s="1">
        <v>1</v>
      </c>
      <c r="O81" s="1" t="s">
        <v>13810</v>
      </c>
      <c r="P81" s="1" t="s">
        <v>14333</v>
      </c>
      <c r="Q81" s="1" t="s">
        <v>13897</v>
      </c>
      <c r="R81" s="91" t="s">
        <v>14334</v>
      </c>
      <c r="S81" s="1" t="s">
        <v>14335</v>
      </c>
      <c r="T81" s="1"/>
    </row>
    <row r="82" spans="1:20" x14ac:dyDescent="0.25">
      <c r="A82" s="1">
        <v>1</v>
      </c>
      <c r="B82" s="1">
        <v>8</v>
      </c>
      <c r="C82" s="1" t="s">
        <v>768</v>
      </c>
      <c r="D82" s="1">
        <v>8110</v>
      </c>
      <c r="E82" s="1" t="s">
        <v>1506</v>
      </c>
      <c r="F82" s="1" t="s">
        <v>14336</v>
      </c>
      <c r="G82" s="1">
        <v>270108</v>
      </c>
      <c r="H82" s="1" t="s">
        <v>13543</v>
      </c>
      <c r="I82" s="1">
        <v>270108010</v>
      </c>
      <c r="J82" s="1" t="s">
        <v>13543</v>
      </c>
      <c r="K82" s="1" t="s">
        <v>14337</v>
      </c>
      <c r="L82" s="1" t="s">
        <v>14338</v>
      </c>
      <c r="M82" s="1" t="s">
        <v>14339</v>
      </c>
      <c r="N82" s="1">
        <v>1</v>
      </c>
      <c r="O82" s="1" t="s">
        <v>13810</v>
      </c>
      <c r="P82" s="1" t="s">
        <v>13889</v>
      </c>
      <c r="Q82" s="1" t="s">
        <v>13897</v>
      </c>
      <c r="R82" s="91" t="s">
        <v>14340</v>
      </c>
      <c r="S82" s="1" t="s">
        <v>14341</v>
      </c>
      <c r="T82" s="1"/>
    </row>
    <row r="83" spans="1:20" x14ac:dyDescent="0.25">
      <c r="A83" s="1">
        <v>1</v>
      </c>
      <c r="B83" s="1">
        <v>8</v>
      </c>
      <c r="C83" s="1" t="s">
        <v>768</v>
      </c>
      <c r="D83" s="1">
        <v>8205</v>
      </c>
      <c r="E83" s="1" t="s">
        <v>1527</v>
      </c>
      <c r="F83" s="1" t="s">
        <v>14342</v>
      </c>
      <c r="G83" s="1">
        <v>270108</v>
      </c>
      <c r="H83" s="1" t="s">
        <v>13543</v>
      </c>
      <c r="I83" s="1">
        <v>270108010</v>
      </c>
      <c r="J83" s="1" t="s">
        <v>13543</v>
      </c>
      <c r="K83" s="1" t="s">
        <v>14343</v>
      </c>
      <c r="L83" s="1" t="s">
        <v>14344</v>
      </c>
      <c r="M83" s="1" t="s">
        <v>14345</v>
      </c>
      <c r="N83" s="1">
        <v>1</v>
      </c>
      <c r="O83" s="1" t="s">
        <v>13810</v>
      </c>
      <c r="P83" s="1" t="s">
        <v>14346</v>
      </c>
      <c r="Q83" s="1" t="s">
        <v>14347</v>
      </c>
      <c r="R83" s="91" t="s">
        <v>14348</v>
      </c>
      <c r="S83" s="1" t="s">
        <v>14349</v>
      </c>
      <c r="T83" s="1"/>
    </row>
    <row r="84" spans="1:20" x14ac:dyDescent="0.25">
      <c r="A84" s="1">
        <v>1</v>
      </c>
      <c r="B84" s="1">
        <v>8</v>
      </c>
      <c r="C84" s="1" t="s">
        <v>768</v>
      </c>
      <c r="D84" s="1">
        <v>8101</v>
      </c>
      <c r="E84" s="1" t="s">
        <v>1479</v>
      </c>
      <c r="F84" s="1" t="s">
        <v>14350</v>
      </c>
      <c r="G84" s="1">
        <v>270108</v>
      </c>
      <c r="H84" s="1" t="s">
        <v>13543</v>
      </c>
      <c r="I84" s="1">
        <v>270108010</v>
      </c>
      <c r="J84" s="1" t="s">
        <v>13543</v>
      </c>
      <c r="K84" s="1" t="s">
        <v>14351</v>
      </c>
      <c r="L84" s="1" t="s">
        <v>14352</v>
      </c>
      <c r="M84" s="1" t="s">
        <v>14353</v>
      </c>
      <c r="N84" s="1">
        <v>1</v>
      </c>
      <c r="O84" s="1" t="s">
        <v>13810</v>
      </c>
      <c r="P84" s="1" t="s">
        <v>13874</v>
      </c>
      <c r="Q84" s="1" t="s">
        <v>13874</v>
      </c>
      <c r="R84" s="91" t="s">
        <v>14354</v>
      </c>
      <c r="S84" s="1" t="s">
        <v>14355</v>
      </c>
      <c r="T84" s="1"/>
    </row>
    <row r="85" spans="1:20" x14ac:dyDescent="0.25">
      <c r="A85" s="1">
        <v>1</v>
      </c>
      <c r="B85" s="1">
        <v>8</v>
      </c>
      <c r="C85" s="1" t="s">
        <v>768</v>
      </c>
      <c r="D85" s="1">
        <v>8202</v>
      </c>
      <c r="E85" s="1" t="s">
        <v>1518</v>
      </c>
      <c r="F85" s="1" t="s">
        <v>14356</v>
      </c>
      <c r="G85" s="1">
        <v>270108</v>
      </c>
      <c r="H85" s="1" t="s">
        <v>13543</v>
      </c>
      <c r="I85" s="1">
        <v>270108010</v>
      </c>
      <c r="J85" s="1" t="s">
        <v>13543</v>
      </c>
      <c r="K85" s="1" t="s">
        <v>14357</v>
      </c>
      <c r="L85" s="1" t="s">
        <v>14358</v>
      </c>
      <c r="M85" s="1" t="s">
        <v>14359</v>
      </c>
      <c r="N85" s="1">
        <v>1</v>
      </c>
      <c r="O85" s="1" t="s">
        <v>13810</v>
      </c>
      <c r="P85" s="1" t="s">
        <v>14360</v>
      </c>
      <c r="Q85" s="1" t="s">
        <v>13874</v>
      </c>
      <c r="R85" s="91" t="s">
        <v>14361</v>
      </c>
      <c r="S85" s="1" t="s">
        <v>14362</v>
      </c>
      <c r="T85" s="1"/>
    </row>
    <row r="86" spans="1:20" x14ac:dyDescent="0.25">
      <c r="A86" s="1">
        <v>1</v>
      </c>
      <c r="B86" s="1">
        <v>8</v>
      </c>
      <c r="C86" s="1" t="s">
        <v>768</v>
      </c>
      <c r="D86" s="1">
        <v>8314</v>
      </c>
      <c r="E86" s="1" t="s">
        <v>1574</v>
      </c>
      <c r="F86" s="1" t="s">
        <v>14363</v>
      </c>
      <c r="G86" s="1">
        <v>270108</v>
      </c>
      <c r="H86" s="1" t="s">
        <v>13543</v>
      </c>
      <c r="I86" s="1">
        <v>270108010</v>
      </c>
      <c r="J86" s="1" t="s">
        <v>13543</v>
      </c>
      <c r="K86" s="1" t="s">
        <v>14364</v>
      </c>
      <c r="L86" s="1" t="s">
        <v>14365</v>
      </c>
      <c r="M86" s="1" t="s">
        <v>14366</v>
      </c>
      <c r="N86" s="1">
        <v>1</v>
      </c>
      <c r="O86" s="1" t="s">
        <v>13810</v>
      </c>
      <c r="P86" s="1" t="s">
        <v>14367</v>
      </c>
      <c r="Q86" s="1" t="s">
        <v>13874</v>
      </c>
      <c r="R86" s="91" t="s">
        <v>14368</v>
      </c>
      <c r="S86" s="1" t="s">
        <v>14369</v>
      </c>
      <c r="T86" s="1"/>
    </row>
    <row r="87" spans="1:20" x14ac:dyDescent="0.25">
      <c r="A87" s="1">
        <v>1</v>
      </c>
      <c r="B87" s="1">
        <v>8</v>
      </c>
      <c r="C87" s="1" t="s">
        <v>768</v>
      </c>
      <c r="D87" s="1">
        <v>8311</v>
      </c>
      <c r="E87" s="1" t="s">
        <v>678</v>
      </c>
      <c r="F87" s="1" t="s">
        <v>14370</v>
      </c>
      <c r="G87" s="1">
        <v>270108</v>
      </c>
      <c r="H87" s="1" t="s">
        <v>13543</v>
      </c>
      <c r="I87" s="1">
        <v>270108010</v>
      </c>
      <c r="J87" s="1" t="s">
        <v>13543</v>
      </c>
      <c r="K87" s="1" t="s">
        <v>14371</v>
      </c>
      <c r="L87" s="1" t="s">
        <v>14372</v>
      </c>
      <c r="M87" s="1" t="s">
        <v>14373</v>
      </c>
      <c r="N87" s="1">
        <v>1</v>
      </c>
      <c r="O87" s="1" t="s">
        <v>13810</v>
      </c>
      <c r="P87" s="1" t="s">
        <v>14374</v>
      </c>
      <c r="Q87" s="1" t="s">
        <v>13874</v>
      </c>
      <c r="R87" s="91" t="s">
        <v>14375</v>
      </c>
      <c r="S87" s="1" t="s">
        <v>14376</v>
      </c>
      <c r="T87" s="1"/>
    </row>
    <row r="88" spans="1:20" x14ac:dyDescent="0.25">
      <c r="A88" s="1">
        <v>1</v>
      </c>
      <c r="B88" s="1">
        <v>8</v>
      </c>
      <c r="C88" s="1" t="s">
        <v>768</v>
      </c>
      <c r="D88" s="1">
        <v>8207</v>
      </c>
      <c r="E88" s="1" t="s">
        <v>1533</v>
      </c>
      <c r="F88" s="1" t="s">
        <v>14377</v>
      </c>
      <c r="G88" s="1">
        <v>270108</v>
      </c>
      <c r="H88" s="1" t="s">
        <v>13543</v>
      </c>
      <c r="I88" s="1">
        <v>270108010</v>
      </c>
      <c r="J88" s="1" t="s">
        <v>13543</v>
      </c>
      <c r="K88" s="1" t="s">
        <v>14378</v>
      </c>
      <c r="L88" s="1" t="s">
        <v>14379</v>
      </c>
      <c r="M88" s="1" t="s">
        <v>14380</v>
      </c>
      <c r="N88" s="1">
        <v>1</v>
      </c>
      <c r="O88" s="1" t="s">
        <v>13810</v>
      </c>
      <c r="P88" s="1" t="s">
        <v>13874</v>
      </c>
      <c r="Q88" s="1" t="s">
        <v>13874</v>
      </c>
      <c r="R88" s="91" t="s">
        <v>14381</v>
      </c>
      <c r="S88" s="1" t="s">
        <v>14382</v>
      </c>
      <c r="T88" s="1"/>
    </row>
    <row r="89" spans="1:20" x14ac:dyDescent="0.25">
      <c r="A89" s="1">
        <v>1</v>
      </c>
      <c r="B89" s="1">
        <v>9</v>
      </c>
      <c r="C89" s="1" t="s">
        <v>762</v>
      </c>
      <c r="D89" s="1">
        <v>9201</v>
      </c>
      <c r="E89" s="1" t="s">
        <v>1640</v>
      </c>
      <c r="F89" s="1" t="s">
        <v>14383</v>
      </c>
      <c r="G89" s="1">
        <v>270108</v>
      </c>
      <c r="H89" s="1" t="s">
        <v>13543</v>
      </c>
      <c r="I89" s="1">
        <v>270108010</v>
      </c>
      <c r="J89" s="1" t="s">
        <v>13543</v>
      </c>
      <c r="K89" s="1" t="s">
        <v>14384</v>
      </c>
      <c r="L89" s="1" t="s">
        <v>14385</v>
      </c>
      <c r="M89" s="1" t="s">
        <v>14386</v>
      </c>
      <c r="N89" s="1">
        <v>3</v>
      </c>
      <c r="O89" s="1" t="s">
        <v>13858</v>
      </c>
      <c r="P89" s="1" t="s">
        <v>14253</v>
      </c>
      <c r="Q89" s="1" t="s">
        <v>13874</v>
      </c>
      <c r="R89" s="91">
        <v>452464436</v>
      </c>
      <c r="S89" s="1" t="s">
        <v>14387</v>
      </c>
      <c r="T89" s="1"/>
    </row>
    <row r="90" spans="1:20" x14ac:dyDescent="0.25">
      <c r="A90" s="1">
        <v>1</v>
      </c>
      <c r="B90" s="1">
        <v>9</v>
      </c>
      <c r="C90" s="1" t="s">
        <v>762</v>
      </c>
      <c r="D90" s="1">
        <v>9211</v>
      </c>
      <c r="E90" s="1" t="s">
        <v>1670</v>
      </c>
      <c r="F90" s="1" t="s">
        <v>14388</v>
      </c>
      <c r="G90" s="1">
        <v>270108</v>
      </c>
      <c r="H90" s="1" t="s">
        <v>13543</v>
      </c>
      <c r="I90" s="1">
        <v>270108010</v>
      </c>
      <c r="J90" s="1" t="s">
        <v>13543</v>
      </c>
      <c r="K90" s="1" t="s">
        <v>14389</v>
      </c>
      <c r="L90" s="1" t="s">
        <v>14390</v>
      </c>
      <c r="M90" s="1" t="s">
        <v>14391</v>
      </c>
      <c r="N90" s="1">
        <v>3</v>
      </c>
      <c r="O90" s="1" t="s">
        <v>13858</v>
      </c>
      <c r="P90" s="1" t="s">
        <v>14346</v>
      </c>
      <c r="Q90" s="1" t="s">
        <v>13874</v>
      </c>
      <c r="R90" s="91" t="s">
        <v>14392</v>
      </c>
      <c r="S90" s="1" t="s">
        <v>14393</v>
      </c>
      <c r="T90" s="1" t="s">
        <v>14394</v>
      </c>
    </row>
    <row r="91" spans="1:20" x14ac:dyDescent="0.25">
      <c r="A91" s="1">
        <v>1</v>
      </c>
      <c r="B91" s="1">
        <v>9</v>
      </c>
      <c r="C91" s="1" t="s">
        <v>762</v>
      </c>
      <c r="D91" s="1">
        <v>9108</v>
      </c>
      <c r="E91" s="1" t="s">
        <v>1598</v>
      </c>
      <c r="F91" s="1" t="s">
        <v>14395</v>
      </c>
      <c r="G91" s="1">
        <v>270108</v>
      </c>
      <c r="H91" s="1" t="s">
        <v>13543</v>
      </c>
      <c r="I91" s="1">
        <v>270108010</v>
      </c>
      <c r="J91" s="1" t="s">
        <v>13543</v>
      </c>
      <c r="K91" s="1" t="s">
        <v>14396</v>
      </c>
      <c r="L91" s="1" t="s">
        <v>14397</v>
      </c>
      <c r="M91" s="1" t="s">
        <v>14398</v>
      </c>
      <c r="N91" s="1">
        <v>3</v>
      </c>
      <c r="O91" s="1" t="s">
        <v>13858</v>
      </c>
      <c r="P91" s="1" t="s">
        <v>14399</v>
      </c>
      <c r="Q91" s="1" t="s">
        <v>14011</v>
      </c>
      <c r="R91" s="91" t="s">
        <v>14400</v>
      </c>
      <c r="S91" s="1" t="s">
        <v>14401</v>
      </c>
      <c r="T91" s="1"/>
    </row>
    <row r="92" spans="1:20" x14ac:dyDescent="0.25">
      <c r="A92" s="1">
        <v>1</v>
      </c>
      <c r="B92" s="1">
        <v>9</v>
      </c>
      <c r="C92" s="1" t="s">
        <v>762</v>
      </c>
      <c r="D92" s="1">
        <v>9101</v>
      </c>
      <c r="E92" s="1" t="s">
        <v>1577</v>
      </c>
      <c r="F92" s="1" t="s">
        <v>14402</v>
      </c>
      <c r="G92" s="1">
        <v>270108</v>
      </c>
      <c r="H92" s="1" t="s">
        <v>13543</v>
      </c>
      <c r="I92" s="1">
        <v>270108010</v>
      </c>
      <c r="J92" s="1" t="s">
        <v>13543</v>
      </c>
      <c r="K92" s="1" t="s">
        <v>14403</v>
      </c>
      <c r="L92" s="1" t="s">
        <v>14404</v>
      </c>
      <c r="M92" s="1" t="s">
        <v>14405</v>
      </c>
      <c r="N92" s="1">
        <v>5</v>
      </c>
      <c r="O92" s="1" t="s">
        <v>13917</v>
      </c>
      <c r="P92" s="1" t="s">
        <v>13836</v>
      </c>
      <c r="Q92" s="1" t="s">
        <v>14406</v>
      </c>
      <c r="R92" s="91" t="s">
        <v>14407</v>
      </c>
      <c r="S92" s="1" t="s">
        <v>14408</v>
      </c>
      <c r="T92" s="1"/>
    </row>
    <row r="93" spans="1:20" x14ac:dyDescent="0.25">
      <c r="A93" s="1">
        <v>1</v>
      </c>
      <c r="B93" s="1">
        <v>9</v>
      </c>
      <c r="C93" s="1" t="s">
        <v>762</v>
      </c>
      <c r="D93" s="1">
        <v>9111</v>
      </c>
      <c r="E93" s="1" t="s">
        <v>1607</v>
      </c>
      <c r="F93" s="1" t="s">
        <v>14409</v>
      </c>
      <c r="G93" s="1">
        <v>270108</v>
      </c>
      <c r="H93" s="1" t="s">
        <v>13543</v>
      </c>
      <c r="I93" s="1">
        <v>270108010</v>
      </c>
      <c r="J93" s="1" t="s">
        <v>13543</v>
      </c>
      <c r="K93" s="1" t="s">
        <v>14410</v>
      </c>
      <c r="L93" s="1" t="s">
        <v>14411</v>
      </c>
      <c r="M93" s="1" t="s">
        <v>14412</v>
      </c>
      <c r="N93" s="1">
        <v>5</v>
      </c>
      <c r="O93" s="1" t="s">
        <v>13917</v>
      </c>
      <c r="P93" s="1" t="s">
        <v>13836</v>
      </c>
      <c r="Q93" s="1" t="s">
        <v>13874</v>
      </c>
      <c r="R93" s="91">
        <v>56975302498</v>
      </c>
      <c r="S93" s="1" t="s">
        <v>14413</v>
      </c>
      <c r="T93" s="1"/>
    </row>
    <row r="94" spans="1:20" x14ac:dyDescent="0.25">
      <c r="A94" s="1">
        <v>1</v>
      </c>
      <c r="B94" s="1">
        <v>9</v>
      </c>
      <c r="C94" s="1" t="s">
        <v>762</v>
      </c>
      <c r="D94" s="1">
        <v>9102</v>
      </c>
      <c r="E94" s="1" t="s">
        <v>1580</v>
      </c>
      <c r="F94" s="1" t="s">
        <v>14414</v>
      </c>
      <c r="G94" s="1">
        <v>270108</v>
      </c>
      <c r="H94" s="1" t="s">
        <v>13543</v>
      </c>
      <c r="I94" s="1">
        <v>270108010</v>
      </c>
      <c r="J94" s="1" t="s">
        <v>13543</v>
      </c>
      <c r="K94" s="1" t="s">
        <v>14415</v>
      </c>
      <c r="L94" s="1" t="s">
        <v>14416</v>
      </c>
      <c r="M94" s="1" t="s">
        <v>14417</v>
      </c>
      <c r="N94" s="1">
        <v>3</v>
      </c>
      <c r="O94" s="1" t="s">
        <v>13858</v>
      </c>
      <c r="P94" s="1" t="s">
        <v>13889</v>
      </c>
      <c r="Q94" s="1" t="s">
        <v>14246</v>
      </c>
      <c r="R94" s="91" t="s">
        <v>14418</v>
      </c>
      <c r="S94" s="1" t="s">
        <v>14419</v>
      </c>
      <c r="T94" s="1"/>
    </row>
    <row r="95" spans="1:20" x14ac:dyDescent="0.25">
      <c r="A95" s="1">
        <v>1</v>
      </c>
      <c r="B95" s="1">
        <v>9</v>
      </c>
      <c r="C95" s="1" t="s">
        <v>762</v>
      </c>
      <c r="D95" s="1">
        <v>9105</v>
      </c>
      <c r="E95" s="1" t="s">
        <v>1589</v>
      </c>
      <c r="F95" s="1" t="s">
        <v>14420</v>
      </c>
      <c r="G95" s="1">
        <v>270108</v>
      </c>
      <c r="H95" s="1" t="s">
        <v>13543</v>
      </c>
      <c r="I95" s="1">
        <v>270108010</v>
      </c>
      <c r="J95" s="1" t="s">
        <v>13543</v>
      </c>
      <c r="K95" s="1" t="s">
        <v>14421</v>
      </c>
      <c r="L95" s="1" t="s">
        <v>14422</v>
      </c>
      <c r="M95" s="1" t="s">
        <v>14423</v>
      </c>
      <c r="N95" s="1">
        <v>3</v>
      </c>
      <c r="O95" s="1" t="s">
        <v>13858</v>
      </c>
      <c r="P95" s="1" t="s">
        <v>14424</v>
      </c>
      <c r="Q95" s="1" t="s">
        <v>13874</v>
      </c>
      <c r="R95" s="91" t="s">
        <v>14425</v>
      </c>
      <c r="S95" s="1" t="s">
        <v>14426</v>
      </c>
      <c r="T95" s="1"/>
    </row>
    <row r="96" spans="1:20" x14ac:dyDescent="0.25">
      <c r="A96" s="1">
        <v>1</v>
      </c>
      <c r="B96" s="1">
        <v>9</v>
      </c>
      <c r="C96" s="1" t="s">
        <v>762</v>
      </c>
      <c r="D96" s="1">
        <v>9120</v>
      </c>
      <c r="E96" s="1" t="s">
        <v>1634</v>
      </c>
      <c r="F96" s="1" t="s">
        <v>14427</v>
      </c>
      <c r="G96" s="1">
        <v>270108</v>
      </c>
      <c r="H96" s="1" t="s">
        <v>13543</v>
      </c>
      <c r="I96" s="1">
        <v>270108010</v>
      </c>
      <c r="J96" s="1" t="s">
        <v>13543</v>
      </c>
      <c r="K96" s="1" t="s">
        <v>14428</v>
      </c>
      <c r="L96" s="1" t="s">
        <v>14429</v>
      </c>
      <c r="M96" s="1" t="s">
        <v>14430</v>
      </c>
      <c r="N96" s="1">
        <v>3</v>
      </c>
      <c r="O96" s="1" t="s">
        <v>13858</v>
      </c>
      <c r="P96" s="1" t="s">
        <v>14431</v>
      </c>
      <c r="Q96" s="1" t="s">
        <v>14011</v>
      </c>
      <c r="R96" s="91" t="s">
        <v>14432</v>
      </c>
      <c r="S96" s="1" t="s">
        <v>14433</v>
      </c>
      <c r="T96" s="1"/>
    </row>
    <row r="97" spans="1:20" x14ac:dyDescent="0.25">
      <c r="A97" s="1">
        <v>1</v>
      </c>
      <c r="B97" s="1">
        <v>9</v>
      </c>
      <c r="C97" s="1" t="s">
        <v>762</v>
      </c>
      <c r="D97" s="1">
        <v>9112</v>
      </c>
      <c r="E97" s="1" t="s">
        <v>14434</v>
      </c>
      <c r="F97" s="1" t="s">
        <v>14435</v>
      </c>
      <c r="G97" s="1">
        <v>270108</v>
      </c>
      <c r="H97" s="1" t="s">
        <v>13543</v>
      </c>
      <c r="I97" s="1">
        <v>270108010</v>
      </c>
      <c r="J97" s="1" t="s">
        <v>13543</v>
      </c>
      <c r="K97" s="1" t="s">
        <v>14436</v>
      </c>
      <c r="L97" s="1" t="s">
        <v>14437</v>
      </c>
      <c r="M97" s="1" t="s">
        <v>14438</v>
      </c>
      <c r="N97" s="1">
        <v>6</v>
      </c>
      <c r="O97" s="1" t="s">
        <v>14174</v>
      </c>
      <c r="P97" s="1" t="s">
        <v>14174</v>
      </c>
      <c r="Q97" s="1" t="s">
        <v>14174</v>
      </c>
      <c r="R97" s="91">
        <v>452590813</v>
      </c>
      <c r="S97" s="1" t="s">
        <v>14439</v>
      </c>
      <c r="T97" s="1"/>
    </row>
    <row r="98" spans="1:20" x14ac:dyDescent="0.25">
      <c r="A98" s="1">
        <v>1</v>
      </c>
      <c r="B98" s="1">
        <v>14</v>
      </c>
      <c r="C98" s="1" t="s">
        <v>780</v>
      </c>
      <c r="D98" s="1">
        <v>14101</v>
      </c>
      <c r="E98" s="1" t="s">
        <v>1978</v>
      </c>
      <c r="F98" s="1" t="s">
        <v>14440</v>
      </c>
      <c r="G98" s="1">
        <v>270108</v>
      </c>
      <c r="H98" s="1" t="s">
        <v>13543</v>
      </c>
      <c r="I98" s="1">
        <v>270108010</v>
      </c>
      <c r="J98" s="1" t="s">
        <v>13543</v>
      </c>
      <c r="K98" s="1" t="s">
        <v>14441</v>
      </c>
      <c r="L98" s="1" t="s">
        <v>14442</v>
      </c>
      <c r="M98" s="1" t="s">
        <v>14443</v>
      </c>
      <c r="N98" s="1">
        <v>1</v>
      </c>
      <c r="O98" s="1" t="s">
        <v>13810</v>
      </c>
      <c r="P98" s="1" t="s">
        <v>14444</v>
      </c>
      <c r="Q98" s="1" t="s">
        <v>14174</v>
      </c>
      <c r="R98" s="91" t="s">
        <v>14445</v>
      </c>
      <c r="S98" s="1" t="s">
        <v>14446</v>
      </c>
      <c r="T98" s="1"/>
    </row>
    <row r="99" spans="1:20" x14ac:dyDescent="0.25">
      <c r="A99" s="1">
        <v>1</v>
      </c>
      <c r="B99" s="1">
        <v>14</v>
      </c>
      <c r="C99" s="1" t="s">
        <v>780</v>
      </c>
      <c r="D99" s="1">
        <v>14201</v>
      </c>
      <c r="E99" s="1" t="s">
        <v>1023</v>
      </c>
      <c r="F99" s="1" t="s">
        <v>14447</v>
      </c>
      <c r="G99" s="1">
        <v>270108</v>
      </c>
      <c r="H99" s="1" t="s">
        <v>13543</v>
      </c>
      <c r="I99" s="1">
        <v>270108010</v>
      </c>
      <c r="J99" s="1" t="s">
        <v>13543</v>
      </c>
      <c r="K99" s="1" t="s">
        <v>14448</v>
      </c>
      <c r="L99" s="1" t="s">
        <v>14449</v>
      </c>
      <c r="M99" s="1" t="s">
        <v>14450</v>
      </c>
      <c r="N99" s="1">
        <v>2</v>
      </c>
      <c r="O99" s="1" t="s">
        <v>13834</v>
      </c>
      <c r="P99" s="1" t="s">
        <v>14451</v>
      </c>
      <c r="Q99" s="1" t="s">
        <v>13836</v>
      </c>
      <c r="R99" s="91" t="s">
        <v>14452</v>
      </c>
      <c r="S99" s="1" t="s">
        <v>14453</v>
      </c>
      <c r="T99" s="1"/>
    </row>
    <row r="100" spans="1:20" x14ac:dyDescent="0.25">
      <c r="A100" s="1">
        <v>1</v>
      </c>
      <c r="B100" s="1">
        <v>14</v>
      </c>
      <c r="C100" s="1" t="s">
        <v>780</v>
      </c>
      <c r="D100" s="1">
        <v>14103</v>
      </c>
      <c r="E100" s="1" t="s">
        <v>1984</v>
      </c>
      <c r="F100" s="1" t="s">
        <v>14454</v>
      </c>
      <c r="G100" s="1">
        <v>270108</v>
      </c>
      <c r="H100" s="1" t="s">
        <v>13543</v>
      </c>
      <c r="I100" s="1">
        <v>270108010</v>
      </c>
      <c r="J100" s="1" t="s">
        <v>13543</v>
      </c>
      <c r="K100" s="1" t="s">
        <v>14455</v>
      </c>
      <c r="L100" s="1" t="s">
        <v>14456</v>
      </c>
      <c r="M100" s="1" t="s">
        <v>14457</v>
      </c>
      <c r="N100" s="1">
        <v>2</v>
      </c>
      <c r="O100" s="1" t="s">
        <v>13834</v>
      </c>
      <c r="P100" s="1" t="s">
        <v>14458</v>
      </c>
      <c r="Q100" s="1" t="s">
        <v>13836</v>
      </c>
      <c r="R100" s="91" t="s">
        <v>14459</v>
      </c>
      <c r="S100" s="1" t="s">
        <v>14460</v>
      </c>
      <c r="T100" s="1"/>
    </row>
    <row r="101" spans="1:20" x14ac:dyDescent="0.25">
      <c r="A101" s="1">
        <v>1</v>
      </c>
      <c r="B101" s="1">
        <v>14</v>
      </c>
      <c r="C101" s="1" t="s">
        <v>780</v>
      </c>
      <c r="D101" s="1">
        <v>14108</v>
      </c>
      <c r="E101" s="1" t="s">
        <v>1998</v>
      </c>
      <c r="F101" s="1" t="s">
        <v>14461</v>
      </c>
      <c r="G101" s="1">
        <v>270108</v>
      </c>
      <c r="H101" s="1" t="s">
        <v>13543</v>
      </c>
      <c r="I101" s="1">
        <v>270108010</v>
      </c>
      <c r="J101" s="1" t="s">
        <v>13543</v>
      </c>
      <c r="K101" s="1" t="s">
        <v>14462</v>
      </c>
      <c r="L101" s="1" t="s">
        <v>14463</v>
      </c>
      <c r="M101" s="1" t="s">
        <v>14464</v>
      </c>
      <c r="N101" s="1">
        <v>1</v>
      </c>
      <c r="O101" s="1" t="s">
        <v>13810</v>
      </c>
      <c r="P101" s="1" t="s">
        <v>14465</v>
      </c>
      <c r="Q101" s="1" t="s">
        <v>14466</v>
      </c>
      <c r="R101" s="91" t="s">
        <v>14467</v>
      </c>
      <c r="S101" s="1" t="s">
        <v>14468</v>
      </c>
      <c r="T101" s="1"/>
    </row>
    <row r="102" spans="1:20" x14ac:dyDescent="0.25">
      <c r="A102" s="1">
        <v>1</v>
      </c>
      <c r="B102" s="1">
        <v>14</v>
      </c>
      <c r="C102" s="1" t="s">
        <v>780</v>
      </c>
      <c r="D102" s="1">
        <v>14107</v>
      </c>
      <c r="E102" s="1" t="s">
        <v>1995</v>
      </c>
      <c r="F102" s="1" t="s">
        <v>14469</v>
      </c>
      <c r="G102" s="1">
        <v>270108</v>
      </c>
      <c r="H102" s="1" t="s">
        <v>13543</v>
      </c>
      <c r="I102" s="1">
        <v>270108010</v>
      </c>
      <c r="J102" s="1" t="s">
        <v>13543</v>
      </c>
      <c r="K102" s="1" t="s">
        <v>14470</v>
      </c>
      <c r="L102" s="1" t="s">
        <v>14471</v>
      </c>
      <c r="M102" s="1" t="s">
        <v>14472</v>
      </c>
      <c r="N102" s="1">
        <v>2</v>
      </c>
      <c r="O102" s="1" t="s">
        <v>13834</v>
      </c>
      <c r="P102" s="1" t="s">
        <v>14473</v>
      </c>
      <c r="Q102" s="1" t="s">
        <v>13836</v>
      </c>
      <c r="R102" s="91" t="s">
        <v>14474</v>
      </c>
      <c r="S102" s="1" t="s">
        <v>14475</v>
      </c>
      <c r="T102" s="1"/>
    </row>
    <row r="103" spans="1:20" x14ac:dyDescent="0.25">
      <c r="A103" s="1">
        <v>1</v>
      </c>
      <c r="B103" s="1">
        <v>14</v>
      </c>
      <c r="C103" s="1" t="s">
        <v>780</v>
      </c>
      <c r="D103" s="1">
        <v>14202</v>
      </c>
      <c r="E103" s="1" t="s">
        <v>2003</v>
      </c>
      <c r="F103" s="1" t="s">
        <v>14476</v>
      </c>
      <c r="G103" s="1">
        <v>270108</v>
      </c>
      <c r="H103" s="1" t="s">
        <v>13543</v>
      </c>
      <c r="I103" s="1">
        <v>270108010</v>
      </c>
      <c r="J103" s="1" t="s">
        <v>13543</v>
      </c>
      <c r="K103" s="1" t="s">
        <v>14477</v>
      </c>
      <c r="L103" s="1" t="s">
        <v>14478</v>
      </c>
      <c r="M103" s="1" t="s">
        <v>14479</v>
      </c>
      <c r="N103" s="1">
        <v>2</v>
      </c>
      <c r="O103" s="1" t="s">
        <v>13834</v>
      </c>
      <c r="P103" s="1" t="s">
        <v>14480</v>
      </c>
      <c r="Q103" s="1" t="s">
        <v>13836</v>
      </c>
      <c r="R103" s="91" t="s">
        <v>14481</v>
      </c>
      <c r="S103" s="1" t="s">
        <v>14482</v>
      </c>
      <c r="T103" s="1"/>
    </row>
    <row r="104" spans="1:20" x14ac:dyDescent="0.25">
      <c r="A104" s="1">
        <v>1</v>
      </c>
      <c r="B104" s="1">
        <v>10</v>
      </c>
      <c r="C104" s="1" t="s">
        <v>777</v>
      </c>
      <c r="D104" s="1">
        <v>10301</v>
      </c>
      <c r="E104" s="1" t="s">
        <v>1730</v>
      </c>
      <c r="F104" s="1" t="s">
        <v>14483</v>
      </c>
      <c r="G104" s="1">
        <v>270108</v>
      </c>
      <c r="H104" s="1" t="s">
        <v>13543</v>
      </c>
      <c r="I104" s="1">
        <v>270108010</v>
      </c>
      <c r="J104" s="1" t="s">
        <v>13543</v>
      </c>
      <c r="K104" s="1" t="s">
        <v>14484</v>
      </c>
      <c r="L104" s="1" t="s">
        <v>14485</v>
      </c>
      <c r="M104" s="1" t="s">
        <v>14486</v>
      </c>
      <c r="N104" s="1">
        <v>5</v>
      </c>
      <c r="O104" s="1" t="s">
        <v>13917</v>
      </c>
      <c r="P104" s="1" t="s">
        <v>13836</v>
      </c>
      <c r="Q104" s="1" t="s">
        <v>14011</v>
      </c>
      <c r="R104" s="91">
        <v>642213056</v>
      </c>
      <c r="S104" s="1" t="s">
        <v>14487</v>
      </c>
      <c r="T104" s="1"/>
    </row>
    <row r="105" spans="1:20" x14ac:dyDescent="0.25">
      <c r="A105" s="1">
        <v>1</v>
      </c>
      <c r="B105" s="1">
        <v>10</v>
      </c>
      <c r="C105" s="1" t="s">
        <v>777</v>
      </c>
      <c r="D105" s="1">
        <v>10101</v>
      </c>
      <c r="E105" s="1" t="s">
        <v>1673</v>
      </c>
      <c r="F105" s="1" t="s">
        <v>14488</v>
      </c>
      <c r="G105" s="1">
        <v>270108</v>
      </c>
      <c r="H105" s="1" t="s">
        <v>13543</v>
      </c>
      <c r="I105" s="1">
        <v>270108010</v>
      </c>
      <c r="J105" s="1" t="s">
        <v>13543</v>
      </c>
      <c r="K105" s="1" t="s">
        <v>14489</v>
      </c>
      <c r="L105" s="1" t="s">
        <v>1673</v>
      </c>
      <c r="M105" s="1" t="s">
        <v>14490</v>
      </c>
      <c r="N105" s="1">
        <v>1</v>
      </c>
      <c r="O105" s="1" t="s">
        <v>13810</v>
      </c>
      <c r="P105" s="1" t="s">
        <v>13971</v>
      </c>
      <c r="Q105" s="1" t="s">
        <v>14491</v>
      </c>
      <c r="R105" s="91" t="s">
        <v>14492</v>
      </c>
      <c r="S105" s="1" t="s">
        <v>14493</v>
      </c>
      <c r="T105" s="1"/>
    </row>
    <row r="106" spans="1:20" x14ac:dyDescent="0.25">
      <c r="A106" s="1">
        <v>1</v>
      </c>
      <c r="B106" s="1">
        <v>10</v>
      </c>
      <c r="C106" s="1" t="s">
        <v>777</v>
      </c>
      <c r="D106" s="1">
        <v>10107</v>
      </c>
      <c r="E106" s="1" t="s">
        <v>1691</v>
      </c>
      <c r="F106" s="1" t="s">
        <v>14494</v>
      </c>
      <c r="G106" s="1">
        <v>270108</v>
      </c>
      <c r="H106" s="1" t="s">
        <v>13543</v>
      </c>
      <c r="I106" s="1">
        <v>270108010</v>
      </c>
      <c r="J106" s="1" t="s">
        <v>13543</v>
      </c>
      <c r="K106" s="1" t="s">
        <v>14495</v>
      </c>
      <c r="L106" s="1" t="s">
        <v>14496</v>
      </c>
      <c r="M106" s="1" t="s">
        <v>14497</v>
      </c>
      <c r="N106" s="1">
        <v>5</v>
      </c>
      <c r="O106" s="1" t="s">
        <v>13917</v>
      </c>
      <c r="P106" s="1" t="s">
        <v>13836</v>
      </c>
      <c r="Q106" s="1" t="s">
        <v>14498</v>
      </c>
      <c r="R106" s="91" t="s">
        <v>14499</v>
      </c>
      <c r="S106" s="1" t="s">
        <v>14500</v>
      </c>
      <c r="T106" s="1"/>
    </row>
    <row r="107" spans="1:20" x14ac:dyDescent="0.25">
      <c r="A107" s="1">
        <v>1</v>
      </c>
      <c r="B107" s="1">
        <v>10</v>
      </c>
      <c r="C107" s="1" t="s">
        <v>777</v>
      </c>
      <c r="D107" s="1">
        <v>10201</v>
      </c>
      <c r="E107" s="1" t="s">
        <v>1700</v>
      </c>
      <c r="F107" s="1" t="s">
        <v>14501</v>
      </c>
      <c r="G107" s="1">
        <v>270108</v>
      </c>
      <c r="H107" s="1" t="s">
        <v>13543</v>
      </c>
      <c r="I107" s="1">
        <v>270108010</v>
      </c>
      <c r="J107" s="1" t="s">
        <v>13543</v>
      </c>
      <c r="K107" s="1" t="s">
        <v>14502</v>
      </c>
      <c r="L107" s="1" t="s">
        <v>14503</v>
      </c>
      <c r="M107" s="1" t="s">
        <v>14504</v>
      </c>
      <c r="N107" s="1">
        <v>5</v>
      </c>
      <c r="O107" s="1" t="s">
        <v>13917</v>
      </c>
      <c r="P107" s="1" t="s">
        <v>13836</v>
      </c>
      <c r="Q107" s="1" t="s">
        <v>14498</v>
      </c>
      <c r="R107" s="91" t="s">
        <v>14505</v>
      </c>
      <c r="S107" s="1" t="s">
        <v>14506</v>
      </c>
      <c r="T107" s="1"/>
    </row>
    <row r="108" spans="1:20" x14ac:dyDescent="0.25">
      <c r="A108" s="1">
        <v>1</v>
      </c>
      <c r="B108" s="1">
        <v>10</v>
      </c>
      <c r="C108" s="1" t="s">
        <v>777</v>
      </c>
      <c r="D108" s="1">
        <v>10404</v>
      </c>
      <c r="E108" s="1" t="s">
        <v>1760</v>
      </c>
      <c r="F108" s="1" t="s">
        <v>14507</v>
      </c>
      <c r="G108" s="1">
        <v>270108</v>
      </c>
      <c r="H108" s="1" t="s">
        <v>13543</v>
      </c>
      <c r="I108" s="1">
        <v>270108010</v>
      </c>
      <c r="J108" s="1" t="s">
        <v>13543</v>
      </c>
      <c r="K108" s="1" t="s">
        <v>14508</v>
      </c>
      <c r="L108" s="1" t="s">
        <v>14509</v>
      </c>
      <c r="M108" s="1" t="s">
        <v>14510</v>
      </c>
      <c r="N108" s="1">
        <v>5</v>
      </c>
      <c r="O108" s="1" t="s">
        <v>13917</v>
      </c>
      <c r="P108" s="1" t="s">
        <v>13836</v>
      </c>
      <c r="Q108" s="1" t="s">
        <v>14511</v>
      </c>
      <c r="R108" s="91" t="s">
        <v>14512</v>
      </c>
      <c r="S108" s="1" t="s">
        <v>14513</v>
      </c>
      <c r="T108" s="1"/>
    </row>
    <row r="109" spans="1:20" x14ac:dyDescent="0.25">
      <c r="A109" s="1">
        <v>1</v>
      </c>
      <c r="B109" s="1">
        <v>10</v>
      </c>
      <c r="C109" s="1" t="s">
        <v>777</v>
      </c>
      <c r="D109" s="1">
        <v>10403</v>
      </c>
      <c r="E109" s="1" t="s">
        <v>1757</v>
      </c>
      <c r="F109" s="1" t="s">
        <v>14514</v>
      </c>
      <c r="G109" s="1">
        <v>270108</v>
      </c>
      <c r="H109" s="1" t="s">
        <v>13543</v>
      </c>
      <c r="I109" s="1">
        <v>270108010</v>
      </c>
      <c r="J109" s="1" t="s">
        <v>13543</v>
      </c>
      <c r="K109" s="1" t="s">
        <v>14515</v>
      </c>
      <c r="L109" s="1" t="s">
        <v>14516</v>
      </c>
      <c r="M109" s="1" t="s">
        <v>14517</v>
      </c>
      <c r="N109" s="1">
        <v>6</v>
      </c>
      <c r="O109" s="1" t="s">
        <v>14174</v>
      </c>
      <c r="P109" s="1" t="s">
        <v>14174</v>
      </c>
      <c r="Q109" s="1" t="s">
        <v>14174</v>
      </c>
      <c r="R109" s="91" t="s">
        <v>14518</v>
      </c>
      <c r="S109" s="1" t="s">
        <v>14519</v>
      </c>
      <c r="T109" s="1"/>
    </row>
    <row r="110" spans="1:20" x14ac:dyDescent="0.25">
      <c r="A110" s="1">
        <v>1</v>
      </c>
      <c r="B110" s="1">
        <v>11</v>
      </c>
      <c r="C110" s="1" t="s">
        <v>10713</v>
      </c>
      <c r="D110" s="1">
        <v>11101</v>
      </c>
      <c r="E110" s="1" t="s">
        <v>1763</v>
      </c>
      <c r="F110" s="1" t="s">
        <v>14520</v>
      </c>
      <c r="G110" s="1">
        <v>270108</v>
      </c>
      <c r="H110" s="1" t="s">
        <v>13543</v>
      </c>
      <c r="I110" s="1">
        <v>270108010</v>
      </c>
      <c r="J110" s="1" t="s">
        <v>13543</v>
      </c>
      <c r="K110" s="1" t="s">
        <v>14521</v>
      </c>
      <c r="L110" s="1" t="s">
        <v>14522</v>
      </c>
      <c r="M110" s="1" t="s">
        <v>14523</v>
      </c>
      <c r="N110" s="1">
        <v>1</v>
      </c>
      <c r="O110" s="1" t="s">
        <v>13810</v>
      </c>
      <c r="P110" s="1" t="s">
        <v>13972</v>
      </c>
      <c r="Q110" s="1" t="s">
        <v>13972</v>
      </c>
      <c r="R110" s="91" t="s">
        <v>14524</v>
      </c>
      <c r="S110" s="1" t="s">
        <v>14525</v>
      </c>
      <c r="T110" s="1"/>
    </row>
    <row r="111" spans="1:20" x14ac:dyDescent="0.25">
      <c r="A111" s="1">
        <v>1</v>
      </c>
      <c r="B111" s="1">
        <v>11</v>
      </c>
      <c r="C111" s="1" t="s">
        <v>10713</v>
      </c>
      <c r="D111" s="1">
        <v>11201</v>
      </c>
      <c r="E111" s="1" t="s">
        <v>1769</v>
      </c>
      <c r="F111" s="1" t="s">
        <v>14526</v>
      </c>
      <c r="G111" s="1">
        <v>270108</v>
      </c>
      <c r="H111" s="1" t="s">
        <v>13543</v>
      </c>
      <c r="I111" s="1">
        <v>270108010</v>
      </c>
      <c r="J111" s="1" t="s">
        <v>13543</v>
      </c>
      <c r="K111" s="1" t="s">
        <v>14527</v>
      </c>
      <c r="L111" s="1" t="s">
        <v>14528</v>
      </c>
      <c r="M111" s="1" t="s">
        <v>14529</v>
      </c>
      <c r="N111" s="1">
        <v>1</v>
      </c>
      <c r="O111" s="1" t="s">
        <v>13810</v>
      </c>
      <c r="P111" s="1" t="s">
        <v>13972</v>
      </c>
      <c r="Q111" s="1" t="s">
        <v>13972</v>
      </c>
      <c r="R111" s="91" t="s">
        <v>14530</v>
      </c>
      <c r="S111" s="1" t="s">
        <v>14531</v>
      </c>
      <c r="T111" s="1"/>
    </row>
    <row r="112" spans="1:20" x14ac:dyDescent="0.25">
      <c r="A112" s="1">
        <v>1</v>
      </c>
      <c r="B112" s="1">
        <v>12</v>
      </c>
      <c r="C112" s="1" t="s">
        <v>10711</v>
      </c>
      <c r="D112" s="1">
        <v>12101</v>
      </c>
      <c r="E112" s="1" t="s">
        <v>1793</v>
      </c>
      <c r="F112" s="1" t="s">
        <v>14532</v>
      </c>
      <c r="G112" s="1">
        <v>270108</v>
      </c>
      <c r="H112" s="1" t="s">
        <v>13543</v>
      </c>
      <c r="I112" s="1">
        <v>270108010</v>
      </c>
      <c r="J112" s="1" t="s">
        <v>13543</v>
      </c>
      <c r="K112" s="1" t="s">
        <v>14533</v>
      </c>
      <c r="L112" s="1" t="s">
        <v>14534</v>
      </c>
      <c r="M112" s="1" t="s">
        <v>14535</v>
      </c>
      <c r="N112" s="1">
        <v>5</v>
      </c>
      <c r="O112" s="1" t="s">
        <v>13917</v>
      </c>
      <c r="P112" s="1" t="s">
        <v>14536</v>
      </c>
      <c r="Q112" s="1" t="s">
        <v>14537</v>
      </c>
      <c r="R112" s="91" t="s">
        <v>14538</v>
      </c>
      <c r="S112" s="1" t="s">
        <v>14539</v>
      </c>
      <c r="T112" s="1"/>
    </row>
    <row r="113" spans="1:20" x14ac:dyDescent="0.25">
      <c r="A113" s="1">
        <v>1</v>
      </c>
      <c r="B113" s="1">
        <v>12</v>
      </c>
      <c r="C113" s="1" t="s">
        <v>10711</v>
      </c>
      <c r="D113" s="1">
        <v>12401</v>
      </c>
      <c r="E113" s="1" t="s">
        <v>1819</v>
      </c>
      <c r="F113" s="1" t="s">
        <v>14540</v>
      </c>
      <c r="G113" s="1">
        <v>270108</v>
      </c>
      <c r="H113" s="1" t="s">
        <v>13543</v>
      </c>
      <c r="I113" s="1">
        <v>270108010</v>
      </c>
      <c r="J113" s="1" t="s">
        <v>13543</v>
      </c>
      <c r="K113" s="1" t="s">
        <v>14541</v>
      </c>
      <c r="L113" s="1" t="s">
        <v>1819</v>
      </c>
      <c r="M113" s="1" t="s">
        <v>14542</v>
      </c>
      <c r="N113" s="1">
        <v>1</v>
      </c>
      <c r="O113" s="1" t="s">
        <v>13810</v>
      </c>
      <c r="P113" s="1" t="s">
        <v>14543</v>
      </c>
      <c r="Q113" s="1" t="s">
        <v>14406</v>
      </c>
      <c r="R113" s="91" t="s">
        <v>14544</v>
      </c>
      <c r="S113" s="1" t="s">
        <v>14545</v>
      </c>
      <c r="T113" s="1"/>
    </row>
    <row r="114" spans="1:20" x14ac:dyDescent="0.25">
      <c r="A114" s="1">
        <v>1</v>
      </c>
      <c r="B114" s="1">
        <v>12</v>
      </c>
      <c r="C114" s="1" t="s">
        <v>10711</v>
      </c>
      <c r="D114" s="1">
        <v>12301</v>
      </c>
      <c r="E114" s="1" t="s">
        <v>1810</v>
      </c>
      <c r="F114" s="1" t="s">
        <v>14546</v>
      </c>
      <c r="G114" s="1">
        <v>270108</v>
      </c>
      <c r="H114" s="1" t="s">
        <v>13543</v>
      </c>
      <c r="I114" s="1">
        <v>270108010</v>
      </c>
      <c r="J114" s="1" t="s">
        <v>13543</v>
      </c>
      <c r="K114" s="1" t="s">
        <v>14547</v>
      </c>
      <c r="L114" s="1" t="s">
        <v>14548</v>
      </c>
      <c r="M114" s="1" t="s">
        <v>14549</v>
      </c>
      <c r="N114" s="1">
        <v>1</v>
      </c>
      <c r="O114" s="1" t="s">
        <v>13810</v>
      </c>
      <c r="P114" s="1" t="s">
        <v>14550</v>
      </c>
      <c r="Q114" s="1" t="s">
        <v>14550</v>
      </c>
      <c r="R114" s="91" t="s">
        <v>14551</v>
      </c>
      <c r="S114" s="1" t="s">
        <v>14552</v>
      </c>
      <c r="T11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38</vt:i4>
      </vt:variant>
    </vt:vector>
  </HeadingPairs>
  <TitlesOfParts>
    <vt:vector size="53" baseType="lpstr">
      <vt:lpstr>RESUMEN</vt:lpstr>
      <vt:lpstr>Región</vt:lpstr>
      <vt:lpstr>Tipo de Atención</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Región!Categoria</vt:lpstr>
      <vt:lpstr>'Tipo de Atención'!Categoria</vt:lpstr>
      <vt:lpstr>Categoria</vt:lpstr>
      <vt:lpstr>Región!Comunas</vt:lpstr>
      <vt:lpstr>'Tipo de Atención'!Comunas</vt:lpstr>
      <vt:lpstr>Comunas</vt:lpstr>
      <vt:lpstr>Región!Cultivo</vt:lpstr>
      <vt:lpstr>'Tipo de Atención'!Cultivo</vt:lpstr>
      <vt:lpstr>Cultivo</vt:lpstr>
      <vt:lpstr>Región!Destinos</vt:lpstr>
      <vt:lpstr>'Tipo de Atención'!Destinos</vt:lpstr>
      <vt:lpstr>Destinos</vt:lpstr>
      <vt:lpstr>Establecimientos</vt:lpstr>
      <vt:lpstr>Filtro_Comuna</vt:lpstr>
      <vt:lpstr>Filtro_Producto</vt:lpstr>
      <vt:lpstr>Filtro_Región</vt:lpstr>
      <vt:lpstr>Filtro_Tipo_Atención</vt:lpstr>
      <vt:lpstr>Id_Producto</vt:lpstr>
      <vt:lpstr>Procedimientos</vt:lpstr>
      <vt:lpstr>Región!Procesamiento</vt:lpstr>
      <vt:lpstr>'Tipo de Atención'!Procesamiento</vt:lpstr>
      <vt:lpstr>Procesamiento</vt:lpstr>
      <vt:lpstr>Región!Productos</vt:lpstr>
      <vt:lpstr>'Tipo de Atención'!Productos</vt:lpstr>
      <vt:lpstr>Productos</vt:lpstr>
      <vt:lpstr>Región!Regiones</vt:lpstr>
      <vt:lpstr>'Tipo de Atención'!Regiones</vt:lpstr>
      <vt:lpstr>Regiones</vt:lpstr>
      <vt:lpstr>Región!SexoPropietarios</vt:lpstr>
      <vt:lpstr>'Tipo de Atención'!SexoPropietarios</vt:lpstr>
      <vt:lpstr>SexoPropietarios</vt:lpstr>
      <vt:lpstr>Tipo_Procedimientos</vt:lpstr>
      <vt:lpstr>Región!TipoEmpresa</vt:lpstr>
      <vt:lpstr>'Tipo de Atención'!TipoEmpresa</vt:lpstr>
      <vt:lpstr>TipoEmpresa</vt:lpstr>
      <vt:lpstr>Región!TipoEnvase</vt:lpstr>
      <vt:lpstr>'Tipo de Atención'!TipoEnvase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2021-07-30T18:38:57Z</dcterms:modified>
</cp:coreProperties>
</file>